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filterPrivacy="1" codeName="ThisWorkbook" defaultThemeVersion="124226"/>
  <xr:revisionPtr revIDLastSave="0" documentId="8_{396BBDDD-4AD9-4B07-B0FC-4AE82EF1D5DD}" xr6:coauthVersionLast="47" xr6:coauthVersionMax="47" xr10:uidLastSave="{00000000-0000-0000-0000-000000000000}"/>
  <bookViews>
    <workbookView xWindow="-120" yWindow="-120" windowWidth="29040" windowHeight="15720" activeTab="2" xr2:uid="{00000000-000D-0000-FFFF-FFFF00000000}"/>
  </bookViews>
  <sheets>
    <sheet name="SERVIÇO DE MAIOR RELEVÂNCIAS-L1" sheetId="10" r:id="rId1"/>
    <sheet name="CURVA - ABC - L1" sheetId="9" r:id="rId2"/>
    <sheet name="COM DESONERAÇÃO - L1" sheetId="2" r:id="rId3"/>
    <sheet name="Plan2" sheetId="6" r:id="rId4"/>
  </sheets>
  <externalReferences>
    <externalReference r:id="rId5"/>
    <externalReference r:id="rId6"/>
    <externalReference r:id="rId7"/>
  </externalReferences>
  <definedNames>
    <definedName name="\0" localSheetId="1">[1]HABITAÇÃO!#REF!</definedName>
    <definedName name="\0" localSheetId="0">[1]HABITAÇÃO!#REF!</definedName>
    <definedName name="\0">[1]HABITAÇÃO!#REF!</definedName>
    <definedName name="\CC" localSheetId="1">[2]MEDIÇÃO!#REF!</definedName>
    <definedName name="\CC" localSheetId="0">[2]MEDIÇÃO!#REF!</definedName>
    <definedName name="\CC">[2]MEDIÇÃO!#REF!</definedName>
    <definedName name="\i" localSheetId="1">#REF!</definedName>
    <definedName name="\i" localSheetId="0">#REF!</definedName>
    <definedName name="\i">#REF!</definedName>
    <definedName name="\m" localSheetId="1">#REF!</definedName>
    <definedName name="\m" localSheetId="0">#REF!</definedName>
    <definedName name="\m">#REF!</definedName>
    <definedName name="\M10" localSheetId="1">[2]MEDIÇÃO!#REF!</definedName>
    <definedName name="\M10" localSheetId="0">[2]MEDIÇÃO!#REF!</definedName>
    <definedName name="\M10">[2]MEDIÇÃO!#REF!</definedName>
    <definedName name="\M11" localSheetId="1">[2]MEDIÇÃO!#REF!</definedName>
    <definedName name="\M11" localSheetId="0">[2]MEDIÇÃO!#REF!</definedName>
    <definedName name="\M11">[2]MEDIÇÃO!#REF!</definedName>
    <definedName name="\M2" localSheetId="1">[2]MEDIÇÃO!#REF!</definedName>
    <definedName name="\M2" localSheetId="0">[2]MEDIÇÃO!#REF!</definedName>
    <definedName name="\M2">[2]MEDIÇÃO!#REF!</definedName>
    <definedName name="\M3" localSheetId="1">[2]MEDIÇÃO!#REF!</definedName>
    <definedName name="\M3" localSheetId="0">[2]MEDIÇÃO!#REF!</definedName>
    <definedName name="\M3">[2]MEDIÇÃO!#REF!</definedName>
    <definedName name="\M4" localSheetId="1">[2]MEDIÇÃO!#REF!</definedName>
    <definedName name="\M4" localSheetId="0">[2]MEDIÇÃO!#REF!</definedName>
    <definedName name="\M4">[2]MEDIÇÃO!#REF!</definedName>
    <definedName name="\M5" localSheetId="1">[2]MEDIÇÃO!#REF!</definedName>
    <definedName name="\M5" localSheetId="0">[2]MEDIÇÃO!#REF!</definedName>
    <definedName name="\M5">[2]MEDIÇÃO!#REF!</definedName>
    <definedName name="\M6" localSheetId="1">[2]MEDIÇÃO!#REF!</definedName>
    <definedName name="\M6" localSheetId="0">[2]MEDIÇÃO!#REF!</definedName>
    <definedName name="\M6">[2]MEDIÇÃO!#REF!</definedName>
    <definedName name="\M7" localSheetId="1">[2]MEDIÇÃO!#REF!</definedName>
    <definedName name="\M7" localSheetId="0">[2]MEDIÇÃO!#REF!</definedName>
    <definedName name="\M7">[2]MEDIÇÃO!#REF!</definedName>
    <definedName name="\M8" localSheetId="1">[2]MEDIÇÃO!#REF!</definedName>
    <definedName name="\M8" localSheetId="0">[2]MEDIÇÃO!#REF!</definedName>
    <definedName name="\M8">[2]MEDIÇÃO!#REF!</definedName>
    <definedName name="\M9" localSheetId="1">[2]MEDIÇÃO!#REF!</definedName>
    <definedName name="\M9" localSheetId="0">[2]MEDIÇÃO!#REF!</definedName>
    <definedName name="\M9">[2]MEDIÇÃO!#REF!</definedName>
    <definedName name="\MM" localSheetId="1">[2]MEDIÇÃO!#REF!</definedName>
    <definedName name="\MM" localSheetId="0">[2]MEDIÇÃO!#REF!</definedName>
    <definedName name="\MM">[2]MEDIÇÃO!#REF!</definedName>
    <definedName name="\O" localSheetId="1">#REF!</definedName>
    <definedName name="\O" localSheetId="0">#REF!</definedName>
    <definedName name="\O">#REF!</definedName>
    <definedName name="\PP" localSheetId="1">[2]MEDIÇÃO!#REF!</definedName>
    <definedName name="\PP" localSheetId="0">[2]MEDIÇÃO!#REF!</definedName>
    <definedName name="\PP">[2]MEDIÇÃO!#REF!</definedName>
    <definedName name="\q" localSheetId="1">[2]MEDIÇÃO!#REF!</definedName>
    <definedName name="\q" localSheetId="0">[2]MEDIÇÃO!#REF!</definedName>
    <definedName name="\q">[2]MEDIÇÃO!#REF!</definedName>
    <definedName name="__tab31" localSheetId="1">#REF!</definedName>
    <definedName name="__tab31" localSheetId="0">#REF!</definedName>
    <definedName name="__tab31">#REF!</definedName>
    <definedName name="_xlnm._FilterDatabase" localSheetId="2" hidden="1">'COM DESONERAÇÃO - L1'!$A$10:$H$2290</definedName>
    <definedName name="_xlnm._FilterDatabase" localSheetId="1" hidden="1">'CURVA - ABC - L1'!$A$10:$L$2290</definedName>
    <definedName name="_xlnm._FilterDatabase" localSheetId="0" hidden="1">'SERVIÇO DE MAIOR RELEVÂNCIAS-L1'!$B$7:$L$2292</definedName>
    <definedName name="_R" hidden="1">{#N/A,#N/A,FALSE,"ORC-ACKE";#N/A,#N/A,FALSE,"RESUMO"}</definedName>
    <definedName name="_tab31" localSheetId="1">#REF!</definedName>
    <definedName name="_tab31" localSheetId="0">#REF!</definedName>
    <definedName name="_tab31">#REF!</definedName>
    <definedName name="A" hidden="1">{#N/A,#N/A,FALSE,"RESUMO-BB1";#N/A,#N/A,FALSE,"MOD-A01-R - BB1";#N/A,#N/A,FALSE,"URB-BB1"}</definedName>
    <definedName name="ad" hidden="1">{#N/A,#N/A,FALSE,"GRÁFICO";#N/A,#N/A,FALSE,"MED-URBANIZ";#N/A,#N/A,FALSE,"RES-URBANIZ";#N/A,#N/A,FALSE,"POS-FÍSICA-BLOCO2";#N/A,#N/A,FALSE,"MED-BLOCO2";#N/A,#N/A,FALSE,"RES-BLOCO2";#N/A,#N/A,FALSE,"POS-FÍSICA-BLOCO1";#N/A,#N/A,FALSE,"MED-BLOCO1";#N/A,#N/A,FALSE,"RES-BLOCO1";#N/A,#N/A,FALSE,"REAJUSTE";#N/A,#N/A,FALSE,"POS-FÍSICA-RESUMO";#N/A,#N/A,FALSE,"EXTCRO";#N/A,#N/A,FALSE,"RES-GERAL";#N/A,#N/A,FALSE,"MULTA"}</definedName>
    <definedName name="AGAS" hidden="1">{#N/A,#N/A,FALSE,"ORC-ACKE";#N/A,#N/A,FALSE,"RESUMO"}</definedName>
    <definedName name="_xlnm.Print_Area" localSheetId="2">'COM DESONERAÇÃO - L1'!$A$1:$H$2296</definedName>
    <definedName name="_xlnm.Print_Area" localSheetId="1">'CURVA - ABC - L1'!$A$1:$L$2290</definedName>
    <definedName name="_xlnm.Print_Area" localSheetId="0">'SERVIÇO DE MAIOR RELEVÂNCIAS-L1'!$A$1:$K$2293</definedName>
    <definedName name="as" hidden="1">{#N/A,#N/A,FALSE,"BETER -1";#N/A,#N/A,FALSE,"BETER -2";#N/A,#N/A,FALSE,"BETER -3";#N/A,#N/A,FALSE,"BETER -urb";#N/A,#N/A,FALSE,"BETER -RESUMO"}</definedName>
    <definedName name="ASDF" hidden="1">{#N/A,#N/A,FALSE,"RESUMO-BB1";#N/A,#N/A,FALSE,"MOD-A01-R - BB1";#N/A,#N/A,FALSE,"URB-BB1"}</definedName>
    <definedName name="ASDFG" hidden="1">{#N/A,#N/A,FALSE,"RESUMO-BB1";#N/A,#N/A,FALSE,"MOD-A01-R - BB1";#N/A,#N/A,FALSE,"URB-BB1"}</definedName>
    <definedName name="B" hidden="1">{#N/A,#N/A,FALSE,"ORC-ACKE";#N/A,#N/A,FALSE,"RESUMO"}</definedName>
    <definedName name="_xlnm.Database" localSheetId="1">#REF!</definedName>
    <definedName name="_xlnm.Database" localSheetId="0">#REF!</definedName>
    <definedName name="_xlnm.Database">#REF!</definedName>
    <definedName name="Caix120" localSheetId="1">#REF!</definedName>
    <definedName name="Caix120" localSheetId="0">#REF!</definedName>
    <definedName name="Caix120">#REF!</definedName>
    <definedName name="Caix160" localSheetId="1">#REF!</definedName>
    <definedName name="Caix160" localSheetId="0">#REF!</definedName>
    <definedName name="Caix160">#REF!</definedName>
    <definedName name="CaixMax" localSheetId="1">#REF!</definedName>
    <definedName name="CaixMax" localSheetId="0">#REF!</definedName>
    <definedName name="CaixMax">#REF!</definedName>
    <definedName name="D" hidden="1">{#N/A,#N/A,FALSE,"RESUMO-BB1";#N/A,#N/A,FALSE,"MOD-A01-R - BB1";#N/A,#N/A,FALSE,"URB-BB1"}</definedName>
    <definedName name="daf" hidden="1">{#N/A,#N/A,FALSE,"RESUMO-BB1";#N/A,#N/A,FALSE,"MOD-A01-R - BB1";#N/A,#N/A,FALSE,"URB-BB1"}</definedName>
    <definedName name="DDDD" hidden="1">{#N/A,#N/A,FALSE,"BETER -1";#N/A,#N/A,FALSE,"BETER -2";#N/A,#N/A,FALSE,"BETER -3";#N/A,#N/A,FALSE,"BETER -urb";#N/A,#N/A,FALSE,"BETER -RESUMO"}</definedName>
    <definedName name="DESNIVEL" hidden="1">{#N/A,#N/A,FALSE,"RESUMO-BB1";#N/A,#N/A,FALSE,"MOD-A01-R - BB1";#N/A,#N/A,FALSE,"URB-BB1"}</definedName>
    <definedName name="DSSD" hidden="1">{#N/A,#N/A,FALSE,"ORC-ACKE";#N/A,#N/A,FALSE,"RESUMO"}</definedName>
    <definedName name="E" hidden="1">{#N/A,#N/A,FALSE,"GRÁFICO";#N/A,#N/A,FALSE,"MED-URBANIZ";#N/A,#N/A,FALSE,"RES-URBANIZ";#N/A,#N/A,FALSE,"POS-FÍSICA-BLOCO2";#N/A,#N/A,FALSE,"MED-BLOCO2";#N/A,#N/A,FALSE,"RES-BLOCO2";#N/A,#N/A,FALSE,"POS-FÍSICA-BLOCO1";#N/A,#N/A,FALSE,"MED-BLOCO1";#N/A,#N/A,FALSE,"RES-BLOCO1";#N/A,#N/A,FALSE,"REAJUSTE";#N/A,#N/A,FALSE,"POS-FÍSICA-RESUMO";#N/A,#N/A,FALSE,"EXTCRO";#N/A,#N/A,FALSE,"RES-GERAL";#N/A,#N/A,FALSE,"MULTA"}</definedName>
    <definedName name="E4WR" hidden="1">{#N/A,#N/A,FALSE,"GRÁFICO";#N/A,#N/A,FALSE,"MED-URBANIZ";#N/A,#N/A,FALSE,"RES-URBANIZ";#N/A,#N/A,FALSE,"POS-FÍSICA-BLOCO2";#N/A,#N/A,FALSE,"MED-BLOCO2";#N/A,#N/A,FALSE,"RES-BLOCO2";#N/A,#N/A,FALSE,"POS-FÍSICA-BLOCO1";#N/A,#N/A,FALSE,"MED-BLOCO1";#N/A,#N/A,FALSE,"RES-BLOCO1";#N/A,#N/A,FALSE,"REAJUSTE";#N/A,#N/A,FALSE,"POS-FÍSICA-RESUMO";#N/A,#N/A,FALSE,"EXTCRO";#N/A,#N/A,FALSE,"RES-GERAL";#N/A,#N/A,FALSE,"MULTA"}</definedName>
    <definedName name="ef" hidden="1">{#N/A,#N/A,FALSE,"BETER -1";#N/A,#N/A,FALSE,"BETER -2";#N/A,#N/A,FALSE,"BETER -3";#N/A,#N/A,FALSE,"BETER -urb";#N/A,#N/A,FALSE,"BETER -RESUMO"}</definedName>
    <definedName name="ERA" hidden="1">{#N/A,#N/A,FALSE,"ORC-ACKE";#N/A,#N/A,FALSE,"RESUMO"}</definedName>
    <definedName name="FASDF" hidden="1">{#N/A,#N/A,FALSE,"ORC-ACKE";#N/A,#N/A,FALSE,"RESUMO"}</definedName>
    <definedName name="FDE" localSheetId="1">#REF!</definedName>
    <definedName name="FDE" localSheetId="0">#REF!</definedName>
    <definedName name="FDE">#REF!</definedName>
    <definedName name="g" hidden="1">{#N/A,#N/A,FALSE,"RESUMO-BB1";#N/A,#N/A,FALSE,"MOD-A01-R - BB1";#N/A,#N/A,FALSE,"URB-BB1"}</definedName>
    <definedName name="GASE" hidden="1">{#N/A,#N/A,FALSE,"RESUMO-BB1";#N/A,#N/A,FALSE,"MOD-A01-R - BB1";#N/A,#N/A,FALSE,"URB-BB1"}</definedName>
    <definedName name="gf" hidden="1">{#N/A,#N/A,FALSE,"ORC-ACKE";#N/A,#N/A,FALSE,"RESUMO"}</definedName>
    <definedName name="grf" hidden="1">{#N/A,#N/A,FALSE,"ORC-ACKE";#N/A,#N/A,FALSE,"RESUMO"}</definedName>
    <definedName name="h" hidden="1">{#N/A,#N/A,FALSE,"GRÁFICO";#N/A,#N/A,FALSE,"MED-URBANIZ";#N/A,#N/A,FALSE,"RES-URBANIZ";#N/A,#N/A,FALSE,"POS-FÍSICA-BLOCO2";#N/A,#N/A,FALSE,"MED-BLOCO2";#N/A,#N/A,FALSE,"RES-BLOCO2";#N/A,#N/A,FALSE,"POS-FÍSICA-BLOCO1";#N/A,#N/A,FALSE,"MED-BLOCO1";#N/A,#N/A,FALSE,"RES-BLOCO1";#N/A,#N/A,FALSE,"REAJUSTE";#N/A,#N/A,FALSE,"POS-FÍSICA-RESUMO";#N/A,#N/A,FALSE,"EXTCRO";#N/A,#N/A,FALSE,"RES-GERAL";#N/A,#N/A,FALSE,"MULTA"}</definedName>
    <definedName name="hid" hidden="1">{#N/A,#N/A,FALSE,"BETER -1";#N/A,#N/A,FALSE,"BETER -2";#N/A,#N/A,FALSE,"BETER -3";#N/A,#N/A,FALSE,"BETER -urb";#N/A,#N/A,FALSE,"BETER -RESUMO"}</definedName>
    <definedName name="HIDRÁULICA" hidden="1">{#N/A,#N/A,FALSE,"RESUMO-BB1";#N/A,#N/A,FALSE,"MOD-A01-R - BB1";#N/A,#N/A,FALSE,"URB-BB1"}</definedName>
    <definedName name="HRA" hidden="1">{#N/A,#N/A,FALSE,"ORC-ACKE";#N/A,#N/A,FALSE,"RESUMO"}</definedName>
    <definedName name="j" hidden="1">{#N/A,#N/A,FALSE,"ORC-ACKE";#N/A,#N/A,FALSE,"RESUMO"}</definedName>
    <definedName name="jg" hidden="1">{#N/A,#N/A,FALSE,"RESUMO-BB1";#N/A,#N/A,FALSE,"MOD-A01-R - BB1";#N/A,#N/A,FALSE,"URB-BB1"}</definedName>
    <definedName name="jgg" hidden="1">{#N/A,#N/A,FALSE,"GRÁFICO";#N/A,#N/A,FALSE,"MED-URBANIZ";#N/A,#N/A,FALSE,"RES-URBANIZ";#N/A,#N/A,FALSE,"POS-FÍSICA-BLOCO2";#N/A,#N/A,FALSE,"MED-BLOCO2";#N/A,#N/A,FALSE,"RES-BLOCO2";#N/A,#N/A,FALSE,"POS-FÍSICA-BLOCO1";#N/A,#N/A,FALSE,"MED-BLOCO1";#N/A,#N/A,FALSE,"RES-BLOCO1";#N/A,#N/A,FALSE,"REAJUSTE";#N/A,#N/A,FALSE,"POS-FÍSICA-RESUMO";#N/A,#N/A,FALSE,"EXTCRO";#N/A,#N/A,FALSE,"RES-GERAL";#N/A,#N/A,FALSE,"MULTA"}</definedName>
    <definedName name="JR_PAGE_ANCHOR_0_1" localSheetId="2">'COM DESONERAÇÃO - L1'!#REF!</definedName>
    <definedName name="JR_PAGE_ANCHOR_0_1" localSheetId="1">'CURVA - ABC - L1'!#REF!</definedName>
    <definedName name="JR_PAGE_ANCHOR_0_1" localSheetId="0">'SERVIÇO DE MAIOR RELEVÂNCIAS-L1'!#REF!</definedName>
    <definedName name="JR_PAGE_ANCHOR_0_1">#REF!</definedName>
    <definedName name="k" hidden="1">{#N/A,#N/A,FALSE,"ORC-ACKE";#N/A,#N/A,FALSE,"RESUMO"}</definedName>
    <definedName name="loja" hidden="1">{#N/A,#N/A,FALSE,"BETER -1";#N/A,#N/A,FALSE,"BETER -2";#N/A,#N/A,FALSE,"BETER -3";#N/A,#N/A,FALSE,"BETER -urb";#N/A,#N/A,FALSE,"BETER -RESUMO"}</definedName>
    <definedName name="nb" hidden="1">{#N/A,#N/A,FALSE,"RESUMO-BB1";#N/A,#N/A,FALSE,"MOD-A01-R - BB1";#N/A,#N/A,FALSE,"URB-BB1"}</definedName>
    <definedName name="QERTT" hidden="1">{#N/A,#N/A,FALSE,"ORC-ACKE";#N/A,#N/A,FALSE,"RESUMO"}</definedName>
    <definedName name="QWEFR" hidden="1">{#N/A,#N/A,FALSE,"RESUMO-BB1";#N/A,#N/A,FALSE,"MOD-A01-R - BB1";#N/A,#N/A,FALSE,"URB-BB1"}</definedName>
    <definedName name="rt" hidden="1">{#N/A,#N/A,FALSE,"ORC-ACKE";#N/A,#N/A,FALSE,"RESUMO"}</definedName>
    <definedName name="S" hidden="1">{#N/A,#N/A,FALSE,"ORC-ACKE";#N/A,#N/A,FALSE,"RESUMO"}</definedName>
    <definedName name="SDS" hidden="1">{#N/A,#N/A,FALSE,"RESUMO-BB1";#N/A,#N/A,FALSE,"MOD-A01-R - BB1";#N/A,#N/A,FALSE,"URB-BB1"}</definedName>
    <definedName name="_xlnm.Print_Titles" localSheetId="2">'COM DESONERAÇÃO - L1'!$1:$10</definedName>
    <definedName name="_xlnm.Print_Titles" localSheetId="1">'CURVA - ABC - L1'!$1:$10</definedName>
    <definedName name="_xlnm.Print_Titles" localSheetId="0">'SERVIÇO DE MAIOR RELEVÂNCIAS-L1'!$1:$12</definedName>
    <definedName name="we" hidden="1">{#N/A,#N/A,FALSE,"RESUMO-BB1";#N/A,#N/A,FALSE,"MOD-A01-R - BB1";#N/A,#N/A,FALSE,"URB-BB1"}</definedName>
    <definedName name="wrm.ORÇAMENTO" hidden="1">{#N/A,#N/A,FALSE,"ORC-ACKE";#N/A,#N/A,FALSE,"RESUMO"}</definedName>
    <definedName name="wrn.BB1." hidden="1">{#N/A,#N/A,FALSE,"RESUMO-BB1";#N/A,#N/A,FALSE,"MOD-A01-R - BB1";#N/A,#N/A,FALSE,"URB-BB1"}</definedName>
    <definedName name="wrn.BETER." hidden="1">{#N/A,#N/A,FALSE,"BETER -1";#N/A,#N/A,FALSE,"BETER -2";#N/A,#N/A,FALSE,"BETER -3";#N/A,#N/A,FALSE,"BETER -urb";#N/A,#N/A,FALSE,"BETER -RESUMO"}</definedName>
    <definedName name="wrn.GERAL." hidden="1">{#N/A,#N/A,FALSE,"GRÁFICO";#N/A,#N/A,FALSE,"MED-URBANIZ";#N/A,#N/A,FALSE,"RES-URBANIZ";#N/A,#N/A,FALSE,"POS-FÍSICA-BLOCO2";#N/A,#N/A,FALSE,"MED-BLOCO2";#N/A,#N/A,FALSE,"RES-BLOCO2";#N/A,#N/A,FALSE,"POS-FÍSICA-BLOCO1";#N/A,#N/A,FALSE,"MED-BLOCO1";#N/A,#N/A,FALSE,"RES-BLOCO1";#N/A,#N/A,FALSE,"REAJUSTE";#N/A,#N/A,FALSE,"POS-FÍSICA-RESUMO";#N/A,#N/A,FALSE,"EXTCRO";#N/A,#N/A,FALSE,"RES-GERAL";#N/A,#N/A,FALSE,"MULTA"}</definedName>
    <definedName name="wrn.ORÇAMENTO." hidden="1">{#N/A,#N/A,FALSE,"ORC-ACKE";#N/A,#N/A,FALSE,"RESUMO"}</definedName>
    <definedName name="wrx.geral" hidden="1">{#N/A,#N/A,FALSE,"GRÁFICO";#N/A,#N/A,FALSE,"MED-URBANIZ";#N/A,#N/A,FALSE,"RES-URBANIZ";#N/A,#N/A,FALSE,"POS-FÍSICA-BLOCO2";#N/A,#N/A,FALSE,"MED-BLOCO2";#N/A,#N/A,FALSE,"RES-BLOCO2";#N/A,#N/A,FALSE,"POS-FÍSICA-BLOCO1";#N/A,#N/A,FALSE,"MED-BLOCO1";#N/A,#N/A,FALSE,"RES-BLOCO1";#N/A,#N/A,FALSE,"REAJUSTE";#N/A,#N/A,FALSE,"POS-FÍSICA-RESUMO";#N/A,#N/A,FALSE,"EXTCRO";#N/A,#N/A,FALSE,"RES-GERAL";#N/A,#N/A,FALSE,"MULTA"}</definedName>
    <definedName name="YT" hidden="1">{#N/A,#N/A,FALSE,"RESUMO-BB1";#N/A,#N/A,FALSE,"MOD-A01-R - BB1";#N/A,#N/A,FALSE,"URB-BB1"}</definedName>
    <definedName name="ZERF" hidden="1">{#N/A,#N/A,FALSE,"BETER -1";#N/A,#N/A,FALSE,"BETER -2";#N/A,#N/A,FALSE,"BETER -3";#N/A,#N/A,FALSE,"BETER -urb";#N/A,#N/A,FALSE,"BETER -RESUMO"}</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2283" i="9" l="1"/>
  <c r="J370" i="9"/>
  <c r="M28" i="9"/>
  <c r="M36" i="9" s="1"/>
  <c r="M24" i="9"/>
  <c r="M33" i="9" s="1"/>
  <c r="M31" i="9"/>
  <c r="M34" i="9" s="1"/>
  <c r="M29" i="9"/>
  <c r="M30" i="9" s="1"/>
  <c r="M38" i="9"/>
  <c r="M40" i="9" s="1"/>
  <c r="M44" i="9"/>
  <c r="M47" i="9" s="1"/>
  <c r="M23" i="9"/>
  <c r="M35" i="9" s="1"/>
  <c r="M26" i="9"/>
  <c r="M27" i="9" s="1"/>
  <c r="M45" i="9"/>
  <c r="M50" i="9" s="1"/>
  <c r="M136" i="9"/>
  <c r="M144" i="9" s="1"/>
  <c r="J368" i="10"/>
  <c r="L27" i="10"/>
  <c r="L24" i="10"/>
  <c r="L22" i="10"/>
  <c r="L21" i="10"/>
  <c r="L20" i="10"/>
  <c r="L19" i="10"/>
  <c r="L18" i="10"/>
  <c r="L17" i="10"/>
  <c r="L16" i="10"/>
  <c r="L15" i="10"/>
  <c r="L14" i="10"/>
  <c r="L13" i="10"/>
  <c r="I13" i="10"/>
  <c r="I14" i="10" s="1"/>
  <c r="J13" i="10" l="1"/>
  <c r="I15" i="10"/>
  <c r="J14" i="10"/>
  <c r="J15" i="10" l="1"/>
  <c r="I16" i="10"/>
  <c r="J16" i="10" l="1"/>
  <c r="I17" i="10"/>
  <c r="I18" i="10" l="1"/>
  <c r="J17" i="10"/>
  <c r="J18" i="10" l="1"/>
  <c r="I19" i="10"/>
  <c r="J19" i="10" l="1"/>
  <c r="I20" i="10"/>
  <c r="I21" i="10" l="1"/>
  <c r="J20" i="10"/>
  <c r="I22" i="10" l="1"/>
  <c r="J21" i="10"/>
  <c r="J22" i="10" l="1"/>
  <c r="I23" i="10"/>
  <c r="J23" i="10" l="1"/>
  <c r="I24" i="10"/>
  <c r="I25" i="10" l="1"/>
  <c r="J24" i="10"/>
  <c r="J25" i="10" l="1"/>
  <c r="I26" i="10"/>
  <c r="I27" i="10" l="1"/>
  <c r="J26" i="10"/>
  <c r="J27" i="10" l="1"/>
  <c r="I28" i="10"/>
  <c r="J28" i="10" l="1"/>
  <c r="I29" i="10"/>
  <c r="J29" i="10" l="1"/>
  <c r="I30" i="10"/>
  <c r="J30" i="10" l="1"/>
  <c r="I31" i="10"/>
  <c r="J31" i="10" l="1"/>
  <c r="I32" i="10"/>
  <c r="J32" i="10" l="1"/>
  <c r="I33" i="10"/>
  <c r="J33" i="10" l="1"/>
  <c r="I34" i="10"/>
  <c r="J34" i="10" l="1"/>
  <c r="I35" i="10"/>
  <c r="J35" i="10" l="1"/>
  <c r="I36" i="10"/>
  <c r="J36" i="10" l="1"/>
  <c r="I37" i="10"/>
  <c r="J37" i="10" l="1"/>
  <c r="I38" i="10"/>
  <c r="J38" i="10" l="1"/>
  <c r="I39" i="10"/>
  <c r="J39" i="10" l="1"/>
  <c r="I40" i="10"/>
  <c r="J40" i="10" l="1"/>
  <c r="I41" i="10"/>
  <c r="J41" i="10" l="1"/>
  <c r="I42" i="10"/>
  <c r="J42" i="10" l="1"/>
  <c r="I43" i="10"/>
  <c r="J43" i="10" l="1"/>
  <c r="I44" i="10"/>
  <c r="J44" i="10" l="1"/>
  <c r="I45" i="10"/>
  <c r="J45" i="10" l="1"/>
  <c r="I46" i="10"/>
  <c r="J46" i="10" l="1"/>
  <c r="I47" i="10"/>
  <c r="J47" i="10" l="1"/>
  <c r="I48" i="10"/>
  <c r="J48" i="10" l="1"/>
  <c r="I49" i="10"/>
  <c r="J49" i="10" l="1"/>
  <c r="I50" i="10"/>
  <c r="J50" i="10" l="1"/>
  <c r="I51" i="10"/>
  <c r="J51" i="10" l="1"/>
  <c r="I52" i="10"/>
  <c r="J52" i="10" l="1"/>
  <c r="I53" i="10"/>
  <c r="J53" i="10" l="1"/>
  <c r="I54" i="10"/>
  <c r="J54" i="10" l="1"/>
  <c r="I55" i="10"/>
  <c r="J55" i="10" l="1"/>
  <c r="I56" i="10"/>
  <c r="J56" i="10" l="1"/>
  <c r="I57" i="10"/>
  <c r="J57" i="10" l="1"/>
  <c r="I58" i="10"/>
  <c r="J58" i="10" l="1"/>
  <c r="I59" i="10"/>
  <c r="J59" i="10" l="1"/>
  <c r="I60" i="10"/>
  <c r="J60" i="10" l="1"/>
  <c r="I61" i="10"/>
  <c r="J61" i="10" l="1"/>
  <c r="I62" i="10"/>
  <c r="J62" i="10" l="1"/>
  <c r="I63" i="10"/>
  <c r="J63" i="10" l="1"/>
  <c r="I64" i="10"/>
  <c r="J64" i="10" l="1"/>
  <c r="I65" i="10"/>
  <c r="J65" i="10" l="1"/>
  <c r="I66" i="10"/>
  <c r="J66" i="10" l="1"/>
  <c r="I67" i="10"/>
  <c r="J67" i="10" l="1"/>
  <c r="I68" i="10"/>
  <c r="J68" i="10" l="1"/>
  <c r="I69" i="10"/>
  <c r="J69" i="10" l="1"/>
  <c r="I70" i="10"/>
  <c r="J70" i="10" l="1"/>
  <c r="I71" i="10"/>
  <c r="J71" i="10" l="1"/>
  <c r="I72" i="10"/>
  <c r="J72" i="10" l="1"/>
  <c r="I73" i="10"/>
  <c r="J73" i="10" l="1"/>
  <c r="I74" i="10"/>
  <c r="J74" i="10" l="1"/>
  <c r="I75" i="10"/>
  <c r="J75" i="10" l="1"/>
  <c r="I76" i="10"/>
  <c r="J76" i="10" l="1"/>
  <c r="I77" i="10"/>
  <c r="J77" i="10" l="1"/>
  <c r="I78" i="10"/>
  <c r="J78" i="10" l="1"/>
  <c r="I79" i="10"/>
  <c r="J79" i="10" l="1"/>
  <c r="I80" i="10"/>
  <c r="J80" i="10" l="1"/>
  <c r="I81" i="10"/>
  <c r="J81" i="10" l="1"/>
  <c r="I82" i="10"/>
  <c r="J82" i="10" l="1"/>
  <c r="I83" i="10"/>
  <c r="J83" i="10" l="1"/>
  <c r="I84" i="10"/>
  <c r="J84" i="10" l="1"/>
  <c r="I85" i="10"/>
  <c r="J85" i="10" l="1"/>
  <c r="I86" i="10"/>
  <c r="J86" i="10" l="1"/>
  <c r="I87" i="10"/>
  <c r="J87" i="10" l="1"/>
  <c r="I88" i="10"/>
  <c r="J88" i="10" l="1"/>
  <c r="I89" i="10"/>
  <c r="J89" i="10" l="1"/>
  <c r="I90" i="10"/>
  <c r="J90" i="10" l="1"/>
  <c r="I91" i="10"/>
  <c r="J91" i="10" l="1"/>
  <c r="I92" i="10"/>
  <c r="J92" i="10" l="1"/>
  <c r="I93" i="10"/>
  <c r="J93" i="10" l="1"/>
  <c r="I94" i="10"/>
  <c r="J94" i="10" l="1"/>
  <c r="I95" i="10"/>
  <c r="J95" i="10" l="1"/>
  <c r="I96" i="10"/>
  <c r="J96" i="10" l="1"/>
  <c r="I97" i="10"/>
  <c r="J97" i="10" l="1"/>
  <c r="I98" i="10"/>
  <c r="J98" i="10" l="1"/>
  <c r="I99" i="10"/>
  <c r="J99" i="10" l="1"/>
  <c r="I100" i="10"/>
  <c r="J100" i="10" l="1"/>
  <c r="I101" i="10"/>
  <c r="J101" i="10" l="1"/>
  <c r="I102" i="10"/>
  <c r="J102" i="10" l="1"/>
  <c r="I103" i="10"/>
  <c r="J103" i="10" l="1"/>
  <c r="I104" i="10"/>
  <c r="J104" i="10" l="1"/>
  <c r="I105" i="10"/>
  <c r="J105" i="10" l="1"/>
  <c r="I106" i="10"/>
  <c r="J106" i="10" l="1"/>
  <c r="I107" i="10"/>
  <c r="J107" i="10" l="1"/>
  <c r="I108" i="10"/>
  <c r="J108" i="10" l="1"/>
  <c r="I109" i="10"/>
  <c r="J109" i="10" l="1"/>
  <c r="I110" i="10"/>
  <c r="J110" i="10" l="1"/>
  <c r="I111" i="10"/>
  <c r="J111" i="10" l="1"/>
  <c r="I112" i="10"/>
  <c r="J112" i="10" l="1"/>
  <c r="I113" i="10"/>
  <c r="J113" i="10" l="1"/>
  <c r="I114" i="10"/>
  <c r="J114" i="10" l="1"/>
  <c r="I115" i="10"/>
  <c r="J115" i="10" l="1"/>
  <c r="I116" i="10"/>
  <c r="J116" i="10" l="1"/>
  <c r="I117" i="10"/>
  <c r="J117" i="10" l="1"/>
  <c r="I118" i="10"/>
  <c r="J118" i="10" l="1"/>
  <c r="I119" i="10"/>
  <c r="J119" i="10" l="1"/>
  <c r="I120" i="10"/>
  <c r="J120" i="10" l="1"/>
  <c r="I121" i="10"/>
  <c r="J121" i="10" l="1"/>
  <c r="I122" i="10"/>
  <c r="J122" i="10" l="1"/>
  <c r="I123" i="10"/>
  <c r="J123" i="10" l="1"/>
  <c r="I124" i="10"/>
  <c r="J124" i="10" l="1"/>
  <c r="I125" i="10"/>
  <c r="J125" i="10" l="1"/>
  <c r="I126" i="10"/>
  <c r="J126" i="10" l="1"/>
  <c r="I127" i="10"/>
  <c r="J127" i="10" l="1"/>
  <c r="I128" i="10"/>
  <c r="J128" i="10" l="1"/>
  <c r="I129" i="10"/>
  <c r="J129" i="10" l="1"/>
  <c r="I130" i="10"/>
  <c r="J130" i="10" l="1"/>
  <c r="I131" i="10"/>
  <c r="J131" i="10" l="1"/>
  <c r="I132" i="10"/>
  <c r="J132" i="10" l="1"/>
  <c r="I133" i="10"/>
  <c r="J133" i="10" l="1"/>
  <c r="I134" i="10"/>
  <c r="J134" i="10" l="1"/>
  <c r="I135" i="10"/>
  <c r="J135" i="10" l="1"/>
  <c r="I136" i="10"/>
  <c r="J136" i="10" l="1"/>
  <c r="I137" i="10"/>
  <c r="J137" i="10" l="1"/>
  <c r="I138" i="10"/>
  <c r="J138" i="10" l="1"/>
  <c r="I139" i="10"/>
  <c r="J139" i="10" l="1"/>
  <c r="I140" i="10"/>
  <c r="J140" i="10" l="1"/>
  <c r="I141" i="10"/>
  <c r="J141" i="10" l="1"/>
  <c r="I142" i="10"/>
  <c r="J142" i="10" l="1"/>
  <c r="I143" i="10"/>
  <c r="J143" i="10" l="1"/>
  <c r="I144" i="10"/>
  <c r="J144" i="10" l="1"/>
  <c r="I145" i="10"/>
  <c r="J145" i="10" l="1"/>
  <c r="I146" i="10"/>
  <c r="J146" i="10" l="1"/>
  <c r="I147" i="10"/>
  <c r="J147" i="10" l="1"/>
  <c r="I148" i="10"/>
  <c r="J148" i="10" l="1"/>
  <c r="I149" i="10"/>
  <c r="J149" i="10" l="1"/>
  <c r="I150" i="10"/>
  <c r="J150" i="10" l="1"/>
  <c r="I151" i="10"/>
  <c r="J151" i="10" l="1"/>
  <c r="I152" i="10"/>
  <c r="J152" i="10" l="1"/>
  <c r="I153" i="10"/>
  <c r="J153" i="10" l="1"/>
  <c r="I154" i="10"/>
  <c r="J154" i="10" l="1"/>
  <c r="I155" i="10"/>
  <c r="J155" i="10" l="1"/>
  <c r="I156" i="10"/>
  <c r="J156" i="10" l="1"/>
  <c r="I157" i="10"/>
  <c r="J157" i="10" l="1"/>
  <c r="I158" i="10"/>
  <c r="J158" i="10" l="1"/>
  <c r="I159" i="10"/>
  <c r="J159" i="10" l="1"/>
  <c r="I160" i="10"/>
  <c r="J160" i="10" l="1"/>
  <c r="I161" i="10"/>
  <c r="J161" i="10" l="1"/>
  <c r="I162" i="10"/>
  <c r="J162" i="10" l="1"/>
  <c r="I163" i="10"/>
  <c r="J163" i="10" l="1"/>
  <c r="I164" i="10"/>
  <c r="J164" i="10" l="1"/>
  <c r="I165" i="10"/>
  <c r="J165" i="10" l="1"/>
  <c r="I166" i="10"/>
  <c r="J166" i="10" l="1"/>
  <c r="I167" i="10"/>
  <c r="J167" i="10" l="1"/>
  <c r="I168" i="10"/>
  <c r="J168" i="10" l="1"/>
  <c r="I169" i="10"/>
  <c r="J169" i="10" l="1"/>
  <c r="I170" i="10"/>
  <c r="J170" i="10" l="1"/>
  <c r="I171" i="10"/>
  <c r="J171" i="10" l="1"/>
  <c r="I172" i="10"/>
  <c r="J172" i="10" l="1"/>
  <c r="I173" i="10"/>
  <c r="J173" i="10" l="1"/>
  <c r="I174" i="10"/>
  <c r="J174" i="10" l="1"/>
  <c r="I175" i="10"/>
  <c r="J175" i="10" l="1"/>
  <c r="I176" i="10"/>
  <c r="J176" i="10" l="1"/>
  <c r="I177" i="10"/>
  <c r="J177" i="10" l="1"/>
  <c r="I178" i="10"/>
  <c r="J178" i="10" l="1"/>
  <c r="I179" i="10"/>
  <c r="J179" i="10" l="1"/>
  <c r="I180" i="10"/>
  <c r="J180" i="10" l="1"/>
  <c r="I181" i="10"/>
  <c r="J181" i="10" l="1"/>
  <c r="I182" i="10"/>
  <c r="J182" i="10" l="1"/>
  <c r="I183" i="10"/>
  <c r="J183" i="10" l="1"/>
  <c r="I184" i="10"/>
  <c r="J184" i="10" l="1"/>
  <c r="I185" i="10"/>
  <c r="J185" i="10" l="1"/>
  <c r="I186" i="10"/>
  <c r="J186" i="10" l="1"/>
  <c r="I187" i="10"/>
  <c r="J187" i="10" l="1"/>
  <c r="I188" i="10"/>
  <c r="J188" i="10" l="1"/>
  <c r="I189" i="10"/>
  <c r="J189" i="10" l="1"/>
  <c r="I190" i="10"/>
  <c r="J190" i="10" l="1"/>
  <c r="I191" i="10"/>
  <c r="J191" i="10" l="1"/>
  <c r="I192" i="10"/>
  <c r="J192" i="10" l="1"/>
  <c r="I193" i="10"/>
  <c r="J193" i="10" l="1"/>
  <c r="I194" i="10"/>
  <c r="J194" i="10" l="1"/>
  <c r="I195" i="10"/>
  <c r="J195" i="10" l="1"/>
  <c r="I196" i="10"/>
  <c r="J196" i="10" l="1"/>
  <c r="I197" i="10"/>
  <c r="J197" i="10" l="1"/>
  <c r="I198" i="10"/>
  <c r="J198" i="10" l="1"/>
  <c r="I199" i="10"/>
  <c r="J199" i="10" l="1"/>
  <c r="I200" i="10"/>
  <c r="J200" i="10" l="1"/>
  <c r="I201" i="10"/>
  <c r="J201" i="10" l="1"/>
  <c r="I202" i="10"/>
  <c r="J202" i="10" l="1"/>
  <c r="I203" i="10"/>
  <c r="J203" i="10" l="1"/>
  <c r="I204" i="10"/>
  <c r="J204" i="10" l="1"/>
  <c r="I205" i="10"/>
  <c r="J205" i="10" l="1"/>
  <c r="I206" i="10"/>
  <c r="J206" i="10" l="1"/>
  <c r="I207" i="10"/>
  <c r="J207" i="10" l="1"/>
  <c r="I208" i="10"/>
  <c r="J208" i="10" l="1"/>
  <c r="I209" i="10"/>
  <c r="J209" i="10" l="1"/>
  <c r="I210" i="10"/>
  <c r="J210" i="10" l="1"/>
  <c r="I211" i="10"/>
  <c r="J211" i="10" l="1"/>
  <c r="I212" i="10"/>
  <c r="J212" i="10" l="1"/>
  <c r="I213" i="10"/>
  <c r="J213" i="10" l="1"/>
  <c r="I214" i="10"/>
  <c r="J214" i="10" l="1"/>
  <c r="I215" i="10"/>
  <c r="J215" i="10" l="1"/>
  <c r="I216" i="10"/>
  <c r="J216" i="10" l="1"/>
  <c r="I217" i="10"/>
  <c r="J217" i="10" l="1"/>
  <c r="I218" i="10"/>
  <c r="J218" i="10" l="1"/>
  <c r="I219" i="10"/>
  <c r="J219" i="10" l="1"/>
  <c r="I220" i="10"/>
  <c r="J220" i="10" l="1"/>
  <c r="I221" i="10"/>
  <c r="J221" i="10" l="1"/>
  <c r="I222" i="10"/>
  <c r="J222" i="10" l="1"/>
  <c r="I223" i="10"/>
  <c r="J223" i="10" l="1"/>
  <c r="I224" i="10"/>
  <c r="J224" i="10" l="1"/>
  <c r="I225" i="10"/>
  <c r="J225" i="10" l="1"/>
  <c r="I226" i="10"/>
  <c r="J226" i="10" l="1"/>
  <c r="I227" i="10"/>
  <c r="J227" i="10" l="1"/>
  <c r="I228" i="10"/>
  <c r="J228" i="10" l="1"/>
  <c r="I229" i="10"/>
  <c r="J229" i="10" l="1"/>
  <c r="I230" i="10"/>
  <c r="J230" i="10" l="1"/>
  <c r="I231" i="10"/>
  <c r="J231" i="10" l="1"/>
  <c r="I232" i="10"/>
  <c r="J232" i="10" l="1"/>
  <c r="I233" i="10"/>
  <c r="J233" i="10" l="1"/>
  <c r="I234" i="10"/>
  <c r="J234" i="10" l="1"/>
  <c r="I235" i="10"/>
  <c r="J235" i="10" l="1"/>
  <c r="I236" i="10"/>
  <c r="J236" i="10" l="1"/>
  <c r="I237" i="10"/>
  <c r="J237" i="10" l="1"/>
  <c r="I238" i="10"/>
  <c r="J238" i="10" l="1"/>
  <c r="I239" i="10"/>
  <c r="J239" i="10" l="1"/>
  <c r="I240" i="10"/>
  <c r="J240" i="10" l="1"/>
  <c r="I241" i="10"/>
  <c r="J241" i="10" l="1"/>
  <c r="I242" i="10"/>
  <c r="J242" i="10" l="1"/>
  <c r="I243" i="10"/>
  <c r="J243" i="10" l="1"/>
  <c r="I244" i="10"/>
  <c r="J244" i="10" l="1"/>
  <c r="I245" i="10"/>
  <c r="J245" i="10" l="1"/>
  <c r="I246" i="10"/>
  <c r="J246" i="10" l="1"/>
  <c r="I247" i="10"/>
  <c r="J247" i="10" l="1"/>
  <c r="I248" i="10"/>
  <c r="J248" i="10" l="1"/>
  <c r="I249" i="10"/>
  <c r="J249" i="10" l="1"/>
  <c r="I250" i="10"/>
  <c r="J250" i="10" l="1"/>
  <c r="I251" i="10"/>
  <c r="J251" i="10" l="1"/>
  <c r="I252" i="10"/>
  <c r="J252" i="10" l="1"/>
  <c r="I253" i="10"/>
  <c r="J253" i="10" l="1"/>
  <c r="I254" i="10"/>
  <c r="J254" i="10" l="1"/>
  <c r="I255" i="10"/>
  <c r="J255" i="10" l="1"/>
  <c r="I256" i="10"/>
  <c r="J256" i="10" l="1"/>
  <c r="I257" i="10"/>
  <c r="J257" i="10" l="1"/>
  <c r="I258" i="10"/>
  <c r="J258" i="10" l="1"/>
  <c r="I259" i="10"/>
  <c r="J259" i="10" l="1"/>
  <c r="I260" i="10"/>
  <c r="J260" i="10" l="1"/>
  <c r="I261" i="10"/>
  <c r="J261" i="10" l="1"/>
  <c r="I262" i="10"/>
  <c r="J262" i="10" l="1"/>
  <c r="I263" i="10"/>
  <c r="J263" i="10" l="1"/>
  <c r="I264" i="10"/>
  <c r="J264" i="10" l="1"/>
  <c r="I265" i="10"/>
  <c r="J265" i="10" l="1"/>
  <c r="I266" i="10"/>
  <c r="J266" i="10" l="1"/>
  <c r="I267" i="10"/>
  <c r="J267" i="10" l="1"/>
  <c r="I268" i="10"/>
  <c r="J268" i="10" l="1"/>
  <c r="I269" i="10"/>
  <c r="J269" i="10" l="1"/>
  <c r="I270" i="10"/>
  <c r="J270" i="10" l="1"/>
  <c r="I271" i="10"/>
  <c r="J271" i="10" l="1"/>
  <c r="I272" i="10"/>
  <c r="J272" i="10" l="1"/>
  <c r="I273" i="10"/>
  <c r="J273" i="10" l="1"/>
  <c r="I274" i="10"/>
  <c r="J274" i="10" l="1"/>
  <c r="I275" i="10"/>
  <c r="J275" i="10" l="1"/>
  <c r="I276" i="10"/>
  <c r="J276" i="10" l="1"/>
  <c r="I277" i="10"/>
  <c r="J277" i="10" l="1"/>
  <c r="I278" i="10"/>
  <c r="J278" i="10" l="1"/>
  <c r="I279" i="10"/>
  <c r="J279" i="10" l="1"/>
  <c r="I280" i="10"/>
  <c r="J280" i="10" l="1"/>
  <c r="I281" i="10"/>
  <c r="J281" i="10" l="1"/>
  <c r="I282" i="10"/>
  <c r="J282" i="10" l="1"/>
  <c r="I283" i="10"/>
  <c r="J283" i="10" l="1"/>
  <c r="I284" i="10"/>
  <c r="J284" i="10" l="1"/>
  <c r="I285" i="10"/>
  <c r="J285" i="10" l="1"/>
  <c r="I286" i="10"/>
  <c r="J286" i="10" l="1"/>
  <c r="I287" i="10"/>
  <c r="J287" i="10" l="1"/>
  <c r="I288" i="10"/>
  <c r="J288" i="10" l="1"/>
  <c r="I289" i="10"/>
  <c r="J289" i="10" l="1"/>
  <c r="I290" i="10"/>
  <c r="J290" i="10" l="1"/>
  <c r="I291" i="10"/>
  <c r="J291" i="10" l="1"/>
  <c r="I292" i="10"/>
  <c r="J292" i="10" l="1"/>
  <c r="I293" i="10"/>
  <c r="J293" i="10" l="1"/>
  <c r="I294" i="10"/>
  <c r="J294" i="10" l="1"/>
  <c r="I295" i="10"/>
  <c r="J295" i="10" l="1"/>
  <c r="I296" i="10"/>
  <c r="J296" i="10" l="1"/>
  <c r="I297" i="10"/>
  <c r="J297" i="10" l="1"/>
  <c r="I298" i="10"/>
  <c r="J298" i="10" l="1"/>
  <c r="I299" i="10"/>
  <c r="J299" i="10" l="1"/>
  <c r="I300" i="10"/>
  <c r="J300" i="10" l="1"/>
  <c r="I301" i="10"/>
  <c r="J301" i="10" l="1"/>
  <c r="I302" i="10"/>
  <c r="J302" i="10" l="1"/>
  <c r="I303" i="10"/>
  <c r="J303" i="10" l="1"/>
  <c r="I304" i="10"/>
  <c r="J304" i="10" l="1"/>
  <c r="I305" i="10"/>
  <c r="J305" i="10" l="1"/>
  <c r="I306" i="10"/>
  <c r="J306" i="10" l="1"/>
  <c r="I307" i="10"/>
  <c r="J307" i="10" l="1"/>
  <c r="I308" i="10"/>
  <c r="J308" i="10" l="1"/>
  <c r="I309" i="10"/>
  <c r="J309" i="10" l="1"/>
  <c r="I310" i="10"/>
  <c r="J310" i="10" l="1"/>
  <c r="I311" i="10"/>
  <c r="J311" i="10" l="1"/>
  <c r="I312" i="10"/>
  <c r="J312" i="10" l="1"/>
  <c r="I313" i="10"/>
  <c r="J313" i="10" l="1"/>
  <c r="I314" i="10"/>
  <c r="J314" i="10" l="1"/>
  <c r="I315" i="10"/>
  <c r="J315" i="10" l="1"/>
  <c r="I316" i="10"/>
  <c r="J316" i="10" l="1"/>
  <c r="I317" i="10"/>
  <c r="J317" i="10" l="1"/>
  <c r="I318" i="10"/>
  <c r="J318" i="10" l="1"/>
  <c r="I319" i="10"/>
  <c r="J319" i="10" l="1"/>
  <c r="I320" i="10"/>
  <c r="J320" i="10" l="1"/>
  <c r="I321" i="10"/>
  <c r="J321" i="10" l="1"/>
  <c r="I322" i="10"/>
  <c r="J322" i="10" l="1"/>
  <c r="I323" i="10"/>
  <c r="J323" i="10" l="1"/>
  <c r="I324" i="10"/>
  <c r="J324" i="10" l="1"/>
  <c r="I325" i="10"/>
  <c r="J325" i="10" l="1"/>
  <c r="I326" i="10"/>
  <c r="J326" i="10" l="1"/>
  <c r="I327" i="10"/>
  <c r="J327" i="10" l="1"/>
  <c r="I328" i="10"/>
  <c r="J328" i="10" l="1"/>
  <c r="I329" i="10"/>
  <c r="J329" i="10" l="1"/>
  <c r="I330" i="10"/>
  <c r="J330" i="10" l="1"/>
  <c r="I331" i="10"/>
  <c r="J331" i="10" l="1"/>
  <c r="I332" i="10"/>
  <c r="J332" i="10" l="1"/>
  <c r="I333" i="10"/>
  <c r="J333" i="10" l="1"/>
  <c r="I334" i="10"/>
  <c r="J334" i="10" l="1"/>
  <c r="I335" i="10"/>
  <c r="J335" i="10" l="1"/>
  <c r="I336" i="10"/>
  <c r="J336" i="10" l="1"/>
  <c r="I337" i="10"/>
  <c r="J337" i="10" l="1"/>
  <c r="I338" i="10"/>
  <c r="J338" i="10" l="1"/>
  <c r="I339" i="10"/>
  <c r="J339" i="10" l="1"/>
  <c r="I340" i="10"/>
  <c r="J340" i="10" l="1"/>
  <c r="I341" i="10"/>
  <c r="J341" i="10" l="1"/>
  <c r="I342" i="10"/>
  <c r="J342" i="10" l="1"/>
  <c r="I343" i="10"/>
  <c r="J343" i="10" l="1"/>
  <c r="I344" i="10"/>
  <c r="J344" i="10" l="1"/>
  <c r="I345" i="10"/>
  <c r="J345" i="10" l="1"/>
  <c r="I346" i="10"/>
  <c r="J346" i="10" l="1"/>
  <c r="I347" i="10"/>
  <c r="J347" i="10" l="1"/>
  <c r="I348" i="10"/>
  <c r="J348" i="10" l="1"/>
  <c r="I349" i="10"/>
  <c r="J349" i="10" l="1"/>
  <c r="I350" i="10"/>
  <c r="J350" i="10" l="1"/>
  <c r="I351" i="10"/>
  <c r="J351" i="10" l="1"/>
  <c r="I352" i="10"/>
  <c r="J352" i="10" l="1"/>
  <c r="I353" i="10"/>
  <c r="J353" i="10" l="1"/>
  <c r="I354" i="10"/>
  <c r="J354" i="10" l="1"/>
  <c r="I355" i="10"/>
  <c r="J355" i="10" l="1"/>
  <c r="I356" i="10"/>
  <c r="J356" i="10" l="1"/>
  <c r="I357" i="10"/>
  <c r="J357" i="10" l="1"/>
  <c r="I358" i="10"/>
  <c r="J358" i="10" l="1"/>
  <c r="I359" i="10"/>
  <c r="J359" i="10" l="1"/>
  <c r="I360" i="10"/>
  <c r="J360" i="10" l="1"/>
  <c r="I361" i="10"/>
  <c r="J361" i="10" l="1"/>
  <c r="I362" i="10"/>
  <c r="J362" i="10" l="1"/>
  <c r="I363" i="10"/>
  <c r="J363" i="10" l="1"/>
  <c r="I364" i="10"/>
  <c r="J364" i="10" l="1"/>
  <c r="I365" i="10"/>
  <c r="J365" i="10" l="1"/>
  <c r="I366" i="10"/>
  <c r="J366" i="10" l="1"/>
  <c r="I367" i="10"/>
  <c r="J367" i="10" s="1"/>
  <c r="G1900" i="2" l="1"/>
  <c r="G1901" i="2"/>
  <c r="G1902" i="2"/>
  <c r="G1903" i="2"/>
  <c r="G1904" i="2"/>
  <c r="G1905" i="2"/>
  <c r="G1906" i="2"/>
  <c r="G1907" i="2"/>
  <c r="G1908" i="2"/>
  <c r="G1909" i="2"/>
  <c r="G1910" i="2"/>
  <c r="G1911" i="2"/>
  <c r="G1912" i="2"/>
  <c r="G1913" i="2"/>
  <c r="G1914" i="2"/>
  <c r="G1915" i="2"/>
  <c r="G1916" i="2"/>
  <c r="G1917" i="2"/>
  <c r="G1918" i="2"/>
  <c r="G1919" i="2"/>
  <c r="G1920" i="2"/>
  <c r="G1921" i="2"/>
  <c r="G1922" i="2"/>
  <c r="G1923" i="2"/>
  <c r="G1924" i="2"/>
  <c r="G1925" i="2"/>
  <c r="G1926" i="2"/>
  <c r="G1927" i="2"/>
  <c r="G1928" i="2"/>
  <c r="G1929" i="2"/>
  <c r="G1930" i="2"/>
  <c r="G1931" i="2"/>
  <c r="G1932" i="2"/>
  <c r="G1933" i="2"/>
  <c r="G1934" i="2"/>
  <c r="G1935" i="2"/>
  <c r="G1936" i="2"/>
  <c r="G1937" i="2"/>
  <c r="G1938" i="2"/>
  <c r="G1939" i="2"/>
  <c r="G1940" i="2"/>
  <c r="G1941" i="2"/>
  <c r="G1942" i="2"/>
  <c r="G1943" i="2"/>
  <c r="G1944" i="2"/>
  <c r="G1945" i="2"/>
  <c r="G1946" i="2"/>
  <c r="G1947" i="2"/>
  <c r="G1948" i="2"/>
  <c r="G1949" i="2"/>
  <c r="G1950" i="2"/>
  <c r="G1951" i="2"/>
  <c r="G1952" i="2"/>
  <c r="G1953" i="2"/>
  <c r="G1954" i="2"/>
  <c r="G1955" i="2"/>
  <c r="G1956" i="2"/>
  <c r="G1957" i="2"/>
  <c r="G1958" i="2"/>
  <c r="G1959" i="2"/>
  <c r="G1960" i="2"/>
  <c r="G1961" i="2"/>
  <c r="G1962" i="2"/>
  <c r="G1963" i="2"/>
  <c r="G1964" i="2"/>
  <c r="G1965" i="2"/>
  <c r="G1966" i="2"/>
  <c r="G1967" i="2"/>
  <c r="G1968" i="2"/>
  <c r="G1969" i="2"/>
  <c r="G1970" i="2"/>
  <c r="G1971" i="2"/>
  <c r="G1972" i="2"/>
  <c r="G1973" i="2"/>
  <c r="G1974" i="2"/>
  <c r="G1975" i="2"/>
  <c r="G1976" i="2"/>
  <c r="G1977" i="2"/>
  <c r="G1978" i="2"/>
  <c r="G1979" i="2"/>
  <c r="G1980" i="2"/>
  <c r="G1981" i="2"/>
  <c r="G1982" i="2"/>
  <c r="G1983" i="2"/>
  <c r="G1984" i="2"/>
  <c r="G1985" i="2"/>
  <c r="G1986" i="2"/>
  <c r="G1987" i="2"/>
  <c r="G1988" i="2"/>
  <c r="G1989" i="2"/>
  <c r="G1990" i="2"/>
  <c r="G1991" i="2"/>
  <c r="G1992" i="2"/>
  <c r="G1993" i="2"/>
  <c r="G1994" i="2"/>
  <c r="G1995" i="2"/>
  <c r="G1996" i="2"/>
  <c r="G1997" i="2"/>
  <c r="G1998" i="2"/>
  <c r="G1999" i="2"/>
  <c r="G2000" i="2"/>
  <c r="G2001" i="2"/>
  <c r="G2002" i="2"/>
  <c r="G2003" i="2"/>
  <c r="G2004" i="2"/>
  <c r="G2005" i="2"/>
  <c r="G2006" i="2"/>
  <c r="G2007" i="2"/>
  <c r="G2008" i="2"/>
  <c r="G2009" i="2"/>
  <c r="G2010" i="2"/>
  <c r="G2011" i="2"/>
  <c r="G2012" i="2"/>
  <c r="G2013" i="2"/>
  <c r="G2014" i="2"/>
  <c r="G2015" i="2"/>
  <c r="G2016" i="2"/>
  <c r="G2017" i="2"/>
  <c r="G2018" i="2"/>
  <c r="G2019" i="2"/>
  <c r="G2020" i="2"/>
  <c r="G2021" i="2"/>
  <c r="G2022" i="2"/>
  <c r="G2023" i="2"/>
  <c r="G2024" i="2"/>
  <c r="G2025" i="2"/>
  <c r="G2026" i="2"/>
  <c r="G2027" i="2"/>
  <c r="G2028" i="2"/>
  <c r="G2029" i="2"/>
  <c r="G2030" i="2"/>
  <c r="G2031" i="2"/>
  <c r="G2032" i="2"/>
  <c r="G2033" i="2"/>
  <c r="G2034" i="2"/>
  <c r="G2035" i="2"/>
  <c r="G2036" i="2"/>
  <c r="G2037" i="2"/>
  <c r="G2038" i="2"/>
  <c r="G2039" i="2"/>
  <c r="G2040" i="2"/>
  <c r="G2041" i="2"/>
  <c r="G2042" i="2"/>
  <c r="G2043" i="2"/>
  <c r="G2044" i="2"/>
  <c r="G2045" i="2"/>
  <c r="G2046" i="2"/>
  <c r="G2047" i="2"/>
  <c r="G2048" i="2"/>
  <c r="G2049" i="2"/>
  <c r="G2050" i="2"/>
  <c r="G2051" i="2"/>
  <c r="G2052" i="2"/>
  <c r="G2053" i="2"/>
  <c r="G2054" i="2"/>
  <c r="G2055" i="2"/>
  <c r="G2056" i="2"/>
  <c r="G2057" i="2"/>
  <c r="G2058" i="2"/>
  <c r="G2059" i="2"/>
  <c r="G2060" i="2"/>
  <c r="G2061" i="2"/>
  <c r="G2062" i="2"/>
  <c r="G2063" i="2"/>
  <c r="G2064" i="2"/>
  <c r="G2065" i="2"/>
  <c r="G2066" i="2"/>
  <c r="G2067" i="2"/>
  <c r="G2068" i="2"/>
  <c r="G2069" i="2"/>
  <c r="G2070" i="2"/>
  <c r="G2071" i="2"/>
  <c r="G2072" i="2"/>
  <c r="G2073" i="2"/>
  <c r="G2074" i="2"/>
  <c r="G2075" i="2"/>
  <c r="G2076" i="2"/>
  <c r="G2077" i="2"/>
  <c r="G2078" i="2"/>
  <c r="G2079" i="2"/>
  <c r="G2080" i="2"/>
  <c r="G2081" i="2"/>
  <c r="G2082" i="2"/>
  <c r="G2083" i="2"/>
  <c r="G2084" i="2"/>
  <c r="G2085" i="2"/>
  <c r="G2086" i="2"/>
  <c r="G2087" i="2"/>
  <c r="G2088" i="2"/>
  <c r="G2089" i="2"/>
  <c r="G2090" i="2"/>
  <c r="G2091" i="2"/>
  <c r="G2092" i="2"/>
  <c r="G2093" i="2"/>
  <c r="G2094" i="2"/>
  <c r="G2095" i="2"/>
  <c r="G2096" i="2"/>
  <c r="G2097" i="2"/>
  <c r="G2098" i="2"/>
  <c r="G2099" i="2"/>
  <c r="G2100" i="2"/>
  <c r="G2101" i="2"/>
  <c r="G2102" i="2"/>
  <c r="G2103" i="2"/>
  <c r="G2104" i="2"/>
  <c r="G2105" i="2"/>
  <c r="G2106" i="2"/>
  <c r="G2107" i="2"/>
  <c r="G2108" i="2"/>
  <c r="G2109" i="2"/>
  <c r="G2110" i="2"/>
  <c r="G2111" i="2"/>
  <c r="G2112" i="2"/>
  <c r="G2113" i="2"/>
  <c r="G2114" i="2"/>
  <c r="G2115" i="2"/>
  <c r="G2116" i="2"/>
  <c r="G2117" i="2"/>
  <c r="G2118" i="2"/>
  <c r="G2119" i="2"/>
  <c r="G2120" i="2"/>
  <c r="G2121" i="2"/>
  <c r="G2122" i="2"/>
  <c r="G2123" i="2"/>
  <c r="G2124" i="2"/>
  <c r="G2125" i="2"/>
  <c r="G2126" i="2"/>
  <c r="G2127" i="2"/>
  <c r="G2128" i="2"/>
  <c r="G2129" i="2"/>
  <c r="G2130" i="2"/>
  <c r="G2131" i="2"/>
  <c r="G2132" i="2"/>
  <c r="G2133" i="2"/>
  <c r="G2134" i="2"/>
  <c r="G2135" i="2"/>
  <c r="G2136" i="2"/>
  <c r="G2137" i="2"/>
  <c r="G2138" i="2"/>
  <c r="G2139" i="2"/>
  <c r="G2140" i="2"/>
  <c r="G2141" i="2"/>
  <c r="G2142" i="2"/>
  <c r="G2143" i="2"/>
  <c r="G2144" i="2"/>
  <c r="G2145" i="2"/>
  <c r="G2146" i="2"/>
  <c r="G2147" i="2"/>
  <c r="G2148" i="2"/>
  <c r="G2149" i="2"/>
  <c r="G2150" i="2"/>
  <c r="G2151" i="2"/>
  <c r="G2152" i="2"/>
  <c r="G2153" i="2"/>
  <c r="G2154" i="2"/>
  <c r="G2155" i="2"/>
  <c r="G2156" i="2"/>
  <c r="G2157" i="2"/>
  <c r="G2158" i="2"/>
  <c r="G2159" i="2"/>
  <c r="G2160" i="2"/>
  <c r="G2161" i="2"/>
  <c r="G2162" i="2"/>
  <c r="G2163" i="2"/>
  <c r="G2164" i="2"/>
  <c r="G2165" i="2"/>
  <c r="G2166" i="2"/>
  <c r="G2167" i="2"/>
  <c r="G2168" i="2"/>
  <c r="G2169" i="2"/>
  <c r="G2170" i="2"/>
  <c r="G2171" i="2"/>
  <c r="G2172" i="2"/>
  <c r="G2173" i="2"/>
  <c r="G2174" i="2"/>
  <c r="G2175" i="2"/>
  <c r="G2176" i="2"/>
  <c r="G2177" i="2"/>
  <c r="G2178" i="2"/>
  <c r="G2179" i="2"/>
  <c r="G2180" i="2"/>
  <c r="G2181" i="2"/>
  <c r="G2182" i="2"/>
  <c r="G2183" i="2"/>
  <c r="G2184" i="2"/>
  <c r="G2185" i="2"/>
  <c r="G2186" i="2"/>
  <c r="G2187" i="2"/>
  <c r="G2188" i="2"/>
  <c r="G2189" i="2"/>
  <c r="G2190" i="2"/>
  <c r="G2191" i="2"/>
  <c r="G2192" i="2"/>
  <c r="G2193" i="2"/>
  <c r="G2194" i="2"/>
  <c r="G2195" i="2"/>
  <c r="G2196" i="2"/>
  <c r="G2197" i="2"/>
  <c r="G2198" i="2"/>
  <c r="G2199" i="2"/>
  <c r="G2200" i="2"/>
  <c r="G2201" i="2"/>
  <c r="G2202" i="2"/>
  <c r="G2203" i="2"/>
  <c r="G2204" i="2"/>
  <c r="G2205" i="2"/>
  <c r="G2206" i="2"/>
  <c r="G2207" i="2"/>
  <c r="G2208" i="2"/>
  <c r="G2209" i="2"/>
  <c r="G2210" i="2"/>
  <c r="G2211" i="2"/>
  <c r="G2212" i="2"/>
  <c r="G2213" i="2"/>
  <c r="G2214" i="2"/>
  <c r="G2215" i="2"/>
  <c r="G2216" i="2"/>
  <c r="G2217" i="2"/>
  <c r="G2218" i="2"/>
  <c r="G2219" i="2"/>
  <c r="G2220" i="2"/>
  <c r="G2221" i="2"/>
  <c r="G2222" i="2"/>
  <c r="G2223" i="2"/>
  <c r="G2224" i="2"/>
  <c r="G2225" i="2"/>
  <c r="G2226" i="2"/>
  <c r="G2227" i="2"/>
  <c r="G2228" i="2"/>
  <c r="G2229" i="2"/>
  <c r="G2230" i="2"/>
  <c r="G2231" i="2"/>
  <c r="G2232" i="2"/>
  <c r="G2233" i="2"/>
  <c r="G2234" i="2"/>
  <c r="G2235" i="2"/>
  <c r="G2236" i="2"/>
  <c r="G2237" i="2"/>
  <c r="G2238" i="2"/>
  <c r="G2239" i="2"/>
  <c r="G2240" i="2"/>
  <c r="G2241" i="2"/>
  <c r="G2242" i="2"/>
  <c r="G2243" i="2"/>
  <c r="G2244" i="2"/>
  <c r="G2245" i="2"/>
  <c r="G2246" i="2"/>
  <c r="G2247" i="2"/>
  <c r="G2248" i="2"/>
  <c r="G2249" i="2"/>
  <c r="G2250" i="2"/>
  <c r="G2251" i="2"/>
  <c r="G2252" i="2"/>
  <c r="G2253" i="2"/>
  <c r="G2254" i="2"/>
  <c r="G2255" i="2"/>
  <c r="G2285" i="2"/>
  <c r="G2286" i="2"/>
  <c r="G2287" i="2"/>
  <c r="G1899" i="2"/>
  <c r="G1765" i="2"/>
  <c r="G1766" i="2"/>
  <c r="G1767" i="2"/>
  <c r="G1768" i="2"/>
  <c r="G1769" i="2"/>
  <c r="G1770" i="2"/>
  <c r="G1771" i="2"/>
  <c r="G1772" i="2"/>
  <c r="G1773" i="2"/>
  <c r="G1774" i="2"/>
  <c r="G1775" i="2"/>
  <c r="G1776" i="2"/>
  <c r="G1777" i="2"/>
  <c r="G1778" i="2"/>
  <c r="G1779" i="2"/>
  <c r="G1780" i="2"/>
  <c r="G1781" i="2"/>
  <c r="G1782" i="2"/>
  <c r="G1783" i="2"/>
  <c r="G1784" i="2"/>
  <c r="G1785" i="2"/>
  <c r="G1786" i="2"/>
  <c r="G1787" i="2"/>
  <c r="G1788" i="2"/>
  <c r="G1789" i="2"/>
  <c r="G1790" i="2"/>
  <c r="G1791" i="2"/>
  <c r="G1792" i="2"/>
  <c r="G1793" i="2"/>
  <c r="G1794" i="2"/>
  <c r="G1795" i="2"/>
  <c r="G1796" i="2"/>
  <c r="G1797" i="2"/>
  <c r="G1798" i="2"/>
  <c r="G1799" i="2"/>
  <c r="G1800" i="2"/>
  <c r="G1801" i="2"/>
  <c r="G1802" i="2"/>
  <c r="G1803" i="2"/>
  <c r="G1804" i="2"/>
  <c r="G1805" i="2"/>
  <c r="G1806" i="2"/>
  <c r="G1807" i="2"/>
  <c r="G1808" i="2"/>
  <c r="G1809" i="2"/>
  <c r="G1810" i="2"/>
  <c r="G1811" i="2"/>
  <c r="G1812" i="2"/>
  <c r="G1813" i="2"/>
  <c r="G1814" i="2"/>
  <c r="G1815" i="2"/>
  <c r="G1816" i="2"/>
  <c r="G1817" i="2"/>
  <c r="G1818" i="2"/>
  <c r="G1819" i="2"/>
  <c r="G1820" i="2"/>
  <c r="G1821" i="2"/>
  <c r="G1822" i="2"/>
  <c r="G1823" i="2"/>
  <c r="G1824" i="2"/>
  <c r="G1825" i="2"/>
  <c r="G1826" i="2"/>
  <c r="G1827" i="2"/>
  <c r="G1828" i="2"/>
  <c r="G1829" i="2"/>
  <c r="G1830" i="2"/>
  <c r="G1831" i="2"/>
  <c r="G1832" i="2"/>
  <c r="G1833" i="2"/>
  <c r="G1834" i="2"/>
  <c r="G1835" i="2"/>
  <c r="G1836" i="2"/>
  <c r="G1837" i="2"/>
  <c r="G1838" i="2"/>
  <c r="G1839" i="2"/>
  <c r="G1840" i="2"/>
  <c r="G1841" i="2"/>
  <c r="G1842" i="2"/>
  <c r="G1843" i="2"/>
  <c r="G1844" i="2"/>
  <c r="G1845" i="2"/>
  <c r="G1846" i="2"/>
  <c r="G1847" i="2"/>
  <c r="G1848" i="2"/>
  <c r="G1849" i="2"/>
  <c r="G1850" i="2"/>
  <c r="G1851" i="2"/>
  <c r="G1852" i="2"/>
  <c r="G1853" i="2"/>
  <c r="G1854" i="2"/>
  <c r="G1855" i="2"/>
  <c r="G1856" i="2"/>
  <c r="G1857" i="2"/>
  <c r="G1858" i="2"/>
  <c r="G1859" i="2"/>
  <c r="G1860" i="2"/>
  <c r="G1861" i="2"/>
  <c r="G1862" i="2"/>
  <c r="G1863" i="2"/>
  <c r="G1864" i="2"/>
  <c r="G1865" i="2"/>
  <c r="G1866" i="2"/>
  <c r="G1867" i="2"/>
  <c r="G1868" i="2"/>
  <c r="G1869" i="2"/>
  <c r="G1870" i="2"/>
  <c r="G1871" i="2"/>
  <c r="G1872" i="2"/>
  <c r="G1873" i="2"/>
  <c r="G1874" i="2"/>
  <c r="G1875" i="2"/>
  <c r="G1876" i="2"/>
  <c r="G1877" i="2"/>
  <c r="G1878" i="2"/>
  <c r="G1879" i="2"/>
  <c r="G1880" i="2"/>
  <c r="G1881" i="2"/>
  <c r="G1882" i="2"/>
  <c r="G1883" i="2"/>
  <c r="G1884" i="2"/>
  <c r="G1885" i="2"/>
  <c r="G1886" i="2"/>
  <c r="G1887" i="2"/>
  <c r="G1888" i="2"/>
  <c r="G1889" i="2"/>
  <c r="G1890" i="2"/>
  <c r="G1891" i="2"/>
  <c r="G1892" i="2"/>
  <c r="G1893" i="2"/>
  <c r="G1894" i="2"/>
  <c r="G1895" i="2"/>
  <c r="G1896" i="2"/>
  <c r="G1897" i="2"/>
  <c r="G1764" i="2"/>
  <c r="G1747" i="2"/>
  <c r="G1748" i="2"/>
  <c r="G1749" i="2"/>
  <c r="G1750" i="2"/>
  <c r="G1751" i="2"/>
  <c r="G1752" i="2"/>
  <c r="G1753" i="2"/>
  <c r="G1754" i="2"/>
  <c r="G1755" i="2"/>
  <c r="G1756" i="2"/>
  <c r="G1757" i="2"/>
  <c r="G1758" i="2"/>
  <c r="G1759" i="2"/>
  <c r="G1760" i="2"/>
  <c r="G1761" i="2"/>
  <c r="G1762" i="2"/>
  <c r="G1746" i="2"/>
  <c r="G1579" i="2"/>
  <c r="G1580" i="2"/>
  <c r="G1581" i="2"/>
  <c r="G1582" i="2"/>
  <c r="G1583" i="2"/>
  <c r="G1584" i="2"/>
  <c r="G1585" i="2"/>
  <c r="G1586" i="2"/>
  <c r="G1587" i="2"/>
  <c r="G1588" i="2"/>
  <c r="G1589" i="2"/>
  <c r="G1590" i="2"/>
  <c r="G1591" i="2"/>
  <c r="G1592" i="2"/>
  <c r="G1593" i="2"/>
  <c r="G1594" i="2"/>
  <c r="G1595" i="2"/>
  <c r="G1596" i="2"/>
  <c r="G1597" i="2"/>
  <c r="G1598" i="2"/>
  <c r="G1599" i="2"/>
  <c r="G1600" i="2"/>
  <c r="G1601" i="2"/>
  <c r="G1602" i="2"/>
  <c r="G1603" i="2"/>
  <c r="G1604" i="2"/>
  <c r="G1605" i="2"/>
  <c r="G1606" i="2"/>
  <c r="G1607" i="2"/>
  <c r="G1608" i="2"/>
  <c r="G1609" i="2"/>
  <c r="G1610" i="2"/>
  <c r="G1611" i="2"/>
  <c r="G1612" i="2"/>
  <c r="G1613" i="2"/>
  <c r="G1614" i="2"/>
  <c r="G1615" i="2"/>
  <c r="G1616" i="2"/>
  <c r="G1617" i="2"/>
  <c r="G1618" i="2"/>
  <c r="G1619" i="2"/>
  <c r="G1620" i="2"/>
  <c r="G1621" i="2"/>
  <c r="G1622" i="2"/>
  <c r="G1623" i="2"/>
  <c r="G1624" i="2"/>
  <c r="G1625" i="2"/>
  <c r="G1626" i="2"/>
  <c r="G1627" i="2"/>
  <c r="G1628" i="2"/>
  <c r="G1629" i="2"/>
  <c r="G1630" i="2"/>
  <c r="G1631" i="2"/>
  <c r="G1632" i="2"/>
  <c r="G1633" i="2"/>
  <c r="G1634" i="2"/>
  <c r="G1635" i="2"/>
  <c r="G1636" i="2"/>
  <c r="G1637" i="2"/>
  <c r="G1638" i="2"/>
  <c r="G1639" i="2"/>
  <c r="G1640" i="2"/>
  <c r="G1641" i="2"/>
  <c r="G1642" i="2"/>
  <c r="G1643" i="2"/>
  <c r="G1644" i="2"/>
  <c r="G1645" i="2"/>
  <c r="G1646" i="2"/>
  <c r="G1647" i="2"/>
  <c r="G1648" i="2"/>
  <c r="G1649" i="2"/>
  <c r="G1650" i="2"/>
  <c r="G1651" i="2"/>
  <c r="G1652" i="2"/>
  <c r="G1653" i="2"/>
  <c r="G1654" i="2"/>
  <c r="G1655" i="2"/>
  <c r="G1656" i="2"/>
  <c r="G1657" i="2"/>
  <c r="G1658" i="2"/>
  <c r="G1659" i="2"/>
  <c r="G1660" i="2"/>
  <c r="G1661" i="2"/>
  <c r="G1662" i="2"/>
  <c r="G1663" i="2"/>
  <c r="G1664" i="2"/>
  <c r="G1665" i="2"/>
  <c r="G1666" i="2"/>
  <c r="G1667" i="2"/>
  <c r="G1668" i="2"/>
  <c r="G1669" i="2"/>
  <c r="G1670" i="2"/>
  <c r="G1671" i="2"/>
  <c r="G1672" i="2"/>
  <c r="G1673" i="2"/>
  <c r="G1674" i="2"/>
  <c r="G1675" i="2"/>
  <c r="G1676" i="2"/>
  <c r="G1677" i="2"/>
  <c r="G1678" i="2"/>
  <c r="G1679" i="2"/>
  <c r="G1680" i="2"/>
  <c r="G1681" i="2"/>
  <c r="G1682" i="2"/>
  <c r="G1683" i="2"/>
  <c r="G1684" i="2"/>
  <c r="G1685" i="2"/>
  <c r="G1686" i="2"/>
  <c r="G1687" i="2"/>
  <c r="G1688" i="2"/>
  <c r="G1689" i="2"/>
  <c r="G1690" i="2"/>
  <c r="G1691" i="2"/>
  <c r="G1692" i="2"/>
  <c r="G1693" i="2"/>
  <c r="G1694" i="2"/>
  <c r="G1695" i="2"/>
  <c r="G1696" i="2"/>
  <c r="G1697" i="2"/>
  <c r="G1698" i="2"/>
  <c r="G1699" i="2"/>
  <c r="G1700" i="2"/>
  <c r="G1701" i="2"/>
  <c r="G1702" i="2"/>
  <c r="G1703" i="2"/>
  <c r="G1704" i="2"/>
  <c r="G1705" i="2"/>
  <c r="G1706" i="2"/>
  <c r="G1707" i="2"/>
  <c r="G1708" i="2"/>
  <c r="G1709" i="2"/>
  <c r="G1710" i="2"/>
  <c r="G1711" i="2"/>
  <c r="G1712" i="2"/>
  <c r="G1713" i="2"/>
  <c r="G1714" i="2"/>
  <c r="G1715" i="2"/>
  <c r="G1716" i="2"/>
  <c r="G1717" i="2"/>
  <c r="G1718" i="2"/>
  <c r="G1719" i="2"/>
  <c r="G1720" i="2"/>
  <c r="G1721" i="2"/>
  <c r="G1722" i="2"/>
  <c r="G1723" i="2"/>
  <c r="G1724" i="2"/>
  <c r="G1725" i="2"/>
  <c r="G1726" i="2"/>
  <c r="G1727" i="2"/>
  <c r="G1728" i="2"/>
  <c r="G1729" i="2"/>
  <c r="G1730" i="2"/>
  <c r="G1731" i="2"/>
  <c r="G1732" i="2"/>
  <c r="G1733" i="2"/>
  <c r="G1734" i="2"/>
  <c r="G1735" i="2"/>
  <c r="G1736" i="2"/>
  <c r="G1737" i="2"/>
  <c r="G1738" i="2"/>
  <c r="G1739" i="2"/>
  <c r="G1740" i="2"/>
  <c r="G1741" i="2"/>
  <c r="G1742" i="2"/>
  <c r="G1743" i="2"/>
  <c r="G1744" i="2"/>
  <c r="G1578" i="2"/>
  <c r="G1530" i="2"/>
  <c r="G1531" i="2"/>
  <c r="G1532" i="2"/>
  <c r="G1533" i="2"/>
  <c r="G1534" i="2"/>
  <c r="G1535" i="2"/>
  <c r="G1536" i="2"/>
  <c r="G1537" i="2"/>
  <c r="G1538" i="2"/>
  <c r="G1539" i="2"/>
  <c r="G1540" i="2"/>
  <c r="G1541" i="2"/>
  <c r="G1542" i="2"/>
  <c r="G1543" i="2"/>
  <c r="G1544" i="2"/>
  <c r="G1545" i="2"/>
  <c r="G1546" i="2"/>
  <c r="G1547" i="2"/>
  <c r="G1548" i="2"/>
  <c r="G1549" i="2"/>
  <c r="G1550" i="2"/>
  <c r="G1551" i="2"/>
  <c r="G1552" i="2"/>
  <c r="G1553" i="2"/>
  <c r="G1554" i="2"/>
  <c r="G1555" i="2"/>
  <c r="G1556" i="2"/>
  <c r="G1557" i="2"/>
  <c r="G1558" i="2"/>
  <c r="G1559" i="2"/>
  <c r="G1560" i="2"/>
  <c r="G1561" i="2"/>
  <c r="G1562" i="2"/>
  <c r="G1563" i="2"/>
  <c r="G1564" i="2"/>
  <c r="G1565" i="2"/>
  <c r="G1566" i="2"/>
  <c r="G1567" i="2"/>
  <c r="G1568" i="2"/>
  <c r="G1569" i="2"/>
  <c r="G1570" i="2"/>
  <c r="G1571" i="2"/>
  <c r="G1572" i="2"/>
  <c r="G1573" i="2"/>
  <c r="G1574" i="2"/>
  <c r="G1575" i="2"/>
  <c r="G1576" i="2"/>
  <c r="G1529" i="2"/>
  <c r="G1493" i="2"/>
  <c r="G1494" i="2"/>
  <c r="G1495" i="2"/>
  <c r="G1496" i="2"/>
  <c r="G1497" i="2"/>
  <c r="G1498" i="2"/>
  <c r="G1499" i="2"/>
  <c r="G1500" i="2"/>
  <c r="G1501" i="2"/>
  <c r="G1502" i="2"/>
  <c r="G1503" i="2"/>
  <c r="G1504" i="2"/>
  <c r="G1505" i="2"/>
  <c r="G1506" i="2"/>
  <c r="G1507" i="2"/>
  <c r="G1508" i="2"/>
  <c r="G1509" i="2"/>
  <c r="G1510" i="2"/>
  <c r="G1511" i="2"/>
  <c r="G1512" i="2"/>
  <c r="G1513" i="2"/>
  <c r="G1514" i="2"/>
  <c r="G1515" i="2"/>
  <c r="G1516" i="2"/>
  <c r="G1517" i="2"/>
  <c r="G1518" i="2"/>
  <c r="G1519" i="2"/>
  <c r="G1520" i="2"/>
  <c r="G1521" i="2"/>
  <c r="G1522" i="2"/>
  <c r="G1523" i="2"/>
  <c r="G1524" i="2"/>
  <c r="G1525" i="2"/>
  <c r="G1526" i="2"/>
  <c r="G1527" i="2"/>
  <c r="G1492" i="2"/>
  <c r="G1490" i="2"/>
  <c r="G1489" i="2"/>
  <c r="G1488" i="2"/>
  <c r="G1487" i="2"/>
  <c r="G1486" i="2"/>
  <c r="G1485" i="2"/>
  <c r="G1484" i="2"/>
  <c r="G1483" i="2"/>
  <c r="G1482" i="2"/>
  <c r="G1481" i="2"/>
  <c r="G1480" i="2"/>
  <c r="G1479" i="2"/>
  <c r="G1478" i="2"/>
  <c r="G1477" i="2"/>
  <c r="G1476" i="2"/>
  <c r="G1475" i="2"/>
  <c r="G1474" i="2"/>
  <c r="G1473" i="2"/>
  <c r="G1472" i="2"/>
  <c r="G1471" i="2"/>
  <c r="G1470" i="2"/>
  <c r="G1469" i="2"/>
  <c r="G1468" i="2"/>
  <c r="G1467" i="2"/>
  <c r="G1466" i="2"/>
  <c r="G1465" i="2"/>
  <c r="G1464" i="2"/>
  <c r="G1463" i="2"/>
  <c r="G1462" i="2"/>
  <c r="G1461" i="2"/>
  <c r="G1460" i="2"/>
  <c r="G1459" i="2"/>
  <c r="G1458" i="2"/>
  <c r="G1456" i="2"/>
  <c r="G1455" i="2"/>
  <c r="G1454" i="2"/>
  <c r="G1453" i="2"/>
  <c r="G1452" i="2"/>
  <c r="G1451" i="2"/>
  <c r="G1450" i="2"/>
  <c r="G1449" i="2"/>
  <c r="G1448" i="2"/>
  <c r="G1447" i="2"/>
  <c r="G1446" i="2"/>
  <c r="G1445" i="2"/>
  <c r="G1444" i="2"/>
  <c r="G1443" i="2"/>
  <c r="G1442" i="2"/>
  <c r="G1441" i="2"/>
  <c r="G1440" i="2"/>
  <c r="G1439" i="2"/>
  <c r="G1438" i="2"/>
  <c r="G1437" i="2"/>
  <c r="G1436" i="2"/>
  <c r="G1435" i="2"/>
  <c r="G1434" i="2"/>
  <c r="G1433" i="2"/>
  <c r="G1432" i="2"/>
  <c r="G1431" i="2"/>
  <c r="G1430" i="2"/>
  <c r="G1429" i="2"/>
  <c r="G1428" i="2"/>
  <c r="G1427" i="2"/>
  <c r="G1426" i="2"/>
  <c r="G1425" i="2"/>
  <c r="G1424" i="2"/>
  <c r="G1423" i="2"/>
  <c r="G1422" i="2"/>
  <c r="G1421" i="2"/>
  <c r="G1420" i="2"/>
  <c r="G1419" i="2"/>
  <c r="G1418" i="2"/>
  <c r="G1417" i="2"/>
  <c r="G1416" i="2"/>
  <c r="G1415" i="2"/>
  <c r="G1414" i="2"/>
  <c r="G1413" i="2"/>
  <c r="G1412" i="2"/>
  <c r="G1411" i="2"/>
  <c r="G1410" i="2"/>
  <c r="G1409" i="2"/>
  <c r="G1408" i="2"/>
  <c r="G1407" i="2"/>
  <c r="G1406" i="2"/>
  <c r="G1405" i="2"/>
  <c r="G1404" i="2"/>
  <c r="G1403" i="2"/>
  <c r="G1402" i="2"/>
  <c r="G1401" i="2"/>
  <c r="G1400" i="2"/>
  <c r="G1399" i="2"/>
  <c r="G1398" i="2"/>
  <c r="G1397" i="2"/>
  <c r="G1396" i="2"/>
  <c r="G1395" i="2"/>
  <c r="G1394" i="2"/>
  <c r="G1393" i="2"/>
  <c r="G1392" i="2"/>
  <c r="G1391" i="2"/>
  <c r="G1390" i="2"/>
  <c r="G1389" i="2"/>
  <c r="G1388" i="2"/>
  <c r="G1387" i="2"/>
  <c r="G1386" i="2"/>
  <c r="G1385" i="2"/>
  <c r="G1384" i="2"/>
  <c r="G1383" i="2"/>
  <c r="G1382" i="2"/>
  <c r="G1381" i="2"/>
  <c r="G1380" i="2"/>
  <c r="G1379" i="2"/>
  <c r="G1378" i="2"/>
  <c r="G1377" i="2"/>
  <c r="G1376" i="2"/>
  <c r="G1375" i="2"/>
  <c r="G1374" i="2"/>
  <c r="G1373" i="2"/>
  <c r="G1372" i="2"/>
  <c r="G1371" i="2"/>
  <c r="G1370" i="2"/>
  <c r="G1369" i="2"/>
  <c r="G1368" i="2"/>
  <c r="G1367" i="2"/>
  <c r="G1366" i="2"/>
  <c r="G1365" i="2"/>
  <c r="G1364" i="2"/>
  <c r="G1363" i="2"/>
  <c r="G1362" i="2"/>
  <c r="G1361" i="2"/>
  <c r="G1360" i="2"/>
  <c r="G1359" i="2"/>
  <c r="G1358" i="2"/>
  <c r="G1357" i="2"/>
  <c r="G1356" i="2"/>
  <c r="G1355" i="2"/>
  <c r="G1354" i="2"/>
  <c r="G1353" i="2"/>
  <c r="G1352" i="2"/>
  <c r="G1351" i="2"/>
  <c r="G1350" i="2"/>
  <c r="G1349" i="2"/>
  <c r="G1348" i="2"/>
  <c r="G1347" i="2"/>
  <c r="G1346" i="2"/>
  <c r="G1345" i="2"/>
  <c r="G1344" i="2"/>
  <c r="G1343" i="2"/>
  <c r="G1342" i="2"/>
  <c r="G1341" i="2"/>
  <c r="G1340" i="2"/>
  <c r="G1339" i="2"/>
  <c r="G1338" i="2"/>
  <c r="G1337" i="2"/>
  <c r="G1336" i="2"/>
  <c r="G1335" i="2"/>
  <c r="G1334" i="2"/>
  <c r="G1333" i="2"/>
  <c r="G1332" i="2"/>
  <c r="G1331" i="2"/>
  <c r="G1330" i="2"/>
  <c r="G1329" i="2"/>
  <c r="G1328" i="2"/>
  <c r="G1327" i="2"/>
  <c r="G1326" i="2"/>
  <c r="G1325" i="2"/>
  <c r="G1324" i="2"/>
  <c r="G1323" i="2"/>
  <c r="G1322" i="2"/>
  <c r="G1321" i="2"/>
  <c r="G1320" i="2"/>
  <c r="G1319" i="2"/>
  <c r="G1318" i="2"/>
  <c r="G1317" i="2"/>
  <c r="G1316" i="2"/>
  <c r="G1315" i="2"/>
  <c r="G1314" i="2"/>
  <c r="G1313" i="2"/>
  <c r="G1312" i="2"/>
  <c r="G1311" i="2"/>
  <c r="G1310" i="2"/>
  <c r="G1309" i="2"/>
  <c r="G1308" i="2"/>
  <c r="G1307" i="2"/>
  <c r="G1306" i="2"/>
  <c r="G1305" i="2"/>
  <c r="G1304" i="2"/>
  <c r="G1303" i="2"/>
  <c r="G1302" i="2"/>
  <c r="G1301" i="2"/>
  <c r="G1300" i="2"/>
  <c r="G1299" i="2"/>
  <c r="G1298" i="2"/>
  <c r="G1297" i="2"/>
  <c r="G1296" i="2"/>
  <c r="G1295" i="2"/>
  <c r="G1294" i="2"/>
  <c r="G1293" i="2"/>
  <c r="G1292" i="2"/>
  <c r="G1291" i="2"/>
  <c r="G1290" i="2"/>
  <c r="G1289" i="2"/>
  <c r="G1288" i="2"/>
  <c r="G1287" i="2"/>
  <c r="G1286" i="2"/>
  <c r="G1285" i="2"/>
  <c r="G1284" i="2"/>
  <c r="G1283" i="2"/>
  <c r="G1282" i="2"/>
  <c r="G1281" i="2"/>
  <c r="G1280" i="2"/>
  <c r="G1279" i="2"/>
  <c r="G1278" i="2"/>
  <c r="G1277" i="2"/>
  <c r="G1276" i="2"/>
  <c r="G1275" i="2"/>
  <c r="G1274" i="2"/>
  <c r="G1273" i="2"/>
  <c r="G1272" i="2"/>
  <c r="G1271" i="2"/>
  <c r="G1270" i="2"/>
  <c r="G1269" i="2"/>
  <c r="G1268" i="2"/>
  <c r="G1267" i="2"/>
  <c r="G1266" i="2"/>
  <c r="G1265" i="2"/>
  <c r="G1264" i="2"/>
  <c r="G1263" i="2"/>
  <c r="G1262" i="2"/>
  <c r="G1261" i="2"/>
  <c r="G1260" i="2"/>
  <c r="G1259" i="2"/>
  <c r="G1258" i="2"/>
  <c r="G1257" i="2"/>
  <c r="G1256" i="2"/>
  <c r="G1255" i="2"/>
  <c r="G1254" i="2"/>
  <c r="G1253" i="2"/>
  <c r="G1252" i="2"/>
  <c r="G1251" i="2"/>
  <c r="G1250" i="2"/>
  <c r="G1249" i="2"/>
  <c r="G1248" i="2"/>
  <c r="G1247" i="2"/>
  <c r="G1246" i="2"/>
  <c r="G1245" i="2"/>
  <c r="G1244" i="2"/>
  <c r="G1243" i="2"/>
  <c r="G1242" i="2"/>
  <c r="G1241" i="2"/>
  <c r="G1240" i="2"/>
  <c r="G1239" i="2"/>
  <c r="G1238" i="2"/>
  <c r="G1237" i="2"/>
  <c r="G1236" i="2"/>
  <c r="G1235" i="2"/>
  <c r="G1234" i="2"/>
  <c r="G1233" i="2"/>
  <c r="G1232" i="2"/>
  <c r="G1231" i="2"/>
  <c r="G1230" i="2"/>
  <c r="G1229" i="2"/>
  <c r="G1228" i="2"/>
  <c r="G1227" i="2"/>
  <c r="G1226" i="2"/>
  <c r="G1225" i="2"/>
  <c r="G1224" i="2"/>
  <c r="G1223" i="2"/>
  <c r="G1222" i="2"/>
  <c r="G1221" i="2"/>
  <c r="G1220" i="2"/>
  <c r="G1219" i="2"/>
  <c r="G1218" i="2"/>
  <c r="G1217" i="2"/>
  <c r="G1216" i="2"/>
  <c r="G1215" i="2"/>
  <c r="G1214" i="2"/>
  <c r="G1213" i="2"/>
  <c r="G1212" i="2"/>
  <c r="G1211" i="2"/>
  <c r="G1210" i="2"/>
  <c r="G1209" i="2"/>
  <c r="G1208" i="2"/>
  <c r="G1207" i="2"/>
  <c r="G1206" i="2"/>
  <c r="G1205" i="2"/>
  <c r="G1204" i="2"/>
  <c r="G1203" i="2"/>
  <c r="G1202" i="2"/>
  <c r="G1201" i="2"/>
  <c r="G1200" i="2"/>
  <c r="G1199" i="2"/>
  <c r="G1198" i="2"/>
  <c r="G1197" i="2"/>
  <c r="G1196" i="2"/>
  <c r="G1195" i="2"/>
  <c r="G1194" i="2"/>
  <c r="G1193" i="2"/>
  <c r="G1192" i="2"/>
  <c r="G1191" i="2"/>
  <c r="G1190" i="2"/>
  <c r="G1189" i="2"/>
  <c r="G1188" i="2"/>
  <c r="G1187" i="2"/>
  <c r="G1186" i="2"/>
  <c r="G1185" i="2"/>
  <c r="G1184" i="2"/>
  <c r="G1183" i="2"/>
  <c r="G1182" i="2"/>
  <c r="G1181" i="2"/>
  <c r="G1180" i="2"/>
  <c r="G1179" i="2"/>
  <c r="G1178" i="2"/>
  <c r="G1177" i="2"/>
  <c r="G1176" i="2"/>
  <c r="G1175" i="2"/>
  <c r="G1174" i="2"/>
  <c r="G1173" i="2"/>
  <c r="G1172" i="2"/>
  <c r="G1171" i="2"/>
  <c r="G1170" i="2"/>
  <c r="G1169" i="2"/>
  <c r="G1168" i="2"/>
  <c r="G1167" i="2"/>
  <c r="G1166" i="2"/>
  <c r="G1165" i="2"/>
  <c r="G1164" i="2"/>
  <c r="G1163" i="2"/>
  <c r="G1162" i="2"/>
  <c r="G1161" i="2"/>
  <c r="G1160" i="2"/>
  <c r="G1159" i="2"/>
  <c r="G1158" i="2"/>
  <c r="G1157" i="2"/>
  <c r="G1156" i="2"/>
  <c r="G1155" i="2"/>
  <c r="G1154" i="2"/>
  <c r="G1153" i="2"/>
  <c r="G1152" i="2"/>
  <c r="G1151" i="2"/>
  <c r="G1150" i="2"/>
  <c r="G1149" i="2"/>
  <c r="G1148" i="2"/>
  <c r="G1147" i="2"/>
  <c r="G1146" i="2"/>
  <c r="G1145" i="2"/>
  <c r="G1144" i="2"/>
  <c r="G1143" i="2"/>
  <c r="G1142" i="2"/>
  <c r="G1141" i="2"/>
  <c r="G1140" i="2"/>
  <c r="G1139" i="2"/>
  <c r="G1138" i="2"/>
  <c r="G1137" i="2"/>
  <c r="G1136" i="2"/>
  <c r="G1135" i="2"/>
  <c r="G1134" i="2"/>
  <c r="G1133" i="2"/>
  <c r="G1132" i="2"/>
  <c r="G1131" i="2"/>
  <c r="G1130" i="2"/>
  <c r="G1129" i="2"/>
  <c r="G1128" i="2"/>
  <c r="G1127" i="2"/>
  <c r="G1126" i="2"/>
  <c r="G1125" i="2"/>
  <c r="G1124" i="2"/>
  <c r="G1123" i="2"/>
  <c r="G1122" i="2"/>
  <c r="G1121" i="2"/>
  <c r="G1120" i="2"/>
  <c r="G1119" i="2"/>
  <c r="G1118" i="2"/>
  <c r="G1117" i="2"/>
  <c r="G1116" i="2"/>
  <c r="G1115" i="2"/>
  <c r="G1114" i="2"/>
  <c r="G1113" i="2"/>
  <c r="G1112" i="2"/>
  <c r="G1111" i="2"/>
  <c r="G1110" i="2"/>
  <c r="G1109" i="2"/>
  <c r="G1108" i="2"/>
  <c r="G1107" i="2"/>
  <c r="G1106" i="2"/>
  <c r="G1105" i="2"/>
  <c r="G1104" i="2"/>
  <c r="G1103" i="2"/>
  <c r="G1102" i="2"/>
  <c r="G1101" i="2"/>
  <c r="G1100" i="2"/>
  <c r="G1099" i="2"/>
  <c r="G1098" i="2"/>
  <c r="G1097" i="2"/>
  <c r="G1096" i="2"/>
  <c r="G1095" i="2"/>
  <c r="G1094" i="2"/>
  <c r="G1093" i="2"/>
  <c r="G1092" i="2"/>
  <c r="G1091" i="2"/>
  <c r="G1090" i="2"/>
  <c r="G1089" i="2"/>
  <c r="G1088" i="2"/>
  <c r="G1087" i="2"/>
  <c r="G1086" i="2"/>
  <c r="G1085" i="2"/>
  <c r="G1084" i="2"/>
  <c r="G1083" i="2"/>
  <c r="G1082" i="2"/>
  <c r="G1081" i="2"/>
  <c r="G1080" i="2"/>
  <c r="G1079" i="2"/>
  <c r="G1078" i="2"/>
  <c r="G1077" i="2"/>
  <c r="G1076" i="2"/>
  <c r="G1075" i="2"/>
  <c r="G1074" i="2"/>
  <c r="G1073" i="2"/>
  <c r="G1072" i="2"/>
  <c r="G1071" i="2"/>
  <c r="G1070" i="2"/>
  <c r="G1069" i="2"/>
  <c r="G1068" i="2"/>
  <c r="G1067" i="2"/>
  <c r="G1066" i="2"/>
  <c r="G1065" i="2"/>
  <c r="G1064" i="2"/>
  <c r="G1063" i="2"/>
  <c r="G1062" i="2"/>
  <c r="G1061" i="2"/>
  <c r="G1060" i="2"/>
  <c r="G1059" i="2"/>
  <c r="G1058" i="2"/>
  <c r="G1057" i="2"/>
  <c r="G1056" i="2"/>
  <c r="G1055" i="2"/>
  <c r="G1054" i="2"/>
  <c r="G1053" i="2"/>
  <c r="G1052" i="2"/>
  <c r="G1051" i="2"/>
  <c r="G1050" i="2"/>
  <c r="G1049" i="2"/>
  <c r="G1048" i="2"/>
  <c r="G1047" i="2"/>
  <c r="G1046" i="2"/>
  <c r="G1045" i="2"/>
  <c r="G1044" i="2"/>
  <c r="G1043" i="2"/>
  <c r="G1042" i="2"/>
  <c r="G1041" i="2"/>
  <c r="G1040" i="2"/>
  <c r="G1039" i="2"/>
  <c r="G1038" i="2"/>
  <c r="G1037" i="2"/>
  <c r="G1036" i="2"/>
  <c r="G1035" i="2"/>
  <c r="G1034" i="2"/>
  <c r="G1033" i="2"/>
  <c r="G1032" i="2"/>
  <c r="G1031" i="2"/>
  <c r="G1030" i="2"/>
  <c r="G1029" i="2"/>
  <c r="G1028" i="2"/>
  <c r="G1027" i="2"/>
  <c r="G1026" i="2"/>
  <c r="G1025" i="2"/>
  <c r="G1024" i="2"/>
  <c r="G1023" i="2"/>
  <c r="G1022" i="2"/>
  <c r="G1021" i="2"/>
  <c r="G1020" i="2"/>
  <c r="G1019" i="2"/>
  <c r="G1018" i="2"/>
  <c r="G1017" i="2"/>
  <c r="G1016" i="2"/>
  <c r="G1015" i="2"/>
  <c r="G1014" i="2"/>
  <c r="G1013" i="2"/>
  <c r="G1012" i="2"/>
  <c r="G1011" i="2"/>
  <c r="G1010" i="2"/>
  <c r="G1009" i="2"/>
  <c r="G1008" i="2"/>
  <c r="G1007" i="2"/>
  <c r="G1006" i="2"/>
  <c r="G1005" i="2"/>
  <c r="G1004" i="2"/>
  <c r="G1003" i="2"/>
  <c r="G1002" i="2"/>
  <c r="G1001" i="2"/>
  <c r="G1000" i="2"/>
  <c r="G999" i="2"/>
  <c r="G998" i="2"/>
  <c r="G997" i="2"/>
  <c r="G996" i="2"/>
  <c r="G995" i="2"/>
  <c r="G994" i="2"/>
  <c r="G993" i="2"/>
  <c r="G992" i="2"/>
  <c r="G991" i="2"/>
  <c r="G990" i="2"/>
  <c r="G989" i="2"/>
  <c r="G988" i="2"/>
  <c r="G987" i="2"/>
  <c r="G986" i="2"/>
  <c r="G985" i="2"/>
  <c r="G984" i="2"/>
  <c r="G983" i="2"/>
  <c r="G982" i="2"/>
  <c r="G981" i="2"/>
  <c r="G980" i="2"/>
  <c r="G979" i="2"/>
  <c r="G978" i="2"/>
  <c r="G977" i="2"/>
  <c r="G976" i="2"/>
  <c r="G975" i="2"/>
  <c r="G974" i="2"/>
  <c r="G973" i="2"/>
  <c r="G972" i="2"/>
  <c r="G971" i="2"/>
  <c r="G970" i="2"/>
  <c r="G969" i="2"/>
  <c r="G968" i="2"/>
  <c r="G967" i="2"/>
  <c r="G966" i="2"/>
  <c r="G965" i="2"/>
  <c r="G964" i="2"/>
  <c r="G963" i="2"/>
  <c r="G962" i="2"/>
  <c r="G961" i="2"/>
  <c r="G960" i="2"/>
  <c r="G959" i="2"/>
  <c r="G958" i="2"/>
  <c r="G957" i="2"/>
  <c r="G956" i="2"/>
  <c r="G955" i="2"/>
  <c r="G954" i="2"/>
  <c r="G953" i="2"/>
  <c r="G952" i="2"/>
  <c r="G951" i="2"/>
  <c r="G950" i="2"/>
  <c r="G949" i="2"/>
  <c r="G948" i="2"/>
  <c r="G947" i="2"/>
  <c r="G946" i="2"/>
  <c r="G945" i="2"/>
  <c r="G944" i="2"/>
  <c r="G943" i="2"/>
  <c r="G942" i="2"/>
  <c r="G941" i="2"/>
  <c r="G940" i="2"/>
  <c r="G939" i="2"/>
  <c r="G938" i="2"/>
  <c r="G937" i="2"/>
  <c r="G936" i="2"/>
  <c r="G935" i="2"/>
  <c r="G934" i="2"/>
  <c r="G933" i="2"/>
  <c r="G932" i="2"/>
  <c r="G931" i="2"/>
  <c r="G930" i="2"/>
  <c r="G929" i="2"/>
  <c r="G928" i="2"/>
  <c r="G927" i="2"/>
  <c r="G926" i="2"/>
  <c r="G925" i="2"/>
  <c r="G924" i="2"/>
  <c r="G923" i="2"/>
  <c r="G922" i="2"/>
  <c r="G921" i="2"/>
  <c r="G920" i="2"/>
  <c r="G919" i="2"/>
  <c r="G918" i="2"/>
  <c r="G917" i="2"/>
  <c r="G916" i="2"/>
  <c r="G915" i="2"/>
  <c r="G914" i="2"/>
  <c r="G913" i="2"/>
  <c r="G912" i="2"/>
  <c r="G911" i="2"/>
  <c r="G910" i="2"/>
  <c r="G909" i="2"/>
  <c r="G908" i="2"/>
  <c r="G907" i="2"/>
  <c r="G906" i="2"/>
  <c r="G905" i="2"/>
  <c r="G904" i="2"/>
  <c r="G903" i="2"/>
  <c r="G902" i="2"/>
  <c r="G901" i="2"/>
  <c r="G900" i="2"/>
  <c r="G899" i="2"/>
  <c r="G898" i="2"/>
  <c r="G897" i="2"/>
  <c r="G896" i="2"/>
  <c r="G895" i="2"/>
  <c r="G894" i="2"/>
  <c r="G893" i="2"/>
  <c r="G892" i="2"/>
  <c r="G891" i="2"/>
  <c r="G890" i="2"/>
  <c r="G889" i="2"/>
  <c r="G888" i="2"/>
  <c r="G887" i="2"/>
  <c r="G886" i="2"/>
  <c r="G885" i="2"/>
  <c r="G884" i="2"/>
  <c r="G883" i="2"/>
  <c r="G882" i="2"/>
  <c r="G881" i="2"/>
  <c r="G880" i="2"/>
  <c r="G879" i="2"/>
  <c r="G878" i="2"/>
  <c r="G877" i="2"/>
  <c r="G876" i="2"/>
  <c r="G875" i="2"/>
  <c r="G874" i="2"/>
  <c r="G873" i="2"/>
  <c r="G872" i="2"/>
  <c r="G871" i="2"/>
  <c r="G870" i="2"/>
  <c r="G869" i="2"/>
  <c r="G868" i="2"/>
  <c r="G867" i="2"/>
  <c r="G866" i="2"/>
  <c r="G865" i="2"/>
  <c r="G864" i="2"/>
  <c r="G863" i="2"/>
  <c r="G862" i="2"/>
  <c r="G861" i="2"/>
  <c r="G860" i="2"/>
  <c r="G859" i="2"/>
  <c r="G858" i="2"/>
  <c r="G857" i="2"/>
  <c r="G856" i="2"/>
  <c r="G855" i="2"/>
  <c r="G854" i="2"/>
  <c r="G853" i="2"/>
  <c r="G852" i="2"/>
  <c r="G851" i="2"/>
  <c r="G850" i="2"/>
  <c r="G849" i="2"/>
  <c r="G848" i="2"/>
  <c r="G847" i="2"/>
  <c r="G846" i="2"/>
  <c r="G845" i="2"/>
  <c r="G844" i="2"/>
  <c r="G843" i="2"/>
  <c r="G842" i="2"/>
  <c r="G841" i="2"/>
  <c r="G840" i="2"/>
  <c r="G839" i="2"/>
  <c r="G838" i="2"/>
  <c r="G837" i="2"/>
  <c r="G836" i="2"/>
  <c r="G835" i="2"/>
  <c r="G834" i="2"/>
  <c r="G833" i="2"/>
  <c r="G832" i="2"/>
  <c r="G831" i="2"/>
  <c r="G830" i="2"/>
  <c r="G829" i="2"/>
  <c r="G828" i="2"/>
  <c r="G473" i="2"/>
  <c r="G474" i="2"/>
  <c r="G475" i="2"/>
  <c r="G476" i="2"/>
  <c r="G477" i="2"/>
  <c r="G478" i="2"/>
  <c r="G479" i="2"/>
  <c r="G480" i="2"/>
  <c r="G481" i="2"/>
  <c r="G482" i="2"/>
  <c r="G483" i="2"/>
  <c r="G484" i="2"/>
  <c r="G485" i="2"/>
  <c r="G486" i="2"/>
  <c r="G487" i="2"/>
  <c r="G488" i="2"/>
  <c r="G489" i="2"/>
  <c r="G490" i="2"/>
  <c r="G491" i="2"/>
  <c r="G492" i="2"/>
  <c r="G493" i="2"/>
  <c r="G494" i="2"/>
  <c r="G495" i="2"/>
  <c r="G496" i="2"/>
  <c r="G497" i="2"/>
  <c r="G498" i="2"/>
  <c r="G499" i="2"/>
  <c r="G500" i="2"/>
  <c r="G501" i="2"/>
  <c r="G502" i="2"/>
  <c r="G503" i="2"/>
  <c r="G504" i="2"/>
  <c r="G505" i="2"/>
  <c r="G506" i="2"/>
  <c r="G507" i="2"/>
  <c r="G508" i="2"/>
  <c r="G509" i="2"/>
  <c r="G510" i="2"/>
  <c r="G511" i="2"/>
  <c r="G512" i="2"/>
  <c r="G513" i="2"/>
  <c r="G514" i="2"/>
  <c r="G515" i="2"/>
  <c r="G516" i="2"/>
  <c r="G517" i="2"/>
  <c r="G518" i="2"/>
  <c r="G519" i="2"/>
  <c r="G520" i="2"/>
  <c r="G521" i="2"/>
  <c r="G522" i="2"/>
  <c r="G523" i="2"/>
  <c r="G524" i="2"/>
  <c r="G525" i="2"/>
  <c r="G526" i="2"/>
  <c r="G527" i="2"/>
  <c r="G528" i="2"/>
  <c r="G529" i="2"/>
  <c r="G530" i="2"/>
  <c r="G531" i="2"/>
  <c r="G532" i="2"/>
  <c r="G533" i="2"/>
  <c r="G534" i="2"/>
  <c r="G535" i="2"/>
  <c r="G536" i="2"/>
  <c r="G537" i="2"/>
  <c r="G538" i="2"/>
  <c r="G539" i="2"/>
  <c r="G540" i="2"/>
  <c r="G541" i="2"/>
  <c r="G542" i="2"/>
  <c r="G543" i="2"/>
  <c r="G544" i="2"/>
  <c r="G545" i="2"/>
  <c r="G546" i="2"/>
  <c r="G547" i="2"/>
  <c r="G548" i="2"/>
  <c r="G549" i="2"/>
  <c r="G550" i="2"/>
  <c r="G551" i="2"/>
  <c r="G552" i="2"/>
  <c r="G553" i="2"/>
  <c r="G554" i="2"/>
  <c r="G555" i="2"/>
  <c r="G556" i="2"/>
  <c r="G557" i="2"/>
  <c r="G558" i="2"/>
  <c r="G559" i="2"/>
  <c r="G560" i="2"/>
  <c r="G561" i="2"/>
  <c r="G562" i="2"/>
  <c r="G563" i="2"/>
  <c r="G564" i="2"/>
  <c r="G565" i="2"/>
  <c r="G566" i="2"/>
  <c r="G567" i="2"/>
  <c r="G568" i="2"/>
  <c r="G569" i="2"/>
  <c r="G570" i="2"/>
  <c r="G571" i="2"/>
  <c r="G572" i="2"/>
  <c r="G573" i="2"/>
  <c r="G574" i="2"/>
  <c r="G575" i="2"/>
  <c r="G576" i="2"/>
  <c r="G577" i="2"/>
  <c r="G578" i="2"/>
  <c r="G579" i="2"/>
  <c r="G580" i="2"/>
  <c r="G581" i="2"/>
  <c r="G582" i="2"/>
  <c r="G583" i="2"/>
  <c r="G584" i="2"/>
  <c r="G585" i="2"/>
  <c r="G586" i="2"/>
  <c r="G587" i="2"/>
  <c r="G588" i="2"/>
  <c r="G589" i="2"/>
  <c r="G590" i="2"/>
  <c r="G591" i="2"/>
  <c r="G592" i="2"/>
  <c r="G593" i="2"/>
  <c r="G594" i="2"/>
  <c r="G595" i="2"/>
  <c r="G596" i="2"/>
  <c r="G597" i="2"/>
  <c r="G598" i="2"/>
  <c r="G599" i="2"/>
  <c r="G600" i="2"/>
  <c r="G601" i="2"/>
  <c r="G602" i="2"/>
  <c r="G603" i="2"/>
  <c r="G604" i="2"/>
  <c r="G605" i="2"/>
  <c r="G606" i="2"/>
  <c r="G607" i="2"/>
  <c r="G608" i="2"/>
  <c r="G609" i="2"/>
  <c r="G610" i="2"/>
  <c r="G611" i="2"/>
  <c r="G612" i="2"/>
  <c r="G613" i="2"/>
  <c r="G614" i="2"/>
  <c r="G615" i="2"/>
  <c r="G616" i="2"/>
  <c r="G617" i="2"/>
  <c r="G618" i="2"/>
  <c r="G619" i="2"/>
  <c r="G620" i="2"/>
  <c r="G621" i="2"/>
  <c r="G622" i="2"/>
  <c r="G623" i="2"/>
  <c r="G624" i="2"/>
  <c r="G625" i="2"/>
  <c r="G626" i="2"/>
  <c r="G627" i="2"/>
  <c r="G628" i="2"/>
  <c r="G629" i="2"/>
  <c r="G630" i="2"/>
  <c r="G631" i="2"/>
  <c r="G632" i="2"/>
  <c r="G633" i="2"/>
  <c r="G634" i="2"/>
  <c r="G635" i="2"/>
  <c r="G636" i="2"/>
  <c r="G637" i="2"/>
  <c r="G638" i="2"/>
  <c r="G639" i="2"/>
  <c r="G640" i="2"/>
  <c r="G641" i="2"/>
  <c r="G642" i="2"/>
  <c r="G643" i="2"/>
  <c r="G644" i="2"/>
  <c r="G645" i="2"/>
  <c r="G646" i="2"/>
  <c r="G647" i="2"/>
  <c r="G648" i="2"/>
  <c r="G649" i="2"/>
  <c r="G650" i="2"/>
  <c r="G651" i="2"/>
  <c r="G652" i="2"/>
  <c r="G653" i="2"/>
  <c r="G654" i="2"/>
  <c r="G655" i="2"/>
  <c r="G656" i="2"/>
  <c r="G657" i="2"/>
  <c r="G658" i="2"/>
  <c r="G659" i="2"/>
  <c r="G660" i="2"/>
  <c r="G661" i="2"/>
  <c r="G662" i="2"/>
  <c r="G663" i="2"/>
  <c r="G664" i="2"/>
  <c r="G665" i="2"/>
  <c r="G666" i="2"/>
  <c r="G667" i="2"/>
  <c r="G668" i="2"/>
  <c r="G669" i="2"/>
  <c r="G670" i="2"/>
  <c r="G671" i="2"/>
  <c r="G672" i="2"/>
  <c r="G673" i="2"/>
  <c r="G674" i="2"/>
  <c r="G675" i="2"/>
  <c r="G676" i="2"/>
  <c r="G677" i="2"/>
  <c r="G678" i="2"/>
  <c r="G679" i="2"/>
  <c r="G680" i="2"/>
  <c r="G681" i="2"/>
  <c r="G682" i="2"/>
  <c r="G683" i="2"/>
  <c r="G684" i="2"/>
  <c r="G685" i="2"/>
  <c r="G686" i="2"/>
  <c r="G687" i="2"/>
  <c r="G688" i="2"/>
  <c r="G689" i="2"/>
  <c r="G690" i="2"/>
  <c r="G691" i="2"/>
  <c r="G692" i="2"/>
  <c r="G693" i="2"/>
  <c r="G694" i="2"/>
  <c r="G695" i="2"/>
  <c r="G696" i="2"/>
  <c r="G697" i="2"/>
  <c r="G698" i="2"/>
  <c r="G699" i="2"/>
  <c r="G700" i="2"/>
  <c r="G701" i="2"/>
  <c r="G702" i="2"/>
  <c r="G703" i="2"/>
  <c r="G704" i="2"/>
  <c r="G705" i="2"/>
  <c r="G706" i="2"/>
  <c r="G707" i="2"/>
  <c r="G708" i="2"/>
  <c r="G709" i="2"/>
  <c r="G710" i="2"/>
  <c r="G711" i="2"/>
  <c r="G712" i="2"/>
  <c r="G713" i="2"/>
  <c r="G714" i="2"/>
  <c r="G715" i="2"/>
  <c r="G716" i="2"/>
  <c r="G717" i="2"/>
  <c r="G718" i="2"/>
  <c r="G719" i="2"/>
  <c r="G720" i="2"/>
  <c r="G721" i="2"/>
  <c r="G722" i="2"/>
  <c r="G723" i="2"/>
  <c r="G724" i="2"/>
  <c r="G725" i="2"/>
  <c r="G726" i="2"/>
  <c r="G727" i="2"/>
  <c r="G728" i="2"/>
  <c r="G729" i="2"/>
  <c r="G730" i="2"/>
  <c r="G731" i="2"/>
  <c r="G732" i="2"/>
  <c r="G733" i="2"/>
  <c r="G734" i="2"/>
  <c r="G735" i="2"/>
  <c r="G736" i="2"/>
  <c r="G737" i="2"/>
  <c r="G738" i="2"/>
  <c r="G739" i="2"/>
  <c r="G740" i="2"/>
  <c r="G741" i="2"/>
  <c r="G742" i="2"/>
  <c r="G743" i="2"/>
  <c r="G744" i="2"/>
  <c r="G745" i="2"/>
  <c r="G746" i="2"/>
  <c r="G747" i="2"/>
  <c r="G748" i="2"/>
  <c r="G749" i="2"/>
  <c r="G750" i="2"/>
  <c r="G751" i="2"/>
  <c r="G752" i="2"/>
  <c r="G753" i="2"/>
  <c r="G754" i="2"/>
  <c r="G755" i="2"/>
  <c r="G756" i="2"/>
  <c r="G757" i="2"/>
  <c r="G758" i="2"/>
  <c r="G759" i="2"/>
  <c r="G760" i="2"/>
  <c r="G761" i="2"/>
  <c r="G762" i="2"/>
  <c r="G763" i="2"/>
  <c r="G764" i="2"/>
  <c r="G765" i="2"/>
  <c r="G766" i="2"/>
  <c r="G767" i="2"/>
  <c r="G768" i="2"/>
  <c r="G769" i="2"/>
  <c r="G770" i="2"/>
  <c r="G771" i="2"/>
  <c r="G772" i="2"/>
  <c r="G773" i="2"/>
  <c r="G774" i="2"/>
  <c r="G775" i="2"/>
  <c r="G776" i="2"/>
  <c r="G777" i="2"/>
  <c r="G778" i="2"/>
  <c r="G779" i="2"/>
  <c r="G780" i="2"/>
  <c r="G781" i="2"/>
  <c r="G782" i="2"/>
  <c r="G783" i="2"/>
  <c r="G784" i="2"/>
  <c r="G785" i="2"/>
  <c r="G786" i="2"/>
  <c r="G787" i="2"/>
  <c r="G788" i="2"/>
  <c r="G789" i="2"/>
  <c r="G790" i="2"/>
  <c r="G791" i="2"/>
  <c r="G792" i="2"/>
  <c r="G793" i="2"/>
  <c r="G794" i="2"/>
  <c r="G795" i="2"/>
  <c r="G796" i="2"/>
  <c r="G797" i="2"/>
  <c r="G798" i="2"/>
  <c r="G799" i="2"/>
  <c r="G800" i="2"/>
  <c r="G801" i="2"/>
  <c r="G802" i="2"/>
  <c r="G803" i="2"/>
  <c r="G804" i="2"/>
  <c r="G805" i="2"/>
  <c r="G806" i="2"/>
  <c r="G807" i="2"/>
  <c r="G808" i="2"/>
  <c r="G809" i="2"/>
  <c r="G810" i="2"/>
  <c r="G811" i="2"/>
  <c r="G812" i="2"/>
  <c r="G813" i="2"/>
  <c r="G814" i="2"/>
  <c r="G815" i="2"/>
  <c r="G816" i="2"/>
  <c r="G817" i="2"/>
  <c r="G818" i="2"/>
  <c r="G819" i="2"/>
  <c r="G820" i="2"/>
  <c r="G821" i="2"/>
  <c r="G822" i="2"/>
  <c r="G823" i="2"/>
  <c r="G824" i="2"/>
  <c r="G825" i="2"/>
  <c r="G826" i="2"/>
  <c r="G472" i="2"/>
  <c r="G363" i="2"/>
  <c r="G364" i="2"/>
  <c r="G365" i="2"/>
  <c r="G366" i="2"/>
  <c r="G367" i="2"/>
  <c r="G368" i="2"/>
  <c r="G369" i="2"/>
  <c r="G370" i="2"/>
  <c r="G371" i="2"/>
  <c r="G372" i="2"/>
  <c r="G373" i="2"/>
  <c r="G374" i="2"/>
  <c r="G375" i="2"/>
  <c r="G376" i="2"/>
  <c r="G377" i="2"/>
  <c r="G378" i="2"/>
  <c r="G379" i="2"/>
  <c r="G380" i="2"/>
  <c r="G381" i="2"/>
  <c r="G382" i="2"/>
  <c r="G383" i="2"/>
  <c r="G384" i="2"/>
  <c r="G385" i="2"/>
  <c r="G386" i="2"/>
  <c r="G387" i="2"/>
  <c r="G388" i="2"/>
  <c r="G389" i="2"/>
  <c r="G390" i="2"/>
  <c r="G391" i="2"/>
  <c r="G392" i="2"/>
  <c r="G393" i="2"/>
  <c r="G394" i="2"/>
  <c r="G395" i="2"/>
  <c r="G396" i="2"/>
  <c r="G397" i="2"/>
  <c r="G398" i="2"/>
  <c r="G399" i="2"/>
  <c r="G400" i="2"/>
  <c r="G401" i="2"/>
  <c r="G402" i="2"/>
  <c r="G403" i="2"/>
  <c r="G404" i="2"/>
  <c r="G405" i="2"/>
  <c r="G406" i="2"/>
  <c r="G407" i="2"/>
  <c r="G408" i="2"/>
  <c r="G409" i="2"/>
  <c r="G410" i="2"/>
  <c r="G411" i="2"/>
  <c r="G412" i="2"/>
  <c r="G413" i="2"/>
  <c r="G414" i="2"/>
  <c r="G415" i="2"/>
  <c r="G416" i="2"/>
  <c r="G417" i="2"/>
  <c r="G418" i="2"/>
  <c r="G419" i="2"/>
  <c r="G420" i="2"/>
  <c r="G421" i="2"/>
  <c r="G422" i="2"/>
  <c r="G423" i="2"/>
  <c r="G424" i="2"/>
  <c r="G425" i="2"/>
  <c r="G426" i="2"/>
  <c r="G427" i="2"/>
  <c r="G428" i="2"/>
  <c r="G429" i="2"/>
  <c r="G430" i="2"/>
  <c r="G431" i="2"/>
  <c r="G432" i="2"/>
  <c r="G433" i="2"/>
  <c r="G434" i="2"/>
  <c r="G435" i="2"/>
  <c r="G436" i="2"/>
  <c r="G437" i="2"/>
  <c r="G438" i="2"/>
  <c r="G439" i="2"/>
  <c r="G440" i="2"/>
  <c r="G441" i="2"/>
  <c r="G442" i="2"/>
  <c r="G443" i="2"/>
  <c r="G444" i="2"/>
  <c r="G445" i="2"/>
  <c r="G446" i="2"/>
  <c r="G447" i="2"/>
  <c r="G448" i="2"/>
  <c r="G449" i="2"/>
  <c r="G450" i="2"/>
  <c r="G451" i="2"/>
  <c r="G452" i="2"/>
  <c r="G453" i="2"/>
  <c r="G454" i="2"/>
  <c r="G455" i="2"/>
  <c r="G456" i="2"/>
  <c r="G457" i="2"/>
  <c r="G458" i="2"/>
  <c r="G459" i="2"/>
  <c r="G460" i="2"/>
  <c r="G461" i="2"/>
  <c r="G462" i="2"/>
  <c r="G463" i="2"/>
  <c r="G464" i="2"/>
  <c r="G465" i="2"/>
  <c r="G466" i="2"/>
  <c r="G467" i="2"/>
  <c r="G468" i="2"/>
  <c r="G469" i="2"/>
  <c r="G470" i="2"/>
  <c r="G362" i="2"/>
  <c r="G282" i="2"/>
  <c r="G283" i="2"/>
  <c r="G284" i="2"/>
  <c r="G285" i="2"/>
  <c r="G286" i="2"/>
  <c r="G287" i="2"/>
  <c r="G288" i="2"/>
  <c r="G289" i="2"/>
  <c r="G290" i="2"/>
  <c r="G291" i="2"/>
  <c r="G292" i="2"/>
  <c r="G293" i="2"/>
  <c r="G294" i="2"/>
  <c r="G295" i="2"/>
  <c r="G296" i="2"/>
  <c r="G297" i="2"/>
  <c r="G298" i="2"/>
  <c r="G299" i="2"/>
  <c r="G300" i="2"/>
  <c r="G301" i="2"/>
  <c r="G302" i="2"/>
  <c r="G303" i="2"/>
  <c r="G304" i="2"/>
  <c r="G305" i="2"/>
  <c r="G306" i="2"/>
  <c r="G307" i="2"/>
  <c r="G308" i="2"/>
  <c r="G309" i="2"/>
  <c r="G310" i="2"/>
  <c r="G311" i="2"/>
  <c r="G312" i="2"/>
  <c r="G313" i="2"/>
  <c r="G314" i="2"/>
  <c r="G315" i="2"/>
  <c r="G316" i="2"/>
  <c r="G317" i="2"/>
  <c r="G318" i="2"/>
  <c r="G319" i="2"/>
  <c r="G320" i="2"/>
  <c r="G321" i="2"/>
  <c r="G322" i="2"/>
  <c r="G323" i="2"/>
  <c r="G324" i="2"/>
  <c r="G325" i="2"/>
  <c r="G326" i="2"/>
  <c r="G327" i="2"/>
  <c r="G328" i="2"/>
  <c r="G329" i="2"/>
  <c r="G330" i="2"/>
  <c r="G331" i="2"/>
  <c r="G332" i="2"/>
  <c r="G333" i="2"/>
  <c r="G334" i="2"/>
  <c r="G335" i="2"/>
  <c r="G336" i="2"/>
  <c r="G337" i="2"/>
  <c r="G338" i="2"/>
  <c r="G339" i="2"/>
  <c r="G340" i="2"/>
  <c r="G341" i="2"/>
  <c r="G342" i="2"/>
  <c r="G343" i="2"/>
  <c r="G344" i="2"/>
  <c r="G345" i="2"/>
  <c r="G346" i="2"/>
  <c r="G347" i="2"/>
  <c r="G348" i="2"/>
  <c r="G349" i="2"/>
  <c r="G350" i="2"/>
  <c r="G351" i="2"/>
  <c r="G352" i="2"/>
  <c r="G353" i="2"/>
  <c r="G354" i="2"/>
  <c r="G355" i="2"/>
  <c r="G356" i="2"/>
  <c r="G357" i="2"/>
  <c r="G358" i="2"/>
  <c r="G359" i="2"/>
  <c r="G360" i="2"/>
  <c r="G281" i="2"/>
  <c r="G170" i="2"/>
  <c r="G171" i="2"/>
  <c r="G172" i="2"/>
  <c r="G173" i="2"/>
  <c r="G174" i="2"/>
  <c r="G175" i="2"/>
  <c r="G176" i="2"/>
  <c r="G177" i="2"/>
  <c r="G178" i="2"/>
  <c r="G179" i="2"/>
  <c r="G180" i="2"/>
  <c r="G181" i="2"/>
  <c r="G182" i="2"/>
  <c r="G183" i="2"/>
  <c r="G184" i="2"/>
  <c r="G185" i="2"/>
  <c r="G186" i="2"/>
  <c r="G187" i="2"/>
  <c r="G188" i="2"/>
  <c r="G189" i="2"/>
  <c r="G190" i="2"/>
  <c r="G191" i="2"/>
  <c r="G192" i="2"/>
  <c r="G193" i="2"/>
  <c r="G194" i="2"/>
  <c r="G195" i="2"/>
  <c r="G196" i="2"/>
  <c r="G197" i="2"/>
  <c r="G198" i="2"/>
  <c r="G199" i="2"/>
  <c r="G200" i="2"/>
  <c r="G201" i="2"/>
  <c r="G202" i="2"/>
  <c r="G203" i="2"/>
  <c r="G204" i="2"/>
  <c r="G205" i="2"/>
  <c r="G206" i="2"/>
  <c r="G207" i="2"/>
  <c r="G208" i="2"/>
  <c r="G209" i="2"/>
  <c r="G210" i="2"/>
  <c r="G211" i="2"/>
  <c r="G212" i="2"/>
  <c r="G213" i="2"/>
  <c r="G214" i="2"/>
  <c r="G215" i="2"/>
  <c r="G216" i="2"/>
  <c r="G217" i="2"/>
  <c r="G218" i="2"/>
  <c r="G219" i="2"/>
  <c r="G220" i="2"/>
  <c r="G221" i="2"/>
  <c r="G222" i="2"/>
  <c r="G223" i="2"/>
  <c r="G224" i="2"/>
  <c r="G225" i="2"/>
  <c r="G226" i="2"/>
  <c r="G227" i="2"/>
  <c r="G228" i="2"/>
  <c r="G229" i="2"/>
  <c r="G230" i="2"/>
  <c r="G231" i="2"/>
  <c r="G232" i="2"/>
  <c r="G233" i="2"/>
  <c r="G234" i="2"/>
  <c r="G235" i="2"/>
  <c r="G236" i="2"/>
  <c r="G237" i="2"/>
  <c r="G238" i="2"/>
  <c r="G239" i="2"/>
  <c r="G240" i="2"/>
  <c r="G241" i="2"/>
  <c r="G242" i="2"/>
  <c r="G243" i="2"/>
  <c r="G244" i="2"/>
  <c r="G245" i="2"/>
  <c r="G246" i="2"/>
  <c r="G247" i="2"/>
  <c r="G248" i="2"/>
  <c r="G249" i="2"/>
  <c r="G250" i="2"/>
  <c r="G251" i="2"/>
  <c r="G252" i="2"/>
  <c r="G253" i="2"/>
  <c r="G254" i="2"/>
  <c r="G255" i="2"/>
  <c r="G256" i="2"/>
  <c r="G257" i="2"/>
  <c r="G258" i="2"/>
  <c r="G259" i="2"/>
  <c r="G260" i="2"/>
  <c r="G261" i="2"/>
  <c r="G262" i="2"/>
  <c r="G263" i="2"/>
  <c r="G264" i="2"/>
  <c r="G265" i="2"/>
  <c r="G266" i="2"/>
  <c r="G267" i="2"/>
  <c r="G268" i="2"/>
  <c r="G269" i="2"/>
  <c r="G270" i="2"/>
  <c r="G271" i="2"/>
  <c r="G272" i="2"/>
  <c r="G273" i="2"/>
  <c r="G274" i="2"/>
  <c r="G275" i="2"/>
  <c r="G276" i="2"/>
  <c r="G277" i="2"/>
  <c r="G278" i="2"/>
  <c r="G279" i="2"/>
  <c r="G169" i="2"/>
  <c r="G105" i="2"/>
  <c r="G106" i="2"/>
  <c r="G107" i="2"/>
  <c r="G108" i="2"/>
  <c r="G109" i="2"/>
  <c r="G110" i="2"/>
  <c r="G111" i="2"/>
  <c r="G112" i="2"/>
  <c r="G113" i="2"/>
  <c r="G114" i="2"/>
  <c r="G115" i="2"/>
  <c r="G116" i="2"/>
  <c r="G117" i="2"/>
  <c r="G118" i="2"/>
  <c r="G119" i="2"/>
  <c r="G120" i="2"/>
  <c r="G121" i="2"/>
  <c r="G122" i="2"/>
  <c r="G123" i="2"/>
  <c r="G124" i="2"/>
  <c r="G125" i="2"/>
  <c r="G126" i="2"/>
  <c r="G127" i="2"/>
  <c r="G128" i="2"/>
  <c r="G129" i="2"/>
  <c r="G130" i="2"/>
  <c r="G131" i="2"/>
  <c r="G132" i="2"/>
  <c r="G133" i="2"/>
  <c r="G134" i="2"/>
  <c r="G135" i="2"/>
  <c r="G136" i="2"/>
  <c r="G137" i="2"/>
  <c r="G138" i="2"/>
  <c r="G139" i="2"/>
  <c r="G140" i="2"/>
  <c r="G141" i="2"/>
  <c r="G142" i="2"/>
  <c r="G143" i="2"/>
  <c r="G144" i="2"/>
  <c r="G145" i="2"/>
  <c r="G146" i="2"/>
  <c r="G147" i="2"/>
  <c r="G148" i="2"/>
  <c r="G149" i="2"/>
  <c r="G150" i="2"/>
  <c r="G151" i="2"/>
  <c r="G152" i="2"/>
  <c r="G153" i="2"/>
  <c r="G154" i="2"/>
  <c r="G155" i="2"/>
  <c r="G156" i="2"/>
  <c r="G157" i="2"/>
  <c r="G158" i="2"/>
  <c r="G159" i="2"/>
  <c r="G160" i="2"/>
  <c r="G161" i="2"/>
  <c r="G162" i="2"/>
  <c r="G163" i="2"/>
  <c r="G164" i="2"/>
  <c r="G165" i="2"/>
  <c r="G166" i="2"/>
  <c r="G167" i="2"/>
  <c r="G104" i="2"/>
  <c r="G64" i="2"/>
  <c r="G65" i="2"/>
  <c r="G66" i="2"/>
  <c r="G67" i="2"/>
  <c r="G68" i="2"/>
  <c r="G69" i="2"/>
  <c r="G70" i="2"/>
  <c r="G71" i="2"/>
  <c r="G72" i="2"/>
  <c r="G73" i="2"/>
  <c r="G74" i="2"/>
  <c r="G75" i="2"/>
  <c r="G76" i="2"/>
  <c r="G77" i="2"/>
  <c r="G78" i="2"/>
  <c r="G79" i="2"/>
  <c r="G80" i="2"/>
  <c r="G81" i="2"/>
  <c r="G82" i="2"/>
  <c r="G83" i="2"/>
  <c r="G84" i="2"/>
  <c r="G85" i="2"/>
  <c r="G86" i="2"/>
  <c r="G87" i="2"/>
  <c r="G88" i="2"/>
  <c r="G89" i="2"/>
  <c r="G90" i="2"/>
  <c r="G91" i="2"/>
  <c r="G92" i="2"/>
  <c r="G93" i="2"/>
  <c r="G94" i="2"/>
  <c r="G95" i="2"/>
  <c r="G96" i="2"/>
  <c r="G97" i="2"/>
  <c r="G98" i="2"/>
  <c r="G99" i="2"/>
  <c r="G100" i="2"/>
  <c r="G101" i="2"/>
  <c r="G102" i="2"/>
  <c r="G63" i="2"/>
  <c r="G29" i="2"/>
  <c r="G30" i="2"/>
  <c r="G31" i="2"/>
  <c r="G32" i="2"/>
  <c r="G33" i="2"/>
  <c r="G34" i="2"/>
  <c r="G35" i="2"/>
  <c r="G36" i="2"/>
  <c r="G37" i="2"/>
  <c r="G38" i="2"/>
  <c r="G39" i="2"/>
  <c r="G40" i="2"/>
  <c r="G41" i="2"/>
  <c r="G42" i="2"/>
  <c r="G43" i="2"/>
  <c r="G44" i="2"/>
  <c r="G45" i="2"/>
  <c r="G46" i="2"/>
  <c r="G47" i="2"/>
  <c r="G48" i="2"/>
  <c r="G49" i="2"/>
  <c r="G50" i="2"/>
  <c r="G51" i="2"/>
  <c r="G52" i="2"/>
  <c r="G53" i="2"/>
  <c r="G54" i="2"/>
  <c r="G55" i="2"/>
  <c r="G56" i="2"/>
  <c r="G57" i="2"/>
  <c r="G58" i="2"/>
  <c r="G59" i="2"/>
  <c r="G60" i="2"/>
  <c r="G61" i="2"/>
  <c r="G28" i="2"/>
  <c r="G13" i="2"/>
  <c r="G14" i="2"/>
  <c r="G15" i="2"/>
  <c r="G16" i="2"/>
  <c r="G17" i="2"/>
  <c r="G18" i="2"/>
  <c r="G19" i="2"/>
  <c r="G20" i="2"/>
  <c r="G21" i="2"/>
  <c r="G22" i="2"/>
  <c r="G23" i="2"/>
  <c r="G24" i="2"/>
  <c r="H24" i="2" s="1"/>
  <c r="G25" i="2"/>
  <c r="H25" i="2" s="1"/>
  <c r="G26" i="2"/>
  <c r="H26" i="2" s="1"/>
  <c r="G12" i="2"/>
  <c r="H2287" i="2" l="1"/>
  <c r="H2286" i="2"/>
  <c r="H2285" i="2"/>
  <c r="H2284" i="2"/>
  <c r="H2283" i="2"/>
  <c r="H2282" i="2"/>
  <c r="H2281" i="2"/>
  <c r="H2280" i="2"/>
  <c r="H2279" i="2"/>
  <c r="H2278" i="2"/>
  <c r="H2277" i="2"/>
  <c r="H2276" i="2"/>
  <c r="H2275" i="2"/>
  <c r="H2274" i="2"/>
  <c r="H2273" i="2"/>
  <c r="H2272" i="2"/>
  <c r="H2271" i="2"/>
  <c r="H2270" i="2"/>
  <c r="H2269" i="2"/>
  <c r="H2268" i="2"/>
  <c r="H2267" i="2"/>
  <c r="H2266" i="2"/>
  <c r="H2265" i="2"/>
  <c r="H2264" i="2"/>
  <c r="H2263" i="2"/>
  <c r="H2262" i="2"/>
  <c r="H2261" i="2"/>
  <c r="H2260" i="2"/>
  <c r="H2259" i="2"/>
  <c r="H2258" i="2"/>
  <c r="H2257" i="2"/>
  <c r="H2256" i="2"/>
  <c r="H2255" i="2"/>
  <c r="H2254" i="2"/>
  <c r="H2253" i="2"/>
  <c r="H2252" i="2"/>
  <c r="H2251" i="2"/>
  <c r="H2250" i="2"/>
  <c r="H2249" i="2"/>
  <c r="H2248" i="2"/>
  <c r="H2247" i="2"/>
  <c r="H2246" i="2"/>
  <c r="H2245" i="2"/>
  <c r="H2244" i="2"/>
  <c r="H2243" i="2"/>
  <c r="H2242" i="2"/>
  <c r="H2241" i="2"/>
  <c r="H2240" i="2"/>
  <c r="H2239" i="2"/>
  <c r="H2238" i="2"/>
  <c r="H2237" i="2"/>
  <c r="H2236" i="2"/>
  <c r="H2235" i="2"/>
  <c r="H2234" i="2"/>
  <c r="H2233" i="2"/>
  <c r="H2232" i="2"/>
  <c r="H2231" i="2"/>
  <c r="H2230" i="2"/>
  <c r="H2229" i="2"/>
  <c r="H2228" i="2"/>
  <c r="H2227" i="2"/>
  <c r="H2226" i="2"/>
  <c r="H2225" i="2"/>
  <c r="H2224" i="2"/>
  <c r="H2223" i="2"/>
  <c r="H2222" i="2"/>
  <c r="H2221" i="2"/>
  <c r="H2220" i="2"/>
  <c r="H2219" i="2"/>
  <c r="H2218" i="2"/>
  <c r="H2217" i="2"/>
  <c r="H2216" i="2"/>
  <c r="H2215" i="2"/>
  <c r="H2214" i="2"/>
  <c r="H2213" i="2"/>
  <c r="H2212" i="2"/>
  <c r="H2211" i="2"/>
  <c r="H2210" i="2"/>
  <c r="H2209" i="2"/>
  <c r="H2208" i="2"/>
  <c r="H2207" i="2"/>
  <c r="H2206" i="2"/>
  <c r="H2205" i="2"/>
  <c r="H2204" i="2"/>
  <c r="H2203" i="2"/>
  <c r="H2202" i="2"/>
  <c r="H2201" i="2"/>
  <c r="H2200" i="2"/>
  <c r="H2199" i="2"/>
  <c r="H2198" i="2"/>
  <c r="H2197" i="2"/>
  <c r="H2196" i="2"/>
  <c r="H2195" i="2"/>
  <c r="H2194" i="2"/>
  <c r="H2193" i="2"/>
  <c r="H2192" i="2"/>
  <c r="H2191" i="2"/>
  <c r="H2190" i="2"/>
  <c r="H2189" i="2"/>
  <c r="H2188" i="2"/>
  <c r="H2187" i="2"/>
  <c r="H2186" i="2"/>
  <c r="H2185" i="2"/>
  <c r="H2184" i="2"/>
  <c r="H2183" i="2"/>
  <c r="H2182" i="2"/>
  <c r="H2181" i="2"/>
  <c r="H2180" i="2"/>
  <c r="H2179" i="2"/>
  <c r="H2178" i="2"/>
  <c r="H2177" i="2"/>
  <c r="H2176" i="2"/>
  <c r="H2175" i="2"/>
  <c r="H2174" i="2"/>
  <c r="H2173" i="2"/>
  <c r="H2172" i="2"/>
  <c r="H2171" i="2"/>
  <c r="H2170" i="2"/>
  <c r="H2169" i="2"/>
  <c r="H2168" i="2"/>
  <c r="H2167" i="2"/>
  <c r="H2166" i="2"/>
  <c r="H2165" i="2"/>
  <c r="H2164" i="2"/>
  <c r="H2163" i="2"/>
  <c r="H2162" i="2"/>
  <c r="H2161" i="2"/>
  <c r="H2160" i="2"/>
  <c r="H2159" i="2"/>
  <c r="H2158" i="2"/>
  <c r="H2157" i="2"/>
  <c r="H2156" i="2"/>
  <c r="H2155" i="2"/>
  <c r="H2154" i="2"/>
  <c r="H2153" i="2"/>
  <c r="H2152" i="2"/>
  <c r="H2151" i="2"/>
  <c r="H2150" i="2"/>
  <c r="H2149" i="2"/>
  <c r="H2148" i="2"/>
  <c r="H2147" i="2"/>
  <c r="H2146" i="2"/>
  <c r="H2145" i="2"/>
  <c r="H2144" i="2"/>
  <c r="H2143" i="2"/>
  <c r="H2142" i="2"/>
  <c r="H2141" i="2"/>
  <c r="H2140" i="2"/>
  <c r="H2139" i="2"/>
  <c r="H2138" i="2"/>
  <c r="H2137" i="2"/>
  <c r="H2136" i="2"/>
  <c r="H2135" i="2"/>
  <c r="H2134" i="2"/>
  <c r="H2133" i="2"/>
  <c r="H2132" i="2"/>
  <c r="H2131" i="2"/>
  <c r="H2130" i="2"/>
  <c r="H2129" i="2"/>
  <c r="H2128" i="2"/>
  <c r="H2127" i="2"/>
  <c r="H2126" i="2"/>
  <c r="H2125" i="2"/>
  <c r="H2124" i="2"/>
  <c r="H2123" i="2"/>
  <c r="H2122" i="2"/>
  <c r="H2121" i="2"/>
  <c r="H2120" i="2"/>
  <c r="H2119" i="2"/>
  <c r="H2118" i="2"/>
  <c r="H2117" i="2"/>
  <c r="H2116" i="2"/>
  <c r="H2115" i="2"/>
  <c r="H2114" i="2"/>
  <c r="H2113" i="2"/>
  <c r="H2112" i="2"/>
  <c r="H2111" i="2"/>
  <c r="H2110" i="2"/>
  <c r="H2109" i="2"/>
  <c r="H2108" i="2"/>
  <c r="H2107" i="2"/>
  <c r="H2106" i="2"/>
  <c r="H2105" i="2"/>
  <c r="H2104" i="2"/>
  <c r="H2103" i="2"/>
  <c r="H2102" i="2"/>
  <c r="H2101" i="2"/>
  <c r="H2100" i="2"/>
  <c r="H2099" i="2"/>
  <c r="H2098" i="2"/>
  <c r="H2097" i="2"/>
  <c r="H2096" i="2"/>
  <c r="H2095" i="2"/>
  <c r="H2094" i="2"/>
  <c r="H2093" i="2"/>
  <c r="H2092" i="2"/>
  <c r="H2091" i="2"/>
  <c r="H2090" i="2"/>
  <c r="H2089" i="2"/>
  <c r="H2088" i="2"/>
  <c r="H2087" i="2"/>
  <c r="H2086" i="2"/>
  <c r="H2085" i="2"/>
  <c r="H2084" i="2"/>
  <c r="H2083" i="2"/>
  <c r="H2082" i="2"/>
  <c r="H2081" i="2"/>
  <c r="H2080" i="2"/>
  <c r="H2079" i="2"/>
  <c r="H2078" i="2"/>
  <c r="H2077" i="2"/>
  <c r="H2076" i="2"/>
  <c r="H2075" i="2"/>
  <c r="H2074" i="2"/>
  <c r="H2073" i="2"/>
  <c r="H2072" i="2"/>
  <c r="H2071" i="2"/>
  <c r="H2070" i="2"/>
  <c r="H2069" i="2"/>
  <c r="H2068" i="2"/>
  <c r="H2067" i="2"/>
  <c r="H2066" i="2"/>
  <c r="H2065" i="2"/>
  <c r="H2064" i="2"/>
  <c r="H2063" i="2"/>
  <c r="H2062" i="2"/>
  <c r="H2061" i="2"/>
  <c r="H2060" i="2"/>
  <c r="H2059" i="2"/>
  <c r="H2058" i="2"/>
  <c r="H2057" i="2"/>
  <c r="H2056" i="2"/>
  <c r="H2055" i="2"/>
  <c r="H2054" i="2"/>
  <c r="H2053" i="2"/>
  <c r="H2052" i="2"/>
  <c r="H2051" i="2"/>
  <c r="H2050" i="2"/>
  <c r="H2049" i="2"/>
  <c r="H2048" i="2"/>
  <c r="H2047" i="2"/>
  <c r="H2046" i="2"/>
  <c r="H2045" i="2"/>
  <c r="H2044" i="2"/>
  <c r="H2043" i="2"/>
  <c r="H2042" i="2"/>
  <c r="H2041" i="2"/>
  <c r="H2040" i="2"/>
  <c r="H2039" i="2"/>
  <c r="H2038" i="2"/>
  <c r="H2037" i="2"/>
  <c r="H2036" i="2"/>
  <c r="H2035" i="2"/>
  <c r="H2034" i="2"/>
  <c r="H2033" i="2"/>
  <c r="H2032" i="2"/>
  <c r="H2031" i="2"/>
  <c r="H2030" i="2"/>
  <c r="H2029" i="2"/>
  <c r="H2028" i="2"/>
  <c r="H2027" i="2"/>
  <c r="H2026" i="2"/>
  <c r="H2025" i="2"/>
  <c r="H2024" i="2"/>
  <c r="H2023" i="2"/>
  <c r="H2022" i="2"/>
  <c r="H2021" i="2"/>
  <c r="H2020" i="2"/>
  <c r="H2019" i="2"/>
  <c r="H2018" i="2"/>
  <c r="H2017" i="2"/>
  <c r="H2016" i="2"/>
  <c r="H2015" i="2"/>
  <c r="H2014" i="2"/>
  <c r="H2013" i="2"/>
  <c r="H2012" i="2"/>
  <c r="H2011" i="2"/>
  <c r="H2010" i="2"/>
  <c r="H2009" i="2"/>
  <c r="H2008" i="2"/>
  <c r="H2007" i="2"/>
  <c r="H2006" i="2"/>
  <c r="H2005" i="2"/>
  <c r="H2004" i="2"/>
  <c r="H2003" i="2"/>
  <c r="H2002" i="2"/>
  <c r="H2001" i="2"/>
  <c r="H2000" i="2"/>
  <c r="H1999" i="2"/>
  <c r="H1998" i="2"/>
  <c r="H1997" i="2"/>
  <c r="H1996" i="2"/>
  <c r="H1995" i="2"/>
  <c r="H1994" i="2"/>
  <c r="H1993" i="2"/>
  <c r="H1992" i="2"/>
  <c r="H1991" i="2"/>
  <c r="H1990" i="2"/>
  <c r="H1989" i="2"/>
  <c r="H1988" i="2"/>
  <c r="H1987" i="2"/>
  <c r="H1986" i="2"/>
  <c r="H1985" i="2"/>
  <c r="H1984" i="2"/>
  <c r="H1983" i="2"/>
  <c r="H1982" i="2"/>
  <c r="H1981" i="2"/>
  <c r="H1980" i="2"/>
  <c r="H1979" i="2"/>
  <c r="H1978" i="2"/>
  <c r="H1977" i="2"/>
  <c r="H1976" i="2"/>
  <c r="H1975" i="2"/>
  <c r="H1974" i="2"/>
  <c r="H1973" i="2"/>
  <c r="H1972" i="2"/>
  <c r="H1971" i="2"/>
  <c r="H1970" i="2"/>
  <c r="H1969" i="2"/>
  <c r="H1968" i="2"/>
  <c r="H1967" i="2"/>
  <c r="H1966" i="2"/>
  <c r="H1965" i="2"/>
  <c r="H1964" i="2"/>
  <c r="H1963" i="2"/>
  <c r="H1962" i="2"/>
  <c r="H1961" i="2"/>
  <c r="H1960" i="2"/>
  <c r="H1959" i="2"/>
  <c r="H1958" i="2"/>
  <c r="H1957" i="2"/>
  <c r="H1956" i="2"/>
  <c r="H1955" i="2"/>
  <c r="H1954" i="2"/>
  <c r="H1953" i="2"/>
  <c r="H1952" i="2"/>
  <c r="H1951" i="2"/>
  <c r="H1950" i="2"/>
  <c r="H1949" i="2"/>
  <c r="H1948" i="2"/>
  <c r="H1947" i="2"/>
  <c r="H1946" i="2"/>
  <c r="H1945" i="2"/>
  <c r="H1944" i="2"/>
  <c r="H1943" i="2"/>
  <c r="H1942" i="2"/>
  <c r="H1941" i="2"/>
  <c r="H1940" i="2"/>
  <c r="H1939" i="2"/>
  <c r="H1938" i="2"/>
  <c r="H1937" i="2"/>
  <c r="H1936" i="2"/>
  <c r="H1935" i="2"/>
  <c r="H1934" i="2"/>
  <c r="H1933" i="2"/>
  <c r="H1932" i="2"/>
  <c r="H1931" i="2"/>
  <c r="H1930" i="2"/>
  <c r="H1929" i="2"/>
  <c r="H1928" i="2"/>
  <c r="H1927" i="2"/>
  <c r="H1926" i="2"/>
  <c r="H1925" i="2"/>
  <c r="H1924" i="2"/>
  <c r="H1923" i="2"/>
  <c r="H1922" i="2"/>
  <c r="H1921" i="2"/>
  <c r="H1920" i="2"/>
  <c r="H1919" i="2"/>
  <c r="H1918" i="2"/>
  <c r="H1917" i="2"/>
  <c r="H1916" i="2"/>
  <c r="H1915" i="2"/>
  <c r="H1914" i="2"/>
  <c r="H1913" i="2"/>
  <c r="H1912" i="2"/>
  <c r="H1911" i="2"/>
  <c r="H1910" i="2"/>
  <c r="H1909" i="2"/>
  <c r="H1908" i="2"/>
  <c r="H1907" i="2"/>
  <c r="H1906" i="2"/>
  <c r="H1905" i="2"/>
  <c r="H1904" i="2"/>
  <c r="H1903" i="2"/>
  <c r="H1902" i="2"/>
  <c r="H1901" i="2"/>
  <c r="H1900" i="2"/>
  <c r="H1899" i="2"/>
  <c r="H1897" i="2"/>
  <c r="H1896" i="2"/>
  <c r="H1895" i="2"/>
  <c r="H1894" i="2"/>
  <c r="H1893" i="2"/>
  <c r="H1892" i="2"/>
  <c r="H1891" i="2"/>
  <c r="H1890" i="2"/>
  <c r="H1889" i="2"/>
  <c r="H1888" i="2"/>
  <c r="H1887" i="2"/>
  <c r="H1886" i="2"/>
  <c r="H1885" i="2"/>
  <c r="H1884" i="2"/>
  <c r="H1883" i="2"/>
  <c r="H1882" i="2"/>
  <c r="H1881" i="2"/>
  <c r="H1880" i="2"/>
  <c r="H1879" i="2"/>
  <c r="H1878" i="2"/>
  <c r="H1877" i="2"/>
  <c r="H1876" i="2"/>
  <c r="H1875" i="2"/>
  <c r="H1874" i="2"/>
  <c r="H1873" i="2"/>
  <c r="H1872" i="2"/>
  <c r="H1871" i="2"/>
  <c r="H1870" i="2"/>
  <c r="H1869" i="2"/>
  <c r="H1868" i="2"/>
  <c r="H1867" i="2"/>
  <c r="H1866" i="2"/>
  <c r="H1865" i="2"/>
  <c r="H1864" i="2"/>
  <c r="H1863" i="2"/>
  <c r="H1862" i="2"/>
  <c r="H1861" i="2"/>
  <c r="H1860" i="2"/>
  <c r="H1859" i="2"/>
  <c r="H1858" i="2"/>
  <c r="H1857" i="2"/>
  <c r="H1856" i="2"/>
  <c r="H1855" i="2"/>
  <c r="H1854" i="2"/>
  <c r="H1853" i="2"/>
  <c r="H1852" i="2"/>
  <c r="H1851" i="2"/>
  <c r="H1850" i="2"/>
  <c r="H1849" i="2"/>
  <c r="H1848" i="2"/>
  <c r="H1847" i="2"/>
  <c r="H1846" i="2"/>
  <c r="H1845" i="2"/>
  <c r="H1844" i="2"/>
  <c r="H1843" i="2"/>
  <c r="H1842" i="2"/>
  <c r="H1841" i="2"/>
  <c r="H1840" i="2"/>
  <c r="H1839" i="2"/>
  <c r="H1838" i="2"/>
  <c r="H1837" i="2"/>
  <c r="H1836" i="2"/>
  <c r="H1835" i="2"/>
  <c r="H1834" i="2"/>
  <c r="H1833" i="2"/>
  <c r="H1832" i="2"/>
  <c r="H1831" i="2"/>
  <c r="H1830" i="2"/>
  <c r="H1829" i="2"/>
  <c r="H1828" i="2"/>
  <c r="H1827" i="2"/>
  <c r="H1826" i="2"/>
  <c r="H1825" i="2"/>
  <c r="H1824" i="2"/>
  <c r="H1823" i="2"/>
  <c r="H1822" i="2"/>
  <c r="H1821" i="2"/>
  <c r="H1820" i="2"/>
  <c r="H1819" i="2"/>
  <c r="H1818" i="2"/>
  <c r="H1817" i="2"/>
  <c r="H1816" i="2"/>
  <c r="H1815" i="2"/>
  <c r="H1814" i="2"/>
  <c r="H1813" i="2"/>
  <c r="H1812" i="2"/>
  <c r="H1811" i="2"/>
  <c r="H1810" i="2"/>
  <c r="H1809" i="2"/>
  <c r="H1808" i="2"/>
  <c r="H1807" i="2"/>
  <c r="H1806" i="2"/>
  <c r="H1805" i="2"/>
  <c r="H1804" i="2"/>
  <c r="H1803" i="2"/>
  <c r="H1802" i="2"/>
  <c r="H1801" i="2"/>
  <c r="H1800" i="2"/>
  <c r="H1799" i="2"/>
  <c r="H1798" i="2"/>
  <c r="H1797" i="2"/>
  <c r="H1796" i="2"/>
  <c r="H1795" i="2"/>
  <c r="H1794" i="2"/>
  <c r="H1793" i="2"/>
  <c r="H1792" i="2"/>
  <c r="H1791" i="2"/>
  <c r="H1790" i="2"/>
  <c r="H1789" i="2"/>
  <c r="H1788" i="2"/>
  <c r="H1787" i="2"/>
  <c r="H1786" i="2"/>
  <c r="H1785" i="2"/>
  <c r="H1784" i="2"/>
  <c r="H1783" i="2"/>
  <c r="H1782" i="2"/>
  <c r="H1781" i="2"/>
  <c r="H1780" i="2"/>
  <c r="H1779" i="2"/>
  <c r="H1778" i="2"/>
  <c r="H1777" i="2"/>
  <c r="H1776" i="2"/>
  <c r="H1775" i="2"/>
  <c r="H1774" i="2"/>
  <c r="H1773" i="2"/>
  <c r="H1772" i="2"/>
  <c r="H1771" i="2"/>
  <c r="H1770" i="2"/>
  <c r="H1769" i="2"/>
  <c r="H1768" i="2"/>
  <c r="H1767" i="2"/>
  <c r="H1766" i="2"/>
  <c r="H1765" i="2"/>
  <c r="H1764" i="2"/>
  <c r="H1762" i="2"/>
  <c r="H1761" i="2"/>
  <c r="H1760" i="2"/>
  <c r="H1759" i="2"/>
  <c r="H1758" i="2"/>
  <c r="H1757" i="2"/>
  <c r="H1756" i="2"/>
  <c r="H1755" i="2"/>
  <c r="H1754" i="2"/>
  <c r="H1753" i="2"/>
  <c r="H1752" i="2"/>
  <c r="H1751" i="2"/>
  <c r="H1750" i="2"/>
  <c r="H1749" i="2"/>
  <c r="H1748" i="2"/>
  <c r="H1747" i="2"/>
  <c r="H1746" i="2"/>
  <c r="H1744" i="2"/>
  <c r="H1743" i="2"/>
  <c r="H1742" i="2"/>
  <c r="H1741" i="2"/>
  <c r="H1740" i="2"/>
  <c r="H1739" i="2"/>
  <c r="H1738" i="2"/>
  <c r="H1737" i="2"/>
  <c r="H1736" i="2"/>
  <c r="H1735" i="2"/>
  <c r="H1734" i="2"/>
  <c r="H1733" i="2"/>
  <c r="H1732" i="2"/>
  <c r="H1731" i="2"/>
  <c r="H1730" i="2"/>
  <c r="H1729" i="2"/>
  <c r="H1728" i="2"/>
  <c r="H1727" i="2"/>
  <c r="H1726" i="2"/>
  <c r="H1725" i="2"/>
  <c r="H1724" i="2"/>
  <c r="H1723" i="2"/>
  <c r="H1722" i="2"/>
  <c r="H1721" i="2"/>
  <c r="H1720" i="2"/>
  <c r="H1719" i="2"/>
  <c r="H1718" i="2"/>
  <c r="H1717" i="2"/>
  <c r="H1716" i="2"/>
  <c r="H1715" i="2"/>
  <c r="H1714" i="2"/>
  <c r="H1713" i="2"/>
  <c r="H1712" i="2"/>
  <c r="H1711" i="2"/>
  <c r="H1710" i="2"/>
  <c r="H1709" i="2"/>
  <c r="H1708" i="2"/>
  <c r="H1707" i="2"/>
  <c r="H1706" i="2"/>
  <c r="H1705" i="2"/>
  <c r="H1704" i="2"/>
  <c r="H1703" i="2"/>
  <c r="H1702" i="2"/>
  <c r="H1701" i="2"/>
  <c r="H1700" i="2"/>
  <c r="H1699" i="2"/>
  <c r="H1698" i="2"/>
  <c r="H1697" i="2"/>
  <c r="H1696" i="2"/>
  <c r="H1695" i="2"/>
  <c r="H1694" i="2"/>
  <c r="H1693" i="2"/>
  <c r="H1692" i="2"/>
  <c r="H1691" i="2"/>
  <c r="H1690" i="2"/>
  <c r="H1689" i="2"/>
  <c r="H1688" i="2"/>
  <c r="H1687" i="2"/>
  <c r="H1686" i="2"/>
  <c r="H1685" i="2"/>
  <c r="H1684" i="2"/>
  <c r="H1683" i="2"/>
  <c r="H1682" i="2"/>
  <c r="H1681" i="2"/>
  <c r="H1680" i="2"/>
  <c r="H1679" i="2"/>
  <c r="H1678" i="2"/>
  <c r="H1677" i="2"/>
  <c r="H1676" i="2"/>
  <c r="H1675" i="2"/>
  <c r="H1674" i="2"/>
  <c r="H1673" i="2"/>
  <c r="H1672" i="2"/>
  <c r="H1671" i="2"/>
  <c r="H1670" i="2"/>
  <c r="H1669" i="2"/>
  <c r="H1668" i="2"/>
  <c r="H1667" i="2"/>
  <c r="H1666" i="2"/>
  <c r="H1665" i="2"/>
  <c r="H1664" i="2"/>
  <c r="H1663" i="2"/>
  <c r="H1662" i="2"/>
  <c r="H1661" i="2"/>
  <c r="H1660" i="2"/>
  <c r="H1659" i="2"/>
  <c r="H1658" i="2"/>
  <c r="H1657" i="2"/>
  <c r="H1656" i="2"/>
  <c r="H1655" i="2"/>
  <c r="H1654" i="2"/>
  <c r="H1653" i="2"/>
  <c r="H1652" i="2"/>
  <c r="H1651" i="2"/>
  <c r="H1650" i="2"/>
  <c r="H1649" i="2"/>
  <c r="H1648" i="2"/>
  <c r="H1647" i="2"/>
  <c r="H1646" i="2"/>
  <c r="H1645" i="2"/>
  <c r="H1644" i="2"/>
  <c r="H1643" i="2"/>
  <c r="H1642" i="2"/>
  <c r="H1641" i="2"/>
  <c r="H1640" i="2"/>
  <c r="H1639" i="2"/>
  <c r="H1638" i="2"/>
  <c r="H1637" i="2"/>
  <c r="H1636" i="2"/>
  <c r="H1635" i="2"/>
  <c r="H1634" i="2"/>
  <c r="H1633" i="2"/>
  <c r="H1632" i="2"/>
  <c r="H1631" i="2"/>
  <c r="H1630" i="2"/>
  <c r="H1629" i="2"/>
  <c r="H1628" i="2"/>
  <c r="H1627" i="2"/>
  <c r="H1626" i="2"/>
  <c r="H1625" i="2"/>
  <c r="H1624" i="2"/>
  <c r="H1623" i="2"/>
  <c r="H1622" i="2"/>
  <c r="H1621" i="2"/>
  <c r="H1620" i="2"/>
  <c r="H1619" i="2"/>
  <c r="H1618" i="2"/>
  <c r="H1617" i="2"/>
  <c r="H1616" i="2"/>
  <c r="H1615" i="2"/>
  <c r="H1614" i="2"/>
  <c r="H1613" i="2"/>
  <c r="H1612" i="2"/>
  <c r="H1611" i="2"/>
  <c r="H1610" i="2"/>
  <c r="H1609" i="2"/>
  <c r="H1608" i="2"/>
  <c r="H1607" i="2"/>
  <c r="H1606" i="2"/>
  <c r="H1605" i="2"/>
  <c r="H1604" i="2"/>
  <c r="H1603" i="2"/>
  <c r="H1602" i="2"/>
  <c r="H1601" i="2"/>
  <c r="H1600" i="2"/>
  <c r="H1599" i="2"/>
  <c r="H1598" i="2"/>
  <c r="H1597" i="2"/>
  <c r="H1596" i="2"/>
  <c r="H1595" i="2"/>
  <c r="H1594" i="2"/>
  <c r="H1593" i="2"/>
  <c r="H1592" i="2"/>
  <c r="H1591" i="2"/>
  <c r="H1590" i="2"/>
  <c r="H1589" i="2"/>
  <c r="H1588" i="2"/>
  <c r="H1587" i="2"/>
  <c r="H1586" i="2"/>
  <c r="H1585" i="2"/>
  <c r="H1584" i="2"/>
  <c r="H1583" i="2"/>
  <c r="H1582" i="2"/>
  <c r="H1581" i="2"/>
  <c r="H1580" i="2"/>
  <c r="H1579" i="2"/>
  <c r="H1578" i="2"/>
  <c r="H1576" i="2"/>
  <c r="H1575" i="2"/>
  <c r="H1574" i="2"/>
  <c r="H1573" i="2"/>
  <c r="H1572" i="2"/>
  <c r="H1571" i="2"/>
  <c r="H1570" i="2"/>
  <c r="H1569" i="2"/>
  <c r="H1568" i="2"/>
  <c r="H1567" i="2"/>
  <c r="H1566" i="2"/>
  <c r="H1565" i="2"/>
  <c r="H1564" i="2"/>
  <c r="H1563" i="2"/>
  <c r="H1562" i="2"/>
  <c r="H1561" i="2"/>
  <c r="H1560" i="2"/>
  <c r="H1559" i="2"/>
  <c r="H1558" i="2"/>
  <c r="H1557" i="2"/>
  <c r="H1556" i="2"/>
  <c r="H1555" i="2"/>
  <c r="H1554" i="2"/>
  <c r="H1553" i="2"/>
  <c r="H1552" i="2"/>
  <c r="H1551" i="2"/>
  <c r="H1550" i="2"/>
  <c r="H1549" i="2"/>
  <c r="H1548" i="2"/>
  <c r="H1547" i="2"/>
  <c r="H1546" i="2"/>
  <c r="H1545" i="2"/>
  <c r="H1544" i="2"/>
  <c r="H1543" i="2"/>
  <c r="H1542" i="2"/>
  <c r="H1541" i="2"/>
  <c r="H1540" i="2"/>
  <c r="H1539" i="2"/>
  <c r="H1538" i="2"/>
  <c r="H1537" i="2"/>
  <c r="H1536" i="2"/>
  <c r="H1535" i="2"/>
  <c r="H1534" i="2"/>
  <c r="H1533" i="2"/>
  <c r="H1532" i="2"/>
  <c r="H1531" i="2"/>
  <c r="H1530" i="2"/>
  <c r="H1529" i="2"/>
  <c r="H1527" i="2"/>
  <c r="H1526" i="2"/>
  <c r="H1525" i="2"/>
  <c r="H1524" i="2"/>
  <c r="H1523" i="2"/>
  <c r="H1522" i="2"/>
  <c r="H1521" i="2"/>
  <c r="H1520" i="2"/>
  <c r="H1519" i="2"/>
  <c r="H1518" i="2"/>
  <c r="H1517" i="2"/>
  <c r="H1516" i="2"/>
  <c r="H1515" i="2"/>
  <c r="H1514" i="2"/>
  <c r="H1513" i="2"/>
  <c r="H1512" i="2"/>
  <c r="H1511" i="2"/>
  <c r="H1510" i="2"/>
  <c r="H1509" i="2"/>
  <c r="H1508" i="2"/>
  <c r="H1507" i="2"/>
  <c r="H1506" i="2"/>
  <c r="H1505" i="2"/>
  <c r="H1504" i="2"/>
  <c r="H1503" i="2"/>
  <c r="H1502" i="2"/>
  <c r="H1501" i="2"/>
  <c r="H1500" i="2"/>
  <c r="H1499" i="2"/>
  <c r="H1498" i="2"/>
  <c r="H1497" i="2"/>
  <c r="H1496" i="2"/>
  <c r="H1495" i="2"/>
  <c r="H1494" i="2"/>
  <c r="H1493" i="2"/>
  <c r="H1492" i="2"/>
  <c r="H1490" i="2"/>
  <c r="H1489" i="2"/>
  <c r="H1488" i="2"/>
  <c r="H1487" i="2"/>
  <c r="H1486" i="2"/>
  <c r="H1485" i="2"/>
  <c r="H1484" i="2"/>
  <c r="H1483" i="2"/>
  <c r="H1482" i="2"/>
  <c r="H1481" i="2"/>
  <c r="H1480" i="2"/>
  <c r="H1479" i="2"/>
  <c r="H1478" i="2"/>
  <c r="H1477" i="2"/>
  <c r="H1476" i="2"/>
  <c r="H1475" i="2"/>
  <c r="H1474" i="2"/>
  <c r="H1473" i="2"/>
  <c r="H1472" i="2"/>
  <c r="H1471" i="2"/>
  <c r="H1470" i="2"/>
  <c r="H1469" i="2"/>
  <c r="H1468" i="2"/>
  <c r="H1467" i="2"/>
  <c r="H1466" i="2"/>
  <c r="H1465" i="2"/>
  <c r="H1464" i="2"/>
  <c r="H1463" i="2"/>
  <c r="H1462" i="2"/>
  <c r="H1461" i="2"/>
  <c r="H1460" i="2"/>
  <c r="H1459" i="2"/>
  <c r="H1458" i="2"/>
  <c r="H1456" i="2"/>
  <c r="H1455" i="2"/>
  <c r="H1454" i="2"/>
  <c r="H1453" i="2"/>
  <c r="H1452" i="2"/>
  <c r="H1451" i="2"/>
  <c r="H1450" i="2"/>
  <c r="H1449" i="2"/>
  <c r="H1448" i="2"/>
  <c r="H1447" i="2"/>
  <c r="H1446" i="2"/>
  <c r="H1445" i="2"/>
  <c r="H1444" i="2"/>
  <c r="H1443" i="2"/>
  <c r="H1442" i="2"/>
  <c r="H1441" i="2"/>
  <c r="H1440" i="2"/>
  <c r="H1439" i="2"/>
  <c r="H1438" i="2"/>
  <c r="H1437" i="2"/>
  <c r="H1436" i="2"/>
  <c r="H1435" i="2"/>
  <c r="H1434" i="2"/>
  <c r="H1433" i="2"/>
  <c r="H1432" i="2"/>
  <c r="H1431" i="2"/>
  <c r="H1430" i="2"/>
  <c r="H1429" i="2"/>
  <c r="H1428" i="2"/>
  <c r="H1427" i="2"/>
  <c r="H1426" i="2"/>
  <c r="H1425" i="2"/>
  <c r="H1424" i="2"/>
  <c r="H1423" i="2"/>
  <c r="H1422" i="2"/>
  <c r="H1421" i="2"/>
  <c r="H1420" i="2"/>
  <c r="H1419" i="2"/>
  <c r="H1418" i="2"/>
  <c r="H1417" i="2"/>
  <c r="H1416" i="2"/>
  <c r="H1415" i="2"/>
  <c r="H1414" i="2"/>
  <c r="H1413" i="2"/>
  <c r="H1412" i="2"/>
  <c r="H1411" i="2"/>
  <c r="H1410" i="2"/>
  <c r="H1409" i="2"/>
  <c r="H1408" i="2"/>
  <c r="H1407" i="2"/>
  <c r="H1406" i="2"/>
  <c r="H1405" i="2"/>
  <c r="H1404" i="2"/>
  <c r="H1403" i="2"/>
  <c r="H1402" i="2"/>
  <c r="H1401" i="2"/>
  <c r="H1400" i="2"/>
  <c r="H1399" i="2"/>
  <c r="H1398" i="2"/>
  <c r="H1397" i="2"/>
  <c r="H1396" i="2"/>
  <c r="H1395" i="2"/>
  <c r="H1394" i="2"/>
  <c r="H1393" i="2"/>
  <c r="H1392" i="2"/>
  <c r="H1391" i="2"/>
  <c r="H1390" i="2"/>
  <c r="H1389" i="2"/>
  <c r="H1388" i="2"/>
  <c r="H1387" i="2"/>
  <c r="H1386" i="2"/>
  <c r="H1385" i="2"/>
  <c r="H1384" i="2"/>
  <c r="H1383" i="2"/>
  <c r="H1382" i="2"/>
  <c r="H1381" i="2"/>
  <c r="H1380" i="2"/>
  <c r="H1379" i="2"/>
  <c r="H1378" i="2"/>
  <c r="H1377" i="2"/>
  <c r="H1376" i="2"/>
  <c r="H1375" i="2"/>
  <c r="H1374" i="2"/>
  <c r="H1373" i="2"/>
  <c r="H1372" i="2"/>
  <c r="H1371" i="2"/>
  <c r="H1370" i="2"/>
  <c r="H1369" i="2"/>
  <c r="H1368" i="2"/>
  <c r="H1367" i="2"/>
  <c r="H1366" i="2"/>
  <c r="H1365" i="2"/>
  <c r="H1364" i="2"/>
  <c r="H1363" i="2"/>
  <c r="H1362" i="2"/>
  <c r="H1361" i="2"/>
  <c r="H1360" i="2"/>
  <c r="H1359" i="2"/>
  <c r="H1358" i="2"/>
  <c r="H1357" i="2"/>
  <c r="H1356" i="2"/>
  <c r="H1355" i="2"/>
  <c r="H1354" i="2"/>
  <c r="H1353" i="2"/>
  <c r="H1352" i="2"/>
  <c r="H1351" i="2"/>
  <c r="H1350" i="2"/>
  <c r="H1349" i="2"/>
  <c r="H1348" i="2"/>
  <c r="H1347" i="2"/>
  <c r="H1346" i="2"/>
  <c r="H1345" i="2"/>
  <c r="H1344" i="2"/>
  <c r="H1343" i="2"/>
  <c r="H1342" i="2"/>
  <c r="H1341" i="2"/>
  <c r="H1340" i="2"/>
  <c r="H1339" i="2"/>
  <c r="H1338" i="2"/>
  <c r="H1337" i="2"/>
  <c r="H1336" i="2"/>
  <c r="H1335" i="2"/>
  <c r="H1334" i="2"/>
  <c r="H1333" i="2"/>
  <c r="H1332" i="2"/>
  <c r="H1331" i="2"/>
  <c r="H1330" i="2"/>
  <c r="H1329" i="2"/>
  <c r="H1328" i="2"/>
  <c r="H1327" i="2"/>
  <c r="H1326" i="2"/>
  <c r="H1325" i="2"/>
  <c r="H1324" i="2"/>
  <c r="H1323" i="2"/>
  <c r="H1322" i="2"/>
  <c r="H1321" i="2"/>
  <c r="H1320" i="2"/>
  <c r="H1319" i="2"/>
  <c r="H1318" i="2"/>
  <c r="H1317" i="2"/>
  <c r="H1316" i="2"/>
  <c r="H1315" i="2"/>
  <c r="H1314" i="2"/>
  <c r="H1313" i="2"/>
  <c r="H1312" i="2"/>
  <c r="H1311" i="2"/>
  <c r="H1310" i="2"/>
  <c r="H1309" i="2"/>
  <c r="H1308" i="2"/>
  <c r="H1307" i="2"/>
  <c r="H1306" i="2"/>
  <c r="H1305" i="2"/>
  <c r="H1304" i="2"/>
  <c r="H1303" i="2"/>
  <c r="H1302" i="2"/>
  <c r="H1301" i="2"/>
  <c r="H1300" i="2"/>
  <c r="H1299" i="2"/>
  <c r="H1298" i="2"/>
  <c r="H1297" i="2"/>
  <c r="H1296" i="2"/>
  <c r="H1295" i="2"/>
  <c r="H1294" i="2"/>
  <c r="H1293" i="2"/>
  <c r="H1292" i="2"/>
  <c r="H1291" i="2"/>
  <c r="H1290" i="2"/>
  <c r="H1289" i="2"/>
  <c r="H1288" i="2"/>
  <c r="H1287" i="2"/>
  <c r="H1286" i="2"/>
  <c r="H1285" i="2"/>
  <c r="H1284" i="2"/>
  <c r="H1283" i="2"/>
  <c r="H1282" i="2"/>
  <c r="H1281" i="2"/>
  <c r="H1280" i="2"/>
  <c r="H1279" i="2"/>
  <c r="H1278" i="2"/>
  <c r="H1277" i="2"/>
  <c r="H1276" i="2"/>
  <c r="H1275" i="2"/>
  <c r="H1274" i="2"/>
  <c r="H1273" i="2"/>
  <c r="H1272" i="2"/>
  <c r="H1271" i="2"/>
  <c r="H1270" i="2"/>
  <c r="H1269" i="2"/>
  <c r="H1268" i="2"/>
  <c r="H1267" i="2"/>
  <c r="H1266" i="2"/>
  <c r="H1265" i="2"/>
  <c r="H1264" i="2"/>
  <c r="H1263" i="2"/>
  <c r="H1262" i="2"/>
  <c r="H1261" i="2"/>
  <c r="H1260" i="2"/>
  <c r="H1259" i="2"/>
  <c r="H1258" i="2"/>
  <c r="H1257" i="2"/>
  <c r="H1256" i="2"/>
  <c r="H1255" i="2"/>
  <c r="H1254" i="2"/>
  <c r="H1253" i="2"/>
  <c r="H1252" i="2"/>
  <c r="H1251" i="2"/>
  <c r="H1250" i="2"/>
  <c r="H1249" i="2"/>
  <c r="H1248" i="2"/>
  <c r="H1247" i="2"/>
  <c r="H1246" i="2"/>
  <c r="H1245" i="2"/>
  <c r="H1244" i="2"/>
  <c r="H1243" i="2"/>
  <c r="H1242" i="2"/>
  <c r="H1241" i="2"/>
  <c r="H1240" i="2"/>
  <c r="H1239" i="2"/>
  <c r="H1238" i="2"/>
  <c r="H1237" i="2"/>
  <c r="H1236" i="2"/>
  <c r="H1235" i="2"/>
  <c r="H1234" i="2"/>
  <c r="H1233" i="2"/>
  <c r="H1232" i="2"/>
  <c r="H1231" i="2"/>
  <c r="H1230" i="2"/>
  <c r="H1229" i="2"/>
  <c r="H1228" i="2"/>
  <c r="H1227" i="2"/>
  <c r="H1226" i="2"/>
  <c r="H1225" i="2"/>
  <c r="H1224" i="2"/>
  <c r="H1223" i="2"/>
  <c r="H1222" i="2"/>
  <c r="H1221" i="2"/>
  <c r="H1220" i="2"/>
  <c r="H1219" i="2"/>
  <c r="H1218" i="2"/>
  <c r="H1217" i="2"/>
  <c r="H1216" i="2"/>
  <c r="H1215" i="2"/>
  <c r="H1214" i="2"/>
  <c r="H1213" i="2"/>
  <c r="H1212" i="2"/>
  <c r="H1211" i="2"/>
  <c r="H1210" i="2"/>
  <c r="H1209" i="2"/>
  <c r="H1208" i="2"/>
  <c r="H1207" i="2"/>
  <c r="H1206" i="2"/>
  <c r="H1205" i="2"/>
  <c r="H1204" i="2"/>
  <c r="H1203" i="2"/>
  <c r="H1202" i="2"/>
  <c r="H1201" i="2"/>
  <c r="H1200" i="2"/>
  <c r="H1199" i="2"/>
  <c r="H1198" i="2"/>
  <c r="H1197" i="2"/>
  <c r="H1196" i="2"/>
  <c r="H1195" i="2"/>
  <c r="H1194" i="2"/>
  <c r="H1193" i="2"/>
  <c r="H1192" i="2"/>
  <c r="H1191" i="2"/>
  <c r="H1190" i="2"/>
  <c r="H1189" i="2"/>
  <c r="H1188" i="2"/>
  <c r="H1187" i="2"/>
  <c r="H1186" i="2"/>
  <c r="H1185" i="2"/>
  <c r="H1184" i="2"/>
  <c r="H1183" i="2"/>
  <c r="H1182" i="2"/>
  <c r="H1181" i="2"/>
  <c r="H1180" i="2"/>
  <c r="H1179" i="2"/>
  <c r="H1178" i="2"/>
  <c r="H1177" i="2"/>
  <c r="H1176" i="2"/>
  <c r="H1175" i="2"/>
  <c r="H1174" i="2"/>
  <c r="H1173" i="2"/>
  <c r="H1172" i="2"/>
  <c r="H1171" i="2"/>
  <c r="H1170" i="2"/>
  <c r="H1169" i="2"/>
  <c r="H1168" i="2"/>
  <c r="H1167" i="2"/>
  <c r="H1166" i="2"/>
  <c r="H1165" i="2"/>
  <c r="H1164" i="2"/>
  <c r="H1163" i="2"/>
  <c r="H1162" i="2"/>
  <c r="H1161" i="2"/>
  <c r="H1160" i="2"/>
  <c r="H1159" i="2"/>
  <c r="H1158" i="2"/>
  <c r="H1157" i="2"/>
  <c r="H1156" i="2"/>
  <c r="H1155" i="2"/>
  <c r="H1154" i="2"/>
  <c r="H1153" i="2"/>
  <c r="H1152" i="2"/>
  <c r="H1151" i="2"/>
  <c r="H1150" i="2"/>
  <c r="H1149" i="2"/>
  <c r="H1148" i="2"/>
  <c r="H1147" i="2"/>
  <c r="H1146" i="2"/>
  <c r="H1145" i="2"/>
  <c r="H1144" i="2"/>
  <c r="H1143" i="2"/>
  <c r="H1142" i="2"/>
  <c r="H1141" i="2"/>
  <c r="H1140" i="2"/>
  <c r="H1139" i="2"/>
  <c r="H1138" i="2"/>
  <c r="H1137" i="2"/>
  <c r="H1136" i="2"/>
  <c r="H1135" i="2"/>
  <c r="H1134" i="2"/>
  <c r="H1133" i="2"/>
  <c r="H1132" i="2"/>
  <c r="H1131" i="2"/>
  <c r="H1130" i="2"/>
  <c r="H1129" i="2"/>
  <c r="H1128" i="2"/>
  <c r="H1127" i="2"/>
  <c r="H1126" i="2"/>
  <c r="H1125" i="2"/>
  <c r="H1124" i="2"/>
  <c r="H1123" i="2"/>
  <c r="H1122" i="2"/>
  <c r="H1121" i="2"/>
  <c r="H1120" i="2"/>
  <c r="H1119" i="2"/>
  <c r="H1118" i="2"/>
  <c r="H1117" i="2"/>
  <c r="H1116" i="2"/>
  <c r="H1115" i="2"/>
  <c r="H1114" i="2"/>
  <c r="H1113" i="2"/>
  <c r="H1112" i="2"/>
  <c r="H1111" i="2"/>
  <c r="H1110" i="2"/>
  <c r="H1109" i="2"/>
  <c r="H1108" i="2"/>
  <c r="H1107" i="2"/>
  <c r="H1106" i="2"/>
  <c r="H1105" i="2"/>
  <c r="H1104" i="2"/>
  <c r="H1103" i="2"/>
  <c r="H1102" i="2"/>
  <c r="H1101" i="2"/>
  <c r="H1100" i="2"/>
  <c r="H1099" i="2"/>
  <c r="H1098" i="2"/>
  <c r="H1097" i="2"/>
  <c r="H1096" i="2"/>
  <c r="H1095" i="2"/>
  <c r="H1094" i="2"/>
  <c r="H1093" i="2"/>
  <c r="H1092" i="2"/>
  <c r="H1091" i="2"/>
  <c r="H1090" i="2"/>
  <c r="H1089" i="2"/>
  <c r="H1088" i="2"/>
  <c r="H1087" i="2"/>
  <c r="H1086" i="2"/>
  <c r="H1085" i="2"/>
  <c r="H1084" i="2"/>
  <c r="H1083" i="2"/>
  <c r="H1082" i="2"/>
  <c r="H1081" i="2"/>
  <c r="H1080" i="2"/>
  <c r="H1079" i="2"/>
  <c r="H1078" i="2"/>
  <c r="H1077" i="2"/>
  <c r="H1076" i="2"/>
  <c r="H1075" i="2"/>
  <c r="H1074" i="2"/>
  <c r="H1073" i="2"/>
  <c r="H1072" i="2"/>
  <c r="H1071" i="2"/>
  <c r="H1070" i="2"/>
  <c r="H1069" i="2"/>
  <c r="H1068" i="2"/>
  <c r="H1067" i="2"/>
  <c r="H1066" i="2"/>
  <c r="H1065" i="2"/>
  <c r="H1064" i="2"/>
  <c r="H1063" i="2"/>
  <c r="H1062" i="2"/>
  <c r="H1061" i="2"/>
  <c r="H1060" i="2"/>
  <c r="H1059" i="2"/>
  <c r="H1058" i="2"/>
  <c r="H1057" i="2"/>
  <c r="H1056" i="2"/>
  <c r="H1055" i="2"/>
  <c r="H1054" i="2"/>
  <c r="H1053" i="2"/>
  <c r="H1052" i="2"/>
  <c r="H1051" i="2"/>
  <c r="H1050" i="2"/>
  <c r="H1049" i="2"/>
  <c r="H1048" i="2"/>
  <c r="H1047" i="2"/>
  <c r="H1046" i="2"/>
  <c r="H1045" i="2"/>
  <c r="H1044" i="2"/>
  <c r="H1043" i="2"/>
  <c r="H1042" i="2"/>
  <c r="H1041" i="2"/>
  <c r="H1040" i="2"/>
  <c r="H1039" i="2"/>
  <c r="H1038" i="2"/>
  <c r="H1037" i="2"/>
  <c r="H1036" i="2"/>
  <c r="H1035" i="2"/>
  <c r="H1034" i="2"/>
  <c r="H1033" i="2"/>
  <c r="H1032" i="2"/>
  <c r="H1031" i="2"/>
  <c r="H1030" i="2"/>
  <c r="H1029" i="2"/>
  <c r="H1028" i="2"/>
  <c r="H1027" i="2"/>
  <c r="H1026" i="2"/>
  <c r="H1025" i="2"/>
  <c r="H1024" i="2"/>
  <c r="H1023" i="2"/>
  <c r="H1022" i="2"/>
  <c r="H1021" i="2"/>
  <c r="H1020" i="2"/>
  <c r="H1019" i="2"/>
  <c r="H1018" i="2"/>
  <c r="H1017" i="2"/>
  <c r="H1016" i="2"/>
  <c r="H1015" i="2"/>
  <c r="H1014" i="2"/>
  <c r="H1013" i="2"/>
  <c r="H1012" i="2"/>
  <c r="H1011" i="2"/>
  <c r="H1010" i="2"/>
  <c r="H1009" i="2"/>
  <c r="H1008" i="2"/>
  <c r="H1007" i="2"/>
  <c r="H1006" i="2"/>
  <c r="H1005" i="2"/>
  <c r="H1004" i="2"/>
  <c r="H1003" i="2"/>
  <c r="H1002" i="2"/>
  <c r="H1001" i="2"/>
  <c r="H1000" i="2"/>
  <c r="H999" i="2"/>
  <c r="H998" i="2"/>
  <c r="H997" i="2"/>
  <c r="H996" i="2"/>
  <c r="H995" i="2"/>
  <c r="H994" i="2"/>
  <c r="H993" i="2"/>
  <c r="H992" i="2"/>
  <c r="H991" i="2"/>
  <c r="H990" i="2"/>
  <c r="H989" i="2"/>
  <c r="H988" i="2"/>
  <c r="H987" i="2"/>
  <c r="H986" i="2"/>
  <c r="H985" i="2"/>
  <c r="H984" i="2"/>
  <c r="H983" i="2"/>
  <c r="H982" i="2"/>
  <c r="H981" i="2"/>
  <c r="H980" i="2"/>
  <c r="H979" i="2"/>
  <c r="H978" i="2"/>
  <c r="H977" i="2"/>
  <c r="H976" i="2"/>
  <c r="H975" i="2"/>
  <c r="H974" i="2"/>
  <c r="H973" i="2"/>
  <c r="H972" i="2"/>
  <c r="H971" i="2"/>
  <c r="H970" i="2"/>
  <c r="H969" i="2"/>
  <c r="H968" i="2"/>
  <c r="H967" i="2"/>
  <c r="H966" i="2"/>
  <c r="H965" i="2"/>
  <c r="H964" i="2"/>
  <c r="H963" i="2"/>
  <c r="H962" i="2"/>
  <c r="H961" i="2"/>
  <c r="H960" i="2"/>
  <c r="H959" i="2"/>
  <c r="H958" i="2"/>
  <c r="H957" i="2"/>
  <c r="H956" i="2"/>
  <c r="H955" i="2"/>
  <c r="H954" i="2"/>
  <c r="H953" i="2"/>
  <c r="H952" i="2"/>
  <c r="H951" i="2"/>
  <c r="H950" i="2"/>
  <c r="H949" i="2"/>
  <c r="H948" i="2"/>
  <c r="H947" i="2"/>
  <c r="H946" i="2"/>
  <c r="H945" i="2"/>
  <c r="H944" i="2"/>
  <c r="H943" i="2"/>
  <c r="H942" i="2"/>
  <c r="H941" i="2"/>
  <c r="H940" i="2"/>
  <c r="H939" i="2"/>
  <c r="H938" i="2"/>
  <c r="H937" i="2"/>
  <c r="H936" i="2"/>
  <c r="H935" i="2"/>
  <c r="H934" i="2"/>
  <c r="H933" i="2"/>
  <c r="H932" i="2"/>
  <c r="H931" i="2"/>
  <c r="H930" i="2"/>
  <c r="H929" i="2"/>
  <c r="H928" i="2"/>
  <c r="H927" i="2"/>
  <c r="H926" i="2"/>
  <c r="H925" i="2"/>
  <c r="H924" i="2"/>
  <c r="H923" i="2"/>
  <c r="H922" i="2"/>
  <c r="H921" i="2"/>
  <c r="H920" i="2"/>
  <c r="H919" i="2"/>
  <c r="H918" i="2"/>
  <c r="H917" i="2"/>
  <c r="H916" i="2"/>
  <c r="H915" i="2"/>
  <c r="H914" i="2"/>
  <c r="H913" i="2"/>
  <c r="H912" i="2"/>
  <c r="H911" i="2"/>
  <c r="H910" i="2"/>
  <c r="H909" i="2"/>
  <c r="H908" i="2"/>
  <c r="H907" i="2"/>
  <c r="H906" i="2"/>
  <c r="H905" i="2"/>
  <c r="H904" i="2"/>
  <c r="H903" i="2"/>
  <c r="H902" i="2"/>
  <c r="H901" i="2"/>
  <c r="H900" i="2"/>
  <c r="H899" i="2"/>
  <c r="H898" i="2"/>
  <c r="H897" i="2"/>
  <c r="H896" i="2"/>
  <c r="H895" i="2"/>
  <c r="H894" i="2"/>
  <c r="H893" i="2"/>
  <c r="H892" i="2"/>
  <c r="H891" i="2"/>
  <c r="H890" i="2"/>
  <c r="H889" i="2"/>
  <c r="H888" i="2"/>
  <c r="H887" i="2"/>
  <c r="H886" i="2"/>
  <c r="H885" i="2"/>
  <c r="H884" i="2"/>
  <c r="H883" i="2"/>
  <c r="H882" i="2"/>
  <c r="H881" i="2"/>
  <c r="H880" i="2"/>
  <c r="H879" i="2"/>
  <c r="H878" i="2"/>
  <c r="H877" i="2"/>
  <c r="H876" i="2"/>
  <c r="H875" i="2"/>
  <c r="H874" i="2"/>
  <c r="H873" i="2"/>
  <c r="H872" i="2"/>
  <c r="H871" i="2"/>
  <c r="H870" i="2"/>
  <c r="H869" i="2"/>
  <c r="H868" i="2"/>
  <c r="H867" i="2"/>
  <c r="H866" i="2"/>
  <c r="H865" i="2"/>
  <c r="H864" i="2"/>
  <c r="H863" i="2"/>
  <c r="H862" i="2"/>
  <c r="H861" i="2"/>
  <c r="H860" i="2"/>
  <c r="H859" i="2"/>
  <c r="H858" i="2"/>
  <c r="H857" i="2"/>
  <c r="H856" i="2"/>
  <c r="H855" i="2"/>
  <c r="H854" i="2"/>
  <c r="H853" i="2"/>
  <c r="H852" i="2"/>
  <c r="H851" i="2"/>
  <c r="H850" i="2"/>
  <c r="H849" i="2"/>
  <c r="H848" i="2"/>
  <c r="H847" i="2"/>
  <c r="H846" i="2"/>
  <c r="H845" i="2"/>
  <c r="H844" i="2"/>
  <c r="H843" i="2"/>
  <c r="H842" i="2"/>
  <c r="H841" i="2"/>
  <c r="H840" i="2"/>
  <c r="H839" i="2"/>
  <c r="H838" i="2"/>
  <c r="H837" i="2"/>
  <c r="H836" i="2"/>
  <c r="H835" i="2"/>
  <c r="H834" i="2"/>
  <c r="H833" i="2"/>
  <c r="H832" i="2"/>
  <c r="H831" i="2"/>
  <c r="H830" i="2"/>
  <c r="H829" i="2"/>
  <c r="H828" i="2"/>
  <c r="H826" i="2"/>
  <c r="H825" i="2"/>
  <c r="H824" i="2"/>
  <c r="H823" i="2"/>
  <c r="H822" i="2"/>
  <c r="H821" i="2"/>
  <c r="H820" i="2"/>
  <c r="H819" i="2"/>
  <c r="H818" i="2"/>
  <c r="H817" i="2"/>
  <c r="H816" i="2"/>
  <c r="H815" i="2"/>
  <c r="H814" i="2"/>
  <c r="H813" i="2"/>
  <c r="H812" i="2"/>
  <c r="H811" i="2"/>
  <c r="H810" i="2"/>
  <c r="H809" i="2"/>
  <c r="H808" i="2"/>
  <c r="H807" i="2"/>
  <c r="H806" i="2"/>
  <c r="H805" i="2"/>
  <c r="H804" i="2"/>
  <c r="H803" i="2"/>
  <c r="H802" i="2"/>
  <c r="H801" i="2"/>
  <c r="H800" i="2"/>
  <c r="H799" i="2"/>
  <c r="H798" i="2"/>
  <c r="H797" i="2"/>
  <c r="H796" i="2"/>
  <c r="H795" i="2"/>
  <c r="H794" i="2"/>
  <c r="H793" i="2"/>
  <c r="H792" i="2"/>
  <c r="H791" i="2"/>
  <c r="H790" i="2"/>
  <c r="H789" i="2"/>
  <c r="H788" i="2"/>
  <c r="H787" i="2"/>
  <c r="H786" i="2"/>
  <c r="H785" i="2"/>
  <c r="H784" i="2"/>
  <c r="H783" i="2"/>
  <c r="H782" i="2"/>
  <c r="H781" i="2"/>
  <c r="H780" i="2"/>
  <c r="H779" i="2"/>
  <c r="H778" i="2"/>
  <c r="H777" i="2"/>
  <c r="H776" i="2"/>
  <c r="H775" i="2"/>
  <c r="H774" i="2"/>
  <c r="H773" i="2"/>
  <c r="H772" i="2"/>
  <c r="H771" i="2"/>
  <c r="H770" i="2"/>
  <c r="H769" i="2"/>
  <c r="H768" i="2"/>
  <c r="H767" i="2"/>
  <c r="H766" i="2"/>
  <c r="H765" i="2"/>
  <c r="H764" i="2"/>
  <c r="H763" i="2"/>
  <c r="H762" i="2"/>
  <c r="H761" i="2"/>
  <c r="H760" i="2"/>
  <c r="H759" i="2"/>
  <c r="H758" i="2"/>
  <c r="H757" i="2"/>
  <c r="H756" i="2"/>
  <c r="H755" i="2"/>
  <c r="H754" i="2"/>
  <c r="H753" i="2"/>
  <c r="H752" i="2"/>
  <c r="H751" i="2"/>
  <c r="H750" i="2"/>
  <c r="H749" i="2"/>
  <c r="H748" i="2"/>
  <c r="H747" i="2"/>
  <c r="H746" i="2"/>
  <c r="H745" i="2"/>
  <c r="H744" i="2"/>
  <c r="H743" i="2"/>
  <c r="H742" i="2"/>
  <c r="H741" i="2"/>
  <c r="H740" i="2"/>
  <c r="H739" i="2"/>
  <c r="H738" i="2"/>
  <c r="H737" i="2"/>
  <c r="H736" i="2"/>
  <c r="H735" i="2"/>
  <c r="H734" i="2"/>
  <c r="H733" i="2"/>
  <c r="H732" i="2"/>
  <c r="H731" i="2"/>
  <c r="H730" i="2"/>
  <c r="H729" i="2"/>
  <c r="H728" i="2"/>
  <c r="H727" i="2"/>
  <c r="H726" i="2"/>
  <c r="H725" i="2"/>
  <c r="H724" i="2"/>
  <c r="H723" i="2"/>
  <c r="H722" i="2"/>
  <c r="H721" i="2"/>
  <c r="H720" i="2"/>
  <c r="H719" i="2"/>
  <c r="H718" i="2"/>
  <c r="H717" i="2"/>
  <c r="H716" i="2"/>
  <c r="H715" i="2"/>
  <c r="H714" i="2"/>
  <c r="H713" i="2"/>
  <c r="H712" i="2"/>
  <c r="H711" i="2"/>
  <c r="H710" i="2"/>
  <c r="H709" i="2"/>
  <c r="H708" i="2"/>
  <c r="H707" i="2"/>
  <c r="H706" i="2"/>
  <c r="H705" i="2"/>
  <c r="H704" i="2"/>
  <c r="H703" i="2"/>
  <c r="H702" i="2"/>
  <c r="H701" i="2"/>
  <c r="H700" i="2"/>
  <c r="H699" i="2"/>
  <c r="H698" i="2"/>
  <c r="H697" i="2"/>
  <c r="H696" i="2"/>
  <c r="H695" i="2"/>
  <c r="H694" i="2"/>
  <c r="H693" i="2"/>
  <c r="H692" i="2"/>
  <c r="H691" i="2"/>
  <c r="H690" i="2"/>
  <c r="H689" i="2"/>
  <c r="H688" i="2"/>
  <c r="H687" i="2"/>
  <c r="H686" i="2"/>
  <c r="H685" i="2"/>
  <c r="H684" i="2"/>
  <c r="H683" i="2"/>
  <c r="H682" i="2"/>
  <c r="H681" i="2"/>
  <c r="H680" i="2"/>
  <c r="H679" i="2"/>
  <c r="H678" i="2"/>
  <c r="H677" i="2"/>
  <c r="H676" i="2"/>
  <c r="H675" i="2"/>
  <c r="H674" i="2"/>
  <c r="H673" i="2"/>
  <c r="H672" i="2"/>
  <c r="H671" i="2"/>
  <c r="H670" i="2"/>
  <c r="H669" i="2"/>
  <c r="H668" i="2"/>
  <c r="H667" i="2"/>
  <c r="H666" i="2"/>
  <c r="H665" i="2"/>
  <c r="H664" i="2"/>
  <c r="H663" i="2"/>
  <c r="H662" i="2"/>
  <c r="H661" i="2"/>
  <c r="H660" i="2"/>
  <c r="H659" i="2"/>
  <c r="H658" i="2"/>
  <c r="H657" i="2"/>
  <c r="H656" i="2"/>
  <c r="H655" i="2"/>
  <c r="H654" i="2"/>
  <c r="H653" i="2"/>
  <c r="H652" i="2"/>
  <c r="H651" i="2"/>
  <c r="H650" i="2"/>
  <c r="H649" i="2"/>
  <c r="H648" i="2"/>
  <c r="H647" i="2"/>
  <c r="H646" i="2"/>
  <c r="H645" i="2"/>
  <c r="H644" i="2"/>
  <c r="H643" i="2"/>
  <c r="H642" i="2"/>
  <c r="H641" i="2"/>
  <c r="H640" i="2"/>
  <c r="H639" i="2"/>
  <c r="H638" i="2"/>
  <c r="H637" i="2"/>
  <c r="H636" i="2"/>
  <c r="H635" i="2"/>
  <c r="H634" i="2"/>
  <c r="H633" i="2"/>
  <c r="H632" i="2"/>
  <c r="H631" i="2"/>
  <c r="H630" i="2"/>
  <c r="H629" i="2"/>
  <c r="H628" i="2"/>
  <c r="H627" i="2"/>
  <c r="H626" i="2"/>
  <c r="H625" i="2"/>
  <c r="H624" i="2"/>
  <c r="H623" i="2"/>
  <c r="H622" i="2"/>
  <c r="H621" i="2"/>
  <c r="H620" i="2"/>
  <c r="H619" i="2"/>
  <c r="H618" i="2"/>
  <c r="H617" i="2"/>
  <c r="H616" i="2"/>
  <c r="H615" i="2"/>
  <c r="H614" i="2"/>
  <c r="H613" i="2"/>
  <c r="H612" i="2"/>
  <c r="H611" i="2"/>
  <c r="H610" i="2"/>
  <c r="H609" i="2"/>
  <c r="H608" i="2"/>
  <c r="H607" i="2"/>
  <c r="H606" i="2"/>
  <c r="H605" i="2"/>
  <c r="H604" i="2"/>
  <c r="H603" i="2"/>
  <c r="H602" i="2"/>
  <c r="H601" i="2"/>
  <c r="H600" i="2"/>
  <c r="H599" i="2"/>
  <c r="H598" i="2"/>
  <c r="H597" i="2"/>
  <c r="H596" i="2"/>
  <c r="H595" i="2"/>
  <c r="H594" i="2"/>
  <c r="H593" i="2"/>
  <c r="H592" i="2"/>
  <c r="H591" i="2"/>
  <c r="H590" i="2"/>
  <c r="H589" i="2"/>
  <c r="H588" i="2"/>
  <c r="H587" i="2"/>
  <c r="H586" i="2"/>
  <c r="H585" i="2"/>
  <c r="H584" i="2"/>
  <c r="H583" i="2"/>
  <c r="H582" i="2"/>
  <c r="H581" i="2"/>
  <c r="H580" i="2"/>
  <c r="H579" i="2"/>
  <c r="H578" i="2"/>
  <c r="H577" i="2"/>
  <c r="H576" i="2"/>
  <c r="H575" i="2"/>
  <c r="H574" i="2"/>
  <c r="H573" i="2"/>
  <c r="H572" i="2"/>
  <c r="H571" i="2"/>
  <c r="H570" i="2"/>
  <c r="H569" i="2"/>
  <c r="H568" i="2"/>
  <c r="H567" i="2"/>
  <c r="H566" i="2"/>
  <c r="H565" i="2"/>
  <c r="H564" i="2"/>
  <c r="H563" i="2"/>
  <c r="H562" i="2"/>
  <c r="H561" i="2"/>
  <c r="H560" i="2"/>
  <c r="H559" i="2"/>
  <c r="H558" i="2"/>
  <c r="H557" i="2"/>
  <c r="H556" i="2"/>
  <c r="H555" i="2"/>
  <c r="H554" i="2"/>
  <c r="H553" i="2"/>
  <c r="H552" i="2"/>
  <c r="H551" i="2"/>
  <c r="H550" i="2"/>
  <c r="H549" i="2"/>
  <c r="H548" i="2"/>
  <c r="H547" i="2"/>
  <c r="H546" i="2"/>
  <c r="H545" i="2"/>
  <c r="H544" i="2"/>
  <c r="H543" i="2"/>
  <c r="H542" i="2"/>
  <c r="H541" i="2"/>
  <c r="H540" i="2"/>
  <c r="H539" i="2"/>
  <c r="H538" i="2"/>
  <c r="H537" i="2"/>
  <c r="H536" i="2"/>
  <c r="H535" i="2"/>
  <c r="H534" i="2"/>
  <c r="H533" i="2"/>
  <c r="H532" i="2"/>
  <c r="H531" i="2"/>
  <c r="H530" i="2"/>
  <c r="H529" i="2"/>
  <c r="H528" i="2"/>
  <c r="H527" i="2"/>
  <c r="H526" i="2"/>
  <c r="H525" i="2"/>
  <c r="H524" i="2"/>
  <c r="H523" i="2"/>
  <c r="H522" i="2"/>
  <c r="H521" i="2"/>
  <c r="H520" i="2"/>
  <c r="H519" i="2"/>
  <c r="H518" i="2"/>
  <c r="H517" i="2"/>
  <c r="H516" i="2"/>
  <c r="H515" i="2"/>
  <c r="H514" i="2"/>
  <c r="H513" i="2"/>
  <c r="H512" i="2"/>
  <c r="H511" i="2"/>
  <c r="H510" i="2"/>
  <c r="H509" i="2"/>
  <c r="H508" i="2"/>
  <c r="H507" i="2"/>
  <c r="H506" i="2"/>
  <c r="H505" i="2"/>
  <c r="H504" i="2"/>
  <c r="H503" i="2"/>
  <c r="H502" i="2"/>
  <c r="H501" i="2"/>
  <c r="H500" i="2"/>
  <c r="H499" i="2"/>
  <c r="H498" i="2"/>
  <c r="H497" i="2"/>
  <c r="H496" i="2"/>
  <c r="H495" i="2"/>
  <c r="H494" i="2"/>
  <c r="H493" i="2"/>
  <c r="H492" i="2"/>
  <c r="H491" i="2"/>
  <c r="H490" i="2"/>
  <c r="H489" i="2"/>
  <c r="H488" i="2"/>
  <c r="H487" i="2"/>
  <c r="H486" i="2"/>
  <c r="H485" i="2"/>
  <c r="H484" i="2"/>
  <c r="H483" i="2"/>
  <c r="H482" i="2"/>
  <c r="H481" i="2"/>
  <c r="H480" i="2"/>
  <c r="H479" i="2"/>
  <c r="H478" i="2"/>
  <c r="H477" i="2"/>
  <c r="H476" i="2"/>
  <c r="H475" i="2"/>
  <c r="H474" i="2"/>
  <c r="H473" i="2"/>
  <c r="H472" i="2"/>
  <c r="H470" i="2"/>
  <c r="H469" i="2"/>
  <c r="H468" i="2"/>
  <c r="H467" i="2"/>
  <c r="H466" i="2"/>
  <c r="H465" i="2"/>
  <c r="H464" i="2"/>
  <c r="H463" i="2"/>
  <c r="H462" i="2"/>
  <c r="H461" i="2"/>
  <c r="H460" i="2"/>
  <c r="H459" i="2"/>
  <c r="H458" i="2"/>
  <c r="H457" i="2"/>
  <c r="H456" i="2"/>
  <c r="H455" i="2"/>
  <c r="H454" i="2"/>
  <c r="H453" i="2"/>
  <c r="H452" i="2"/>
  <c r="H451" i="2"/>
  <c r="H450" i="2"/>
  <c r="H449" i="2"/>
  <c r="H448" i="2"/>
  <c r="H447" i="2"/>
  <c r="H446" i="2"/>
  <c r="H445" i="2"/>
  <c r="H444" i="2"/>
  <c r="H443" i="2"/>
  <c r="H442" i="2"/>
  <c r="H441" i="2"/>
  <c r="H440" i="2"/>
  <c r="H439" i="2"/>
  <c r="H438" i="2"/>
  <c r="H437" i="2"/>
  <c r="H436" i="2"/>
  <c r="H435" i="2"/>
  <c r="H434" i="2"/>
  <c r="H433" i="2"/>
  <c r="H432" i="2"/>
  <c r="H431" i="2"/>
  <c r="H430" i="2"/>
  <c r="H429" i="2"/>
  <c r="H428" i="2"/>
  <c r="H427" i="2"/>
  <c r="H426" i="2"/>
  <c r="H425" i="2"/>
  <c r="H424" i="2"/>
  <c r="H423" i="2"/>
  <c r="H422" i="2"/>
  <c r="H421" i="2"/>
  <c r="H420" i="2"/>
  <c r="H419" i="2"/>
  <c r="H418" i="2"/>
  <c r="H417" i="2"/>
  <c r="H416" i="2"/>
  <c r="H415" i="2"/>
  <c r="H414" i="2"/>
  <c r="H413" i="2"/>
  <c r="H412" i="2"/>
  <c r="H411" i="2"/>
  <c r="H410" i="2"/>
  <c r="H409" i="2"/>
  <c r="H408" i="2"/>
  <c r="H407" i="2"/>
  <c r="H406" i="2"/>
  <c r="H405" i="2"/>
  <c r="H404" i="2"/>
  <c r="H403" i="2"/>
  <c r="H402" i="2"/>
  <c r="H401" i="2"/>
  <c r="H400" i="2"/>
  <c r="H399" i="2"/>
  <c r="H398" i="2"/>
  <c r="H397" i="2"/>
  <c r="H396" i="2"/>
  <c r="H395" i="2"/>
  <c r="H394" i="2"/>
  <c r="H393" i="2"/>
  <c r="H392" i="2"/>
  <c r="H391" i="2"/>
  <c r="H390" i="2"/>
  <c r="H389" i="2"/>
  <c r="H388" i="2"/>
  <c r="H387" i="2"/>
  <c r="H386" i="2"/>
  <c r="H385" i="2"/>
  <c r="H384" i="2"/>
  <c r="H383" i="2"/>
  <c r="H382" i="2"/>
  <c r="H381" i="2"/>
  <c r="H380" i="2"/>
  <c r="H379" i="2"/>
  <c r="H378" i="2"/>
  <c r="H377" i="2"/>
  <c r="H376" i="2"/>
  <c r="H375" i="2"/>
  <c r="H374" i="2"/>
  <c r="H373" i="2"/>
  <c r="H372" i="2"/>
  <c r="H371" i="2"/>
  <c r="H370" i="2"/>
  <c r="H369" i="2"/>
  <c r="H368" i="2"/>
  <c r="H367" i="2"/>
  <c r="H366" i="2"/>
  <c r="H365" i="2"/>
  <c r="H364" i="2"/>
  <c r="H363" i="2"/>
  <c r="H362" i="2"/>
  <c r="H360" i="2"/>
  <c r="H359" i="2"/>
  <c r="H358" i="2"/>
  <c r="H357" i="2"/>
  <c r="H356" i="2"/>
  <c r="H355" i="2"/>
  <c r="H354" i="2"/>
  <c r="H353" i="2"/>
  <c r="H352" i="2"/>
  <c r="H351" i="2"/>
  <c r="H350" i="2"/>
  <c r="H349" i="2"/>
  <c r="H348" i="2"/>
  <c r="H347" i="2"/>
  <c r="H346" i="2"/>
  <c r="H345" i="2"/>
  <c r="H344" i="2"/>
  <c r="H343" i="2"/>
  <c r="H342" i="2"/>
  <c r="H341" i="2"/>
  <c r="H340" i="2"/>
  <c r="H339" i="2"/>
  <c r="H338" i="2"/>
  <c r="H337" i="2"/>
  <c r="H336" i="2"/>
  <c r="H335" i="2"/>
  <c r="H334" i="2"/>
  <c r="H333" i="2"/>
  <c r="H332" i="2"/>
  <c r="H331" i="2"/>
  <c r="H330" i="2"/>
  <c r="H329" i="2"/>
  <c r="H328" i="2"/>
  <c r="H327" i="2"/>
  <c r="H326" i="2"/>
  <c r="H325" i="2"/>
  <c r="H324" i="2"/>
  <c r="H323" i="2"/>
  <c r="H322" i="2"/>
  <c r="H321" i="2"/>
  <c r="H320" i="2"/>
  <c r="H319" i="2"/>
  <c r="H318" i="2"/>
  <c r="H317" i="2"/>
  <c r="H316" i="2"/>
  <c r="H315" i="2"/>
  <c r="H314" i="2"/>
  <c r="H313" i="2"/>
  <c r="H312" i="2"/>
  <c r="H311" i="2"/>
  <c r="H310" i="2"/>
  <c r="H309" i="2"/>
  <c r="H308" i="2"/>
  <c r="H307" i="2"/>
  <c r="H306" i="2"/>
  <c r="H305" i="2"/>
  <c r="H304" i="2"/>
  <c r="H303" i="2"/>
  <c r="H302" i="2"/>
  <c r="H301" i="2"/>
  <c r="H300" i="2"/>
  <c r="H299" i="2"/>
  <c r="H298" i="2"/>
  <c r="H297" i="2"/>
  <c r="H296" i="2"/>
  <c r="H295" i="2"/>
  <c r="H294" i="2"/>
  <c r="H293" i="2"/>
  <c r="H292" i="2"/>
  <c r="H291" i="2"/>
  <c r="H290" i="2"/>
  <c r="H289" i="2"/>
  <c r="H288" i="2"/>
  <c r="H287" i="2"/>
  <c r="H286" i="2"/>
  <c r="H285" i="2"/>
  <c r="H284" i="2"/>
  <c r="H283" i="2"/>
  <c r="H282" i="2"/>
  <c r="H281" i="2"/>
  <c r="H279" i="2"/>
  <c r="H278" i="2"/>
  <c r="H277" i="2"/>
  <c r="H276" i="2"/>
  <c r="H275" i="2"/>
  <c r="H274" i="2"/>
  <c r="H273" i="2"/>
  <c r="H272" i="2"/>
  <c r="H271" i="2"/>
  <c r="H270" i="2"/>
  <c r="H269" i="2"/>
  <c r="H268" i="2"/>
  <c r="H267" i="2"/>
  <c r="H266" i="2"/>
  <c r="H265" i="2"/>
  <c r="H264" i="2"/>
  <c r="H263" i="2"/>
  <c r="H262" i="2"/>
  <c r="H261" i="2"/>
  <c r="H260" i="2"/>
  <c r="H259" i="2"/>
  <c r="H258" i="2"/>
  <c r="H257" i="2"/>
  <c r="H256" i="2"/>
  <c r="H255" i="2"/>
  <c r="H254" i="2"/>
  <c r="H253" i="2"/>
  <c r="H252" i="2"/>
  <c r="H251" i="2"/>
  <c r="H250" i="2"/>
  <c r="H249" i="2"/>
  <c r="H248" i="2"/>
  <c r="H247" i="2"/>
  <c r="H246" i="2"/>
  <c r="H245" i="2"/>
  <c r="H244" i="2"/>
  <c r="H243" i="2"/>
  <c r="H242" i="2"/>
  <c r="H241" i="2"/>
  <c r="H240" i="2"/>
  <c r="H239" i="2"/>
  <c r="H238" i="2"/>
  <c r="H237" i="2"/>
  <c r="H236" i="2"/>
  <c r="H235" i="2"/>
  <c r="H234" i="2"/>
  <c r="H233" i="2"/>
  <c r="H232" i="2"/>
  <c r="H231" i="2"/>
  <c r="H230" i="2"/>
  <c r="H229" i="2"/>
  <c r="H228" i="2"/>
  <c r="H227" i="2"/>
  <c r="H226" i="2"/>
  <c r="H225" i="2"/>
  <c r="H224" i="2"/>
  <c r="H223" i="2"/>
  <c r="H222" i="2"/>
  <c r="H221" i="2"/>
  <c r="H220" i="2"/>
  <c r="H219" i="2"/>
  <c r="H218" i="2"/>
  <c r="H217" i="2"/>
  <c r="H216" i="2"/>
  <c r="H215" i="2"/>
  <c r="H214" i="2"/>
  <c r="H213" i="2"/>
  <c r="H212" i="2"/>
  <c r="H211" i="2"/>
  <c r="H210" i="2"/>
  <c r="H209" i="2"/>
  <c r="H208" i="2"/>
  <c r="H207" i="2"/>
  <c r="H206" i="2"/>
  <c r="H205" i="2"/>
  <c r="H204" i="2"/>
  <c r="H203" i="2"/>
  <c r="H202" i="2"/>
  <c r="H201" i="2"/>
  <c r="H200" i="2"/>
  <c r="H199" i="2"/>
  <c r="H198" i="2"/>
  <c r="H197" i="2"/>
  <c r="H196" i="2"/>
  <c r="H195" i="2"/>
  <c r="H194" i="2"/>
  <c r="H193" i="2"/>
  <c r="H192" i="2"/>
  <c r="H191" i="2"/>
  <c r="H190" i="2"/>
  <c r="H189" i="2"/>
  <c r="H188" i="2"/>
  <c r="H187" i="2"/>
  <c r="H186" i="2"/>
  <c r="H185" i="2"/>
  <c r="H184" i="2"/>
  <c r="H183" i="2"/>
  <c r="H182" i="2"/>
  <c r="H181" i="2"/>
  <c r="H180" i="2"/>
  <c r="H179" i="2"/>
  <c r="H178" i="2"/>
  <c r="H177" i="2"/>
  <c r="H176" i="2"/>
  <c r="H175" i="2"/>
  <c r="H174" i="2"/>
  <c r="H173" i="2"/>
  <c r="H172" i="2"/>
  <c r="H171" i="2"/>
  <c r="H170" i="2"/>
  <c r="H169" i="2"/>
  <c r="H167" i="2"/>
  <c r="H166" i="2"/>
  <c r="H165" i="2"/>
  <c r="H164" i="2"/>
  <c r="H163" i="2"/>
  <c r="H162" i="2"/>
  <c r="H161" i="2"/>
  <c r="H160" i="2"/>
  <c r="H159" i="2"/>
  <c r="H158" i="2"/>
  <c r="H157" i="2"/>
  <c r="H156" i="2"/>
  <c r="H155" i="2"/>
  <c r="H154" i="2"/>
  <c r="H153" i="2"/>
  <c r="H152" i="2"/>
  <c r="H151" i="2"/>
  <c r="H150" i="2"/>
  <c r="H149" i="2"/>
  <c r="H148" i="2"/>
  <c r="H147" i="2"/>
  <c r="H146" i="2"/>
  <c r="H145" i="2"/>
  <c r="H144" i="2"/>
  <c r="H143" i="2"/>
  <c r="H142" i="2"/>
  <c r="H141" i="2"/>
  <c r="H140" i="2"/>
  <c r="H139" i="2"/>
  <c r="H138" i="2"/>
  <c r="H137" i="2"/>
  <c r="H136" i="2"/>
  <c r="H135" i="2"/>
  <c r="H134" i="2"/>
  <c r="H133" i="2"/>
  <c r="H132" i="2"/>
  <c r="H131" i="2"/>
  <c r="H130" i="2"/>
  <c r="H129" i="2"/>
  <c r="H128" i="2"/>
  <c r="H127" i="2"/>
  <c r="H126" i="2"/>
  <c r="H125" i="2"/>
  <c r="H124" i="2"/>
  <c r="H123" i="2"/>
  <c r="H122" i="2"/>
  <c r="H121" i="2"/>
  <c r="H120" i="2"/>
  <c r="H119" i="2"/>
  <c r="H118" i="2"/>
  <c r="H117" i="2"/>
  <c r="H116" i="2"/>
  <c r="H115" i="2"/>
  <c r="H114" i="2"/>
  <c r="H113" i="2"/>
  <c r="H112" i="2"/>
  <c r="H111" i="2"/>
  <c r="H110" i="2"/>
  <c r="H109" i="2"/>
  <c r="H108" i="2"/>
  <c r="H107" i="2"/>
  <c r="H106" i="2"/>
  <c r="H105" i="2"/>
  <c r="H104" i="2"/>
  <c r="H102" i="2"/>
  <c r="H101" i="2"/>
  <c r="H100" i="2"/>
  <c r="H99" i="2"/>
  <c r="H98" i="2"/>
  <c r="H97" i="2"/>
  <c r="H96" i="2"/>
  <c r="H95" i="2"/>
  <c r="H94" i="2"/>
  <c r="H93" i="2"/>
  <c r="H92" i="2"/>
  <c r="H91" i="2"/>
  <c r="H90" i="2"/>
  <c r="H89" i="2"/>
  <c r="H88" i="2"/>
  <c r="H87" i="2"/>
  <c r="H86" i="2"/>
  <c r="H85" i="2"/>
  <c r="H84" i="2"/>
  <c r="H83" i="2"/>
  <c r="H82" i="2"/>
  <c r="H81" i="2"/>
  <c r="H80" i="2"/>
  <c r="H79" i="2"/>
  <c r="H78" i="2"/>
  <c r="H77" i="2"/>
  <c r="H76" i="2"/>
  <c r="H75" i="2"/>
  <c r="H74" i="2"/>
  <c r="H73" i="2"/>
  <c r="H72" i="2"/>
  <c r="H71" i="2"/>
  <c r="H70" i="2"/>
  <c r="H69" i="2"/>
  <c r="H68" i="2"/>
  <c r="H67" i="2"/>
  <c r="H66" i="2"/>
  <c r="H65" i="2"/>
  <c r="H64" i="2"/>
  <c r="H63" i="2"/>
  <c r="H61" i="2"/>
  <c r="H60" i="2"/>
  <c r="H59" i="2"/>
  <c r="H58" i="2"/>
  <c r="H57" i="2"/>
  <c r="H56" i="2"/>
  <c r="H55" i="2"/>
  <c r="H54" i="2"/>
  <c r="H53" i="2"/>
  <c r="H52" i="2"/>
  <c r="H51" i="2"/>
  <c r="H50" i="2"/>
  <c r="H49" i="2"/>
  <c r="H48" i="2"/>
  <c r="H47" i="2"/>
  <c r="H46" i="2"/>
  <c r="H45" i="2"/>
  <c r="H44" i="2"/>
  <c r="H43" i="2"/>
  <c r="H42" i="2"/>
  <c r="H41" i="2"/>
  <c r="H40" i="2"/>
  <c r="H39" i="2"/>
  <c r="H38" i="2"/>
  <c r="H37" i="2"/>
  <c r="H36" i="2"/>
  <c r="H35" i="2"/>
  <c r="H34" i="2"/>
  <c r="H33" i="2"/>
  <c r="H32" i="2"/>
  <c r="H31" i="2"/>
  <c r="H30" i="2"/>
  <c r="H29" i="2"/>
  <c r="H28" i="2"/>
  <c r="H23" i="2"/>
  <c r="H22" i="2"/>
  <c r="H21" i="2"/>
  <c r="H20" i="2"/>
  <c r="H19" i="2"/>
  <c r="H18" i="2"/>
  <c r="H17" i="2"/>
  <c r="H16" i="2"/>
  <c r="H15" i="2"/>
  <c r="H14" i="2"/>
  <c r="H13" i="2"/>
  <c r="H12" i="2"/>
  <c r="H827" i="2" l="1"/>
  <c r="H1491" i="2"/>
  <c r="H1763" i="2"/>
  <c r="H1745" i="2"/>
  <c r="H1898" i="2"/>
  <c r="H1528" i="2"/>
  <c r="H471" i="2"/>
  <c r="H361" i="2"/>
  <c r="H280" i="2"/>
  <c r="H168" i="2"/>
  <c r="H62" i="2"/>
  <c r="H27" i="2"/>
  <c r="H11" i="2"/>
  <c r="H103" i="2"/>
  <c r="H1457" i="2"/>
  <c r="H1577" i="2"/>
  <c r="H2272" i="9"/>
  <c r="L15" i="9" l="1"/>
  <c r="L19" i="9"/>
  <c r="L11" i="9"/>
  <c r="L12" i="9"/>
  <c r="L18" i="9"/>
  <c r="L20" i="9"/>
  <c r="L16" i="9"/>
  <c r="L25" i="9"/>
  <c r="L22" i="9"/>
  <c r="L17" i="9"/>
  <c r="L13" i="9"/>
  <c r="L14" i="9"/>
  <c r="H2273" i="9"/>
  <c r="H2274" i="9" s="1"/>
  <c r="H2275" i="9" l="1"/>
  <c r="F2275" i="9" s="1"/>
  <c r="F2276" i="9" s="1"/>
  <c r="H2288" i="2" l="1"/>
  <c r="H2289" i="2" l="1"/>
  <c r="H2290" i="2" s="1"/>
  <c r="B2297" i="10" l="1"/>
  <c r="H2274" i="10" l="1"/>
  <c r="I11" i="9" l="1"/>
  <c r="I12" i="9" s="1"/>
  <c r="J11" i="9" l="1"/>
  <c r="I13" i="9"/>
  <c r="J12" i="9"/>
  <c r="J13" i="9" l="1"/>
  <c r="I14" i="9"/>
  <c r="J14" i="9" l="1"/>
  <c r="I15" i="9"/>
  <c r="J15" i="9" l="1"/>
  <c r="I16" i="9"/>
  <c r="J16" i="9" l="1"/>
  <c r="I17" i="9"/>
  <c r="I18" i="9" l="1"/>
  <c r="J17" i="9"/>
  <c r="J18" i="9" l="1"/>
  <c r="I19" i="9"/>
  <c r="J19" i="9" l="1"/>
  <c r="I20" i="9"/>
  <c r="J20" i="9" l="1"/>
  <c r="I21" i="9"/>
  <c r="I22" i="9" l="1"/>
  <c r="J21" i="9"/>
  <c r="J22" i="9" l="1"/>
  <c r="I23" i="9"/>
  <c r="I24" i="9" l="1"/>
  <c r="J23" i="9"/>
  <c r="J24" i="9" l="1"/>
  <c r="I25" i="9"/>
  <c r="J25" i="9" l="1"/>
  <c r="I26" i="9"/>
  <c r="J26" i="9" l="1"/>
  <c r="I27" i="9"/>
  <c r="J27" i="9" l="1"/>
  <c r="I28" i="9"/>
  <c r="J28" i="9" l="1"/>
  <c r="I29" i="9"/>
  <c r="J29" i="9" l="1"/>
  <c r="I30" i="9"/>
  <c r="J30" i="9" l="1"/>
  <c r="I31" i="9"/>
  <c r="I32" i="9" l="1"/>
  <c r="J31" i="9"/>
  <c r="I33" i="9" l="1"/>
  <c r="J32" i="9"/>
  <c r="J33" i="9" l="1"/>
  <c r="I34" i="9"/>
  <c r="J34" i="9" l="1"/>
  <c r="I35" i="9"/>
  <c r="I36" i="9" l="1"/>
  <c r="J35" i="9"/>
  <c r="I37" i="9" l="1"/>
  <c r="J36" i="9"/>
  <c r="J37" i="9" l="1"/>
  <c r="I38" i="9"/>
  <c r="J38" i="9" l="1"/>
  <c r="I39" i="9"/>
  <c r="J39" i="9" l="1"/>
  <c r="I40" i="9"/>
  <c r="J40" i="9" l="1"/>
  <c r="I41" i="9"/>
  <c r="J41" i="9" l="1"/>
  <c r="I42" i="9"/>
  <c r="J42" i="9" l="1"/>
  <c r="I43" i="9"/>
  <c r="J43" i="9" l="1"/>
  <c r="I44" i="9"/>
  <c r="J44" i="9" l="1"/>
  <c r="I45" i="9"/>
  <c r="J45" i="9" l="1"/>
  <c r="I46" i="9"/>
  <c r="J46" i="9" l="1"/>
  <c r="I47" i="9"/>
  <c r="I48" i="9" l="1"/>
  <c r="J47" i="9"/>
  <c r="I49" i="9" l="1"/>
  <c r="J48" i="9"/>
  <c r="J49" i="9" l="1"/>
  <c r="I50" i="9"/>
  <c r="J50" i="9" l="1"/>
  <c r="I51" i="9"/>
  <c r="J51" i="9" l="1"/>
  <c r="I52" i="9"/>
  <c r="J52" i="9" l="1"/>
  <c r="I53" i="9"/>
  <c r="J53" i="9" l="1"/>
  <c r="I54" i="9"/>
  <c r="J54" i="9" l="1"/>
  <c r="I55" i="9"/>
  <c r="J55" i="9" l="1"/>
  <c r="I56" i="9"/>
  <c r="I57" i="9" l="1"/>
  <c r="J56" i="9"/>
  <c r="J57" i="9" l="1"/>
  <c r="I58" i="9"/>
  <c r="J58" i="9" l="1"/>
  <c r="I59" i="9"/>
  <c r="J59" i="9" l="1"/>
  <c r="I60" i="9"/>
  <c r="I61" i="9" l="1"/>
  <c r="J60" i="9"/>
  <c r="J61" i="9" l="1"/>
  <c r="I62" i="9"/>
  <c r="J62" i="9" l="1"/>
  <c r="I63" i="9"/>
  <c r="I64" i="9" l="1"/>
  <c r="J63" i="9"/>
  <c r="J64" i="9" l="1"/>
  <c r="I65" i="9"/>
  <c r="J65" i="9" l="1"/>
  <c r="I66" i="9"/>
  <c r="J66" i="9" l="1"/>
  <c r="I67" i="9"/>
  <c r="I68" i="9" l="1"/>
  <c r="J67" i="9"/>
  <c r="J68" i="9" l="1"/>
  <c r="I69" i="9"/>
  <c r="J69" i="9" l="1"/>
  <c r="I70" i="9"/>
  <c r="J70" i="9" l="1"/>
  <c r="I71" i="9"/>
  <c r="I72" i="9" l="1"/>
  <c r="J71" i="9"/>
  <c r="J72" i="9" l="1"/>
  <c r="I73" i="9"/>
  <c r="J73" i="9" l="1"/>
  <c r="I74" i="9"/>
  <c r="J74" i="9" l="1"/>
  <c r="I75" i="9"/>
  <c r="J75" i="9" l="1"/>
  <c r="I76" i="9"/>
  <c r="J76" i="9" l="1"/>
  <c r="I77" i="9"/>
  <c r="I78" i="9" l="1"/>
  <c r="J77" i="9"/>
  <c r="J78" i="9" l="1"/>
  <c r="I79" i="9"/>
  <c r="J79" i="9" l="1"/>
  <c r="I80" i="9"/>
  <c r="J80" i="9" l="1"/>
  <c r="I81" i="9"/>
  <c r="J81" i="9" l="1"/>
  <c r="I82" i="9"/>
  <c r="J82" i="9" l="1"/>
  <c r="I83" i="9"/>
  <c r="J83" i="9" l="1"/>
  <c r="I84" i="9"/>
  <c r="J84" i="9" l="1"/>
  <c r="I85" i="9"/>
  <c r="I86" i="9" l="1"/>
  <c r="J85" i="9"/>
  <c r="J86" i="9" l="1"/>
  <c r="I87" i="9"/>
  <c r="J87" i="9" l="1"/>
  <c r="I88" i="9"/>
  <c r="J88" i="9" l="1"/>
  <c r="I89" i="9"/>
  <c r="I90" i="9" l="1"/>
  <c r="J89" i="9"/>
  <c r="J90" i="9" l="1"/>
  <c r="I91" i="9"/>
  <c r="J91" i="9" l="1"/>
  <c r="I92" i="9"/>
  <c r="J92" i="9" l="1"/>
  <c r="I93" i="9"/>
  <c r="J93" i="9" l="1"/>
  <c r="I94" i="9"/>
  <c r="J94" i="9" l="1"/>
  <c r="I95" i="9"/>
  <c r="J95" i="9" l="1"/>
  <c r="I96" i="9"/>
  <c r="J96" i="9" l="1"/>
  <c r="I97" i="9"/>
  <c r="I98" i="9" l="1"/>
  <c r="J97" i="9"/>
  <c r="J98" i="9" l="1"/>
  <c r="I99" i="9"/>
  <c r="J99" i="9" l="1"/>
  <c r="I100" i="9"/>
  <c r="J100" i="9" l="1"/>
  <c r="I101" i="9"/>
  <c r="I102" i="9" l="1"/>
  <c r="J101" i="9"/>
  <c r="J102" i="9" l="1"/>
  <c r="I103" i="9"/>
  <c r="J103" i="9" l="1"/>
  <c r="I104" i="9"/>
  <c r="J104" i="9" l="1"/>
  <c r="I105" i="9"/>
  <c r="J105" i="9" l="1"/>
  <c r="I106" i="9"/>
  <c r="J106" i="9" l="1"/>
  <c r="I107" i="9"/>
  <c r="I108" i="9" l="1"/>
  <c r="J107" i="9"/>
  <c r="I109" i="9" l="1"/>
  <c r="J108" i="9"/>
  <c r="J109" i="9" l="1"/>
  <c r="I110" i="9"/>
  <c r="J110" i="9" l="1"/>
  <c r="I111" i="9"/>
  <c r="J111" i="9" l="1"/>
  <c r="I112" i="9"/>
  <c r="J112" i="9" l="1"/>
  <c r="I113" i="9"/>
  <c r="J113" i="9" l="1"/>
  <c r="I114" i="9"/>
  <c r="J114" i="9" l="1"/>
  <c r="I115" i="9"/>
  <c r="I116" i="9" l="1"/>
  <c r="J115" i="9"/>
  <c r="I117" i="9" l="1"/>
  <c r="J116" i="9"/>
  <c r="J117" i="9" l="1"/>
  <c r="I118" i="9"/>
  <c r="J118" i="9" l="1"/>
  <c r="I119" i="9"/>
  <c r="J119" i="9" l="1"/>
  <c r="I120" i="9"/>
  <c r="J120" i="9" l="1"/>
  <c r="I121" i="9"/>
  <c r="J121" i="9" l="1"/>
  <c r="I122" i="9"/>
  <c r="J122" i="9" l="1"/>
  <c r="I123" i="9"/>
  <c r="I124" i="9" l="1"/>
  <c r="J123" i="9"/>
  <c r="I125" i="9" l="1"/>
  <c r="J124" i="9"/>
  <c r="J125" i="9" l="1"/>
  <c r="I126" i="9"/>
  <c r="J126" i="9" l="1"/>
  <c r="I127" i="9"/>
  <c r="I128" i="9" l="1"/>
  <c r="J127" i="9"/>
  <c r="I129" i="9" l="1"/>
  <c r="J128" i="9"/>
  <c r="J129" i="9" l="1"/>
  <c r="I130" i="9"/>
  <c r="J130" i="9" l="1"/>
  <c r="I131" i="9"/>
  <c r="J131" i="9" l="1"/>
  <c r="I132" i="9"/>
  <c r="J132" i="9" l="1"/>
  <c r="I133" i="9"/>
  <c r="J133" i="9" l="1"/>
  <c r="I134" i="9"/>
  <c r="J134" i="9" l="1"/>
  <c r="I135" i="9"/>
  <c r="I136" i="9" l="1"/>
  <c r="J135" i="9"/>
  <c r="I137" i="9" l="1"/>
  <c r="J136" i="9"/>
  <c r="J137" i="9" l="1"/>
  <c r="I138" i="9"/>
  <c r="J138" i="9" l="1"/>
  <c r="I139" i="9"/>
  <c r="I140" i="9" l="1"/>
  <c r="J139" i="9"/>
  <c r="J140" i="9" l="1"/>
  <c r="I141" i="9"/>
  <c r="J141" i="9" l="1"/>
  <c r="I142" i="9"/>
  <c r="J142" i="9" l="1"/>
  <c r="I143" i="9"/>
  <c r="I144" i="9" l="1"/>
  <c r="J143" i="9"/>
  <c r="I145" i="9" l="1"/>
  <c r="J144" i="9"/>
  <c r="J145" i="9" l="1"/>
  <c r="I146" i="9"/>
  <c r="J146" i="9" l="1"/>
  <c r="I147" i="9"/>
  <c r="J147" i="9" l="1"/>
  <c r="I148" i="9"/>
  <c r="J148" i="9" l="1"/>
  <c r="I149" i="9"/>
  <c r="J149" i="9" l="1"/>
  <c r="I150" i="9"/>
  <c r="J150" i="9" l="1"/>
  <c r="I151" i="9"/>
  <c r="J151" i="9" l="1"/>
  <c r="I152" i="9"/>
  <c r="J152" i="9" l="1"/>
  <c r="I153" i="9"/>
  <c r="J153" i="9" l="1"/>
  <c r="I154" i="9"/>
  <c r="J154" i="9" l="1"/>
  <c r="I155" i="9"/>
  <c r="I156" i="9" l="1"/>
  <c r="J155" i="9"/>
  <c r="I157" i="9" l="1"/>
  <c r="J156" i="9"/>
  <c r="J157" i="9" l="1"/>
  <c r="I158" i="9"/>
  <c r="J158" i="9" l="1"/>
  <c r="I159" i="9"/>
  <c r="I160" i="9" l="1"/>
  <c r="J159" i="9"/>
  <c r="J160" i="9" l="1"/>
  <c r="I161" i="9"/>
  <c r="J161" i="9" l="1"/>
  <c r="I162" i="9"/>
  <c r="J162" i="9" l="1"/>
  <c r="I163" i="9"/>
  <c r="I164" i="9" l="1"/>
  <c r="J163" i="9"/>
  <c r="J164" i="9" l="1"/>
  <c r="I165" i="9"/>
  <c r="I166" i="9" l="1"/>
  <c r="J165" i="9"/>
  <c r="J166" i="9" l="1"/>
  <c r="I167" i="9"/>
  <c r="I168" i="9" l="1"/>
  <c r="J167" i="9"/>
  <c r="J168" i="9" l="1"/>
  <c r="I169" i="9"/>
  <c r="J169" i="9" l="1"/>
  <c r="I170" i="9"/>
  <c r="J170" i="9" l="1"/>
  <c r="I171" i="9"/>
  <c r="I172" i="9" l="1"/>
  <c r="J171" i="9"/>
  <c r="I173" i="9" l="1"/>
  <c r="J172" i="9"/>
  <c r="J173" i="9" l="1"/>
  <c r="I174" i="9"/>
  <c r="J174" i="9" l="1"/>
  <c r="I175" i="9"/>
  <c r="I176" i="9" l="1"/>
  <c r="J175" i="9"/>
  <c r="I177" i="9" l="1"/>
  <c r="J176" i="9"/>
  <c r="J177" i="9" l="1"/>
  <c r="I178" i="9"/>
  <c r="J178" i="9" l="1"/>
  <c r="I179" i="9"/>
  <c r="I180" i="9" l="1"/>
  <c r="J179" i="9"/>
  <c r="I181" i="9" l="1"/>
  <c r="J180" i="9"/>
  <c r="J181" i="9" l="1"/>
  <c r="I182" i="9"/>
  <c r="J182" i="9" l="1"/>
  <c r="I183" i="9"/>
  <c r="I184" i="9" l="1"/>
  <c r="J183" i="9"/>
  <c r="I185" i="9" l="1"/>
  <c r="J184" i="9"/>
  <c r="J185" i="9" l="1"/>
  <c r="I186" i="9"/>
  <c r="J186" i="9" l="1"/>
  <c r="I187" i="9"/>
  <c r="I188" i="9" l="1"/>
  <c r="J187" i="9"/>
  <c r="I189" i="9" l="1"/>
  <c r="J188" i="9"/>
  <c r="J189" i="9" l="1"/>
  <c r="I190" i="9"/>
  <c r="I191" i="9" l="1"/>
  <c r="J190" i="9"/>
  <c r="J191" i="9" l="1"/>
  <c r="I192" i="9"/>
  <c r="J192" i="9" l="1"/>
  <c r="I193" i="9"/>
  <c r="J193" i="9" l="1"/>
  <c r="I194" i="9"/>
  <c r="J194" i="9" l="1"/>
  <c r="I195" i="9"/>
  <c r="I196" i="9" l="1"/>
  <c r="J195" i="9"/>
  <c r="I197" i="9" l="1"/>
  <c r="J196" i="9"/>
  <c r="I198" i="9" l="1"/>
  <c r="J197" i="9"/>
  <c r="J198" i="9" l="1"/>
  <c r="I199" i="9"/>
  <c r="J199" i="9" l="1"/>
  <c r="I200" i="9"/>
  <c r="J200" i="9" l="1"/>
  <c r="I201" i="9"/>
  <c r="I202" i="9" l="1"/>
  <c r="J201" i="9"/>
  <c r="J202" i="9" l="1"/>
  <c r="I203" i="9"/>
  <c r="J203" i="9" l="1"/>
  <c r="I204" i="9"/>
  <c r="J204" i="9" l="1"/>
  <c r="I205" i="9"/>
  <c r="J205" i="9" l="1"/>
  <c r="I206" i="9"/>
  <c r="J206" i="9" l="1"/>
  <c r="I207" i="9"/>
  <c r="J207" i="9" l="1"/>
  <c r="I208" i="9"/>
  <c r="I209" i="9" l="1"/>
  <c r="J208" i="9"/>
  <c r="J209" i="9" l="1"/>
  <c r="I210" i="9"/>
  <c r="J210" i="9" l="1"/>
  <c r="I211" i="9"/>
  <c r="J211" i="9" l="1"/>
  <c r="I212" i="9"/>
  <c r="J212" i="9" l="1"/>
  <c r="I213" i="9"/>
  <c r="I214" i="9" l="1"/>
  <c r="J213" i="9"/>
  <c r="J214" i="9" l="1"/>
  <c r="I215" i="9"/>
  <c r="I216" i="9" l="1"/>
  <c r="J215" i="9"/>
  <c r="J216" i="9" l="1"/>
  <c r="I217" i="9"/>
  <c r="J217" i="9" l="1"/>
  <c r="I218" i="9"/>
  <c r="J218" i="9" l="1"/>
  <c r="I219" i="9"/>
  <c r="J219" i="9" l="1"/>
  <c r="I220" i="9"/>
  <c r="J220" i="9" l="1"/>
  <c r="I221" i="9"/>
  <c r="J221" i="9" l="1"/>
  <c r="I222" i="9"/>
  <c r="J222" i="9" l="1"/>
  <c r="I223" i="9"/>
  <c r="I224" i="9" l="1"/>
  <c r="J223" i="9"/>
  <c r="J224" i="9" l="1"/>
  <c r="I225" i="9"/>
  <c r="J225" i="9" l="1"/>
  <c r="I226" i="9"/>
  <c r="J226" i="9" l="1"/>
  <c r="I227" i="9"/>
  <c r="J227" i="9" l="1"/>
  <c r="I228" i="9"/>
  <c r="J228" i="9" l="1"/>
  <c r="I229" i="9"/>
  <c r="J229" i="9" l="1"/>
  <c r="I230" i="9"/>
  <c r="J230" i="9" l="1"/>
  <c r="I231" i="9"/>
  <c r="I232" i="9" l="1"/>
  <c r="J231" i="9"/>
  <c r="I233" i="9" l="1"/>
  <c r="J232" i="9"/>
  <c r="J233" i="9" l="1"/>
  <c r="I234" i="9"/>
  <c r="J234" i="9" l="1"/>
  <c r="I235" i="9"/>
  <c r="I236" i="9" l="1"/>
  <c r="J235" i="9"/>
  <c r="J236" i="9" l="1"/>
  <c r="I237" i="9"/>
  <c r="J237" i="9" l="1"/>
  <c r="I238" i="9"/>
  <c r="J238" i="9" l="1"/>
  <c r="I239" i="9"/>
  <c r="I240" i="9" l="1"/>
  <c r="J239" i="9"/>
  <c r="J240" i="9" l="1"/>
  <c r="I241" i="9"/>
  <c r="J241" i="9" l="1"/>
  <c r="I242" i="9"/>
  <c r="J242" i="9" l="1"/>
  <c r="I243" i="9"/>
  <c r="I244" i="9" l="1"/>
  <c r="J243" i="9"/>
  <c r="J244" i="9" l="1"/>
  <c r="I245" i="9"/>
  <c r="J245" i="9" l="1"/>
  <c r="I246" i="9"/>
  <c r="J246" i="9" l="1"/>
  <c r="I247" i="9"/>
  <c r="I248" i="9" l="1"/>
  <c r="J247" i="9"/>
  <c r="J248" i="9" l="1"/>
  <c r="I249" i="9"/>
  <c r="J249" i="9" l="1"/>
  <c r="I250" i="9"/>
  <c r="J250" i="9" l="1"/>
  <c r="I251" i="9"/>
  <c r="I252" i="9" l="1"/>
  <c r="J251" i="9"/>
  <c r="J252" i="9" l="1"/>
  <c r="I253" i="9"/>
  <c r="J253" i="9" l="1"/>
  <c r="I254" i="9"/>
  <c r="J254" i="9" l="1"/>
  <c r="I255" i="9"/>
  <c r="I256" i="9" l="1"/>
  <c r="J255" i="9"/>
  <c r="J256" i="9" l="1"/>
  <c r="I257" i="9"/>
  <c r="J257" i="9" l="1"/>
  <c r="I258" i="9"/>
  <c r="J258" i="9" l="1"/>
  <c r="I259" i="9"/>
  <c r="J259" i="9" l="1"/>
  <c r="I260" i="9"/>
  <c r="J260" i="9" l="1"/>
  <c r="I261" i="9"/>
  <c r="J261" i="9" l="1"/>
  <c r="I262" i="9"/>
  <c r="J262" i="9" l="1"/>
  <c r="I263" i="9"/>
  <c r="I264" i="9" l="1"/>
  <c r="J263" i="9"/>
  <c r="J264" i="9" l="1"/>
  <c r="I265" i="9"/>
  <c r="J265" i="9" l="1"/>
  <c r="I266" i="9"/>
  <c r="J266" i="9" l="1"/>
  <c r="I267" i="9"/>
  <c r="J267" i="9" l="1"/>
  <c r="I268" i="9"/>
  <c r="I269" i="9" l="1"/>
  <c r="J268" i="9"/>
  <c r="J269" i="9" l="1"/>
  <c r="I270" i="9"/>
  <c r="J270" i="9" l="1"/>
  <c r="I271" i="9"/>
  <c r="I272" i="9" l="1"/>
  <c r="J271" i="9"/>
  <c r="J272" i="9" l="1"/>
  <c r="I273" i="9"/>
  <c r="J273" i="9" l="1"/>
  <c r="I274" i="9"/>
  <c r="J274" i="9" l="1"/>
  <c r="I275" i="9"/>
  <c r="J275" i="9" l="1"/>
  <c r="I276" i="9"/>
  <c r="J276" i="9" l="1"/>
  <c r="I277" i="9"/>
  <c r="J277" i="9" l="1"/>
  <c r="I278" i="9"/>
  <c r="I279" i="9" l="1"/>
  <c r="J278" i="9"/>
  <c r="I280" i="9" l="1"/>
  <c r="J279" i="9"/>
  <c r="J280" i="9" l="1"/>
  <c r="I281" i="9"/>
  <c r="J281" i="9" l="1"/>
  <c r="I282" i="9"/>
  <c r="I283" i="9" l="1"/>
  <c r="J282" i="9"/>
  <c r="I284" i="9" l="1"/>
  <c r="J283" i="9"/>
  <c r="I285" i="9" l="1"/>
  <c r="J284" i="9"/>
  <c r="I286" i="9" l="1"/>
  <c r="J285" i="9"/>
  <c r="J286" i="9" l="1"/>
  <c r="I287" i="9"/>
  <c r="I288" i="9" l="1"/>
  <c r="J287" i="9"/>
  <c r="J288" i="9" l="1"/>
  <c r="I289" i="9"/>
  <c r="I290" i="9" l="1"/>
  <c r="J289" i="9"/>
  <c r="I291" i="9" l="1"/>
  <c r="J290" i="9"/>
  <c r="I292" i="9" l="1"/>
  <c r="J291" i="9"/>
  <c r="J292" i="9" l="1"/>
  <c r="I293" i="9"/>
  <c r="J293" i="9" l="1"/>
  <c r="I294" i="9"/>
  <c r="I295" i="9" l="1"/>
  <c r="J294" i="9"/>
  <c r="I296" i="9" l="1"/>
  <c r="J295" i="9"/>
  <c r="J296" i="9" l="1"/>
  <c r="I297" i="9"/>
  <c r="J297" i="9" l="1"/>
  <c r="I298" i="9"/>
  <c r="I299" i="9" l="1"/>
  <c r="J298" i="9"/>
  <c r="I300" i="9" l="1"/>
  <c r="J299" i="9"/>
  <c r="I301" i="9" l="1"/>
  <c r="J300" i="9"/>
  <c r="J301" i="9" l="1"/>
  <c r="I302" i="9"/>
  <c r="J302" i="9" l="1"/>
  <c r="I303" i="9"/>
  <c r="I304" i="9" l="1"/>
  <c r="J303" i="9"/>
  <c r="J304" i="9" l="1"/>
  <c r="I305" i="9"/>
  <c r="I306" i="9" l="1"/>
  <c r="J305" i="9"/>
  <c r="I307" i="9" l="1"/>
  <c r="J306" i="9"/>
  <c r="I308" i="9" l="1"/>
  <c r="J307" i="9"/>
  <c r="J308" i="9" l="1"/>
  <c r="I309" i="9"/>
  <c r="J309" i="9" l="1"/>
  <c r="I310" i="9"/>
  <c r="I311" i="9" l="1"/>
  <c r="J310" i="9"/>
  <c r="I312" i="9" l="1"/>
  <c r="J311" i="9"/>
  <c r="J312" i="9" l="1"/>
  <c r="I313" i="9"/>
  <c r="J313" i="9" l="1"/>
  <c r="I314" i="9"/>
  <c r="I315" i="9" l="1"/>
  <c r="J314" i="9"/>
  <c r="I316" i="9" l="1"/>
  <c r="J315" i="9"/>
  <c r="I317" i="9" l="1"/>
  <c r="J316" i="9"/>
  <c r="I318" i="9" l="1"/>
  <c r="J317" i="9"/>
  <c r="J318" i="9" l="1"/>
  <c r="I319" i="9"/>
  <c r="I320" i="9" l="1"/>
  <c r="J319" i="9"/>
  <c r="J320" i="9" l="1"/>
  <c r="I321" i="9"/>
  <c r="I322" i="9" l="1"/>
  <c r="J321" i="9"/>
  <c r="I323" i="9" l="1"/>
  <c r="J322" i="9"/>
  <c r="I324" i="9" l="1"/>
  <c r="J323" i="9"/>
  <c r="J324" i="9" l="1"/>
  <c r="I325" i="9"/>
  <c r="J325" i="9" l="1"/>
  <c r="I326" i="9"/>
  <c r="I327" i="9" l="1"/>
  <c r="J326" i="9"/>
  <c r="I328" i="9" l="1"/>
  <c r="J327" i="9"/>
  <c r="J328" i="9" l="1"/>
  <c r="I329" i="9"/>
  <c r="J329" i="9" l="1"/>
  <c r="I330" i="9"/>
  <c r="I331" i="9" l="1"/>
  <c r="J330" i="9"/>
  <c r="I332" i="9" l="1"/>
  <c r="J331" i="9"/>
  <c r="I333" i="9" l="1"/>
  <c r="J332" i="9"/>
  <c r="I334" i="9" l="1"/>
  <c r="J333" i="9"/>
  <c r="J334" i="9" l="1"/>
  <c r="I335" i="9"/>
  <c r="I336" i="9" l="1"/>
  <c r="J335" i="9"/>
  <c r="J336" i="9" l="1"/>
  <c r="I337" i="9"/>
  <c r="I338" i="9" l="1"/>
  <c r="J337" i="9"/>
  <c r="I339" i="9" l="1"/>
  <c r="J338" i="9"/>
  <c r="I340" i="9" l="1"/>
  <c r="J339" i="9"/>
  <c r="J340" i="9" l="1"/>
  <c r="I341" i="9"/>
  <c r="J341" i="9" l="1"/>
  <c r="I342" i="9"/>
  <c r="I343" i="9" l="1"/>
  <c r="J342" i="9"/>
  <c r="I344" i="9" l="1"/>
  <c r="J343" i="9"/>
  <c r="J344" i="9" l="1"/>
  <c r="I345" i="9"/>
  <c r="J345" i="9" l="1"/>
  <c r="I346" i="9"/>
  <c r="I347" i="9" l="1"/>
  <c r="J346" i="9"/>
  <c r="I348" i="9" l="1"/>
  <c r="J347" i="9"/>
  <c r="I349" i="9" l="1"/>
  <c r="J348" i="9"/>
  <c r="J349" i="9" l="1"/>
  <c r="I350" i="9"/>
  <c r="J350" i="9" l="1"/>
  <c r="I351" i="9"/>
  <c r="I352" i="9" l="1"/>
  <c r="I353" i="9" s="1"/>
  <c r="J351" i="9"/>
  <c r="I354" i="9" l="1"/>
  <c r="J353" i="9"/>
  <c r="J352" i="9"/>
  <c r="J354" i="9" l="1"/>
  <c r="I355" i="9"/>
  <c r="J355" i="9" l="1"/>
  <c r="I356" i="9"/>
  <c r="J356" i="9" l="1"/>
  <c r="I357" i="9"/>
  <c r="I358" i="9" l="1"/>
  <c r="J357" i="9"/>
  <c r="J358" i="9" l="1"/>
  <c r="I359" i="9"/>
  <c r="J359" i="9" l="1"/>
  <c r="I360" i="9"/>
  <c r="I361" i="9" l="1"/>
  <c r="J360" i="9"/>
  <c r="J361" i="9" l="1"/>
  <c r="I362" i="9"/>
  <c r="J362" i="9" l="1"/>
  <c r="I363" i="9"/>
  <c r="J363" i="9" l="1"/>
  <c r="I364" i="9"/>
  <c r="J364" i="9" l="1"/>
  <c r="I365" i="9"/>
  <c r="J365" i="9" l="1"/>
  <c r="I366" i="9"/>
  <c r="J366" i="9" l="1"/>
  <c r="I367" i="9"/>
  <c r="I368" i="9" l="1"/>
  <c r="J367" i="9"/>
  <c r="I369" i="9" l="1"/>
  <c r="J368" i="9"/>
  <c r="J369" i="9" l="1"/>
  <c r="A2284" i="9"/>
</calcChain>
</file>

<file path=xl/sharedStrings.xml><?xml version="1.0" encoding="utf-8"?>
<sst xmlns="http://schemas.openxmlformats.org/spreadsheetml/2006/main" count="34431" uniqueCount="6868">
  <si>
    <t>ITEM</t>
  </si>
  <si>
    <t>CÓDIGO</t>
  </si>
  <si>
    <t>DESCRIÇÃO</t>
  </si>
  <si>
    <t>FONTE</t>
  </si>
  <si>
    <t>UND</t>
  </si>
  <si>
    <t>QUANTIDADE</t>
  </si>
  <si>
    <t>1</t>
  </si>
  <si>
    <t>SERVIÇOS PRELIMINARES - LIMPEZA DO TERRENO - MOVIMENTO DE TERRA</t>
  </si>
  <si>
    <t>1.1</t>
  </si>
  <si>
    <t>98524</t>
  </si>
  <si>
    <t>LIMPEZA MANUAL DE VEGETAÇÃO EM TERRENO COM ENXADA. AF_03/2024</t>
  </si>
  <si>
    <t>SINAPI</t>
  </si>
  <si>
    <t>M2</t>
  </si>
  <si>
    <t>1.2</t>
  </si>
  <si>
    <t>98525</t>
  </si>
  <si>
    <t>LIMPEZA MECANIZADA DE CAMADA VEGETAL, VEGETAÇÃO E PEQUENAS ÁRVORES (DIÂMETRO DE TRONCO MENOR QUE 0,20 M), COM TRATOR DE ESTEIRAS. AF_03/2024</t>
  </si>
  <si>
    <t>1.3</t>
  </si>
  <si>
    <t>01.01.010</t>
  </si>
  <si>
    <t>Corte, recorte e remocao de arvores incl raizes diam&gt;5&lt;15cm</t>
  </si>
  <si>
    <t>UN</t>
  </si>
  <si>
    <t>1.4</t>
  </si>
  <si>
    <t>01.01.021</t>
  </si>
  <si>
    <t>Corte, recorte e remoção de árvores incl.raizes 15cm&lt;diam&lt;30cm</t>
  </si>
  <si>
    <t>1.5</t>
  </si>
  <si>
    <t>98529</t>
  </si>
  <si>
    <t>CORTE RASO E RECORTE DE ÁRVORE COM DIÂMETRO DE TRONCO MAIOR OU IGUAL A 0,20 M E MENOR QUE 0,40 M. AF_03/2024</t>
  </si>
  <si>
    <t>1.6</t>
  </si>
  <si>
    <t>01.02.001</t>
  </si>
  <si>
    <t>Corte e aterro dentro da obra com transporte interno</t>
  </si>
  <si>
    <t>M3</t>
  </si>
  <si>
    <t>1.7</t>
  </si>
  <si>
    <t>100983</t>
  </si>
  <si>
    <t>CARGA, MANOBRA E DESCARGA DE ENTULHO EM CAMINHÃO BASCULANTE 14 M³ - CARGA COM ESCAVADEIRA HIDRÁULICA (CAÇAMBA DE 0,80 M³ / 111 HP) E DESCARGA LIVRE (UNIDADE: M3). AF_07/2020</t>
  </si>
  <si>
    <t>1.8</t>
  </si>
  <si>
    <t>02.01.01.110.22</t>
  </si>
  <si>
    <t>Carga e descarga mecanizada de entulho em caminhão basculante 18 m³</t>
  </si>
  <si>
    <t>CPTM</t>
  </si>
  <si>
    <t>m³</t>
  </si>
  <si>
    <t>1.9</t>
  </si>
  <si>
    <t>97918</t>
  </si>
  <si>
    <t>TRANSPORTE COM CAMINHÃO BASCULANTE DE 6 M³, EM VIA URBANA PAVIMENTADA, DMT ATÉ 30 KM (UNIDADE: TXKM). AF_07/2020</t>
  </si>
  <si>
    <t>TXKM</t>
  </si>
  <si>
    <t>1.10</t>
  </si>
  <si>
    <t>93381</t>
  </si>
  <si>
    <t>REATERRO MECANIZADO DE VALA COM RETROESCAVADEIRA (CAPACIDADE DA CAÇAMBA DA RETRO: 0,26 M³/POTÊNCIA: 88 HP), LARGURA 0,8 A 1,5 M, PROFUNDIDADE 1,5 A 3,0 M, COM SOLO (SEM SUBSTITUIÇÃO) DE 1ª CATEGORIA E COMPACTADOR DE SOLOS DE PERCUSSÃO. AF_08/2023</t>
  </si>
  <si>
    <t>1.11</t>
  </si>
  <si>
    <t>01.03.002</t>
  </si>
  <si>
    <t>Corte com retirada por caminhao nos primeiros 100 m</t>
  </si>
  <si>
    <t>1.12</t>
  </si>
  <si>
    <t>94318</t>
  </si>
  <si>
    <t>ATERRO MECANIZADO DE VALA COM RETROESCAVADEIRA (CAPACIDADE DA CAÇAMBA DA RETRO: 0,26 M³ / POTÊNCIA: 88 HP), LARGURA ATÉ 1,5 M, PROFUNDIDADE DE 1,5 A 3,0 M, COM SOLO ARGILO-ARENOSO. AF_08/2023</t>
  </si>
  <si>
    <t>2</t>
  </si>
  <si>
    <t>INFRAESTRUTURA - ESCAVAÇÕES - DEMOLIÇÕES - ARMADURAS - FORMAS E CONCRETO</t>
  </si>
  <si>
    <t>2.1</t>
  </si>
  <si>
    <t>101585</t>
  </si>
  <si>
    <t>ESCORAMENTO DE VALA, TIPO CONTÍNUO, COM PROFUNDIDADE DE 1,5 A 3,0 M, LARGURA MAIOR OU IGUAL A 1,5 M E MENOR QUE 2,5 M. AF_08/2020</t>
  </si>
  <si>
    <t>2.2</t>
  </si>
  <si>
    <t>01.05.001</t>
  </si>
  <si>
    <t>Escavacao manual - profundidade ate 1.80 m</t>
  </si>
  <si>
    <t>2.3</t>
  </si>
  <si>
    <t>01.05.002</t>
  </si>
  <si>
    <t>Escavacao manual - profundidade alem de 1.80 m</t>
  </si>
  <si>
    <t>2.4</t>
  </si>
  <si>
    <t>101616</t>
  </si>
  <si>
    <t>PREPARO DE FUNDO DE VALA COM LARGURA MENOR QUE 1,5 M (ACERTO DO SOLO NATURAL). AF_08/2020</t>
  </si>
  <si>
    <t>2.5</t>
  </si>
  <si>
    <t>99059</t>
  </si>
  <si>
    <t>LOCAÇÃO CONVENCIONAL DE OBRA, UTILIZANDO GABARITO DE TÁBUAS CORRIDAS PONTALETADAS A CADA 2,00M - 2 UTILIZAÇÕES. AF_03/2024</t>
  </si>
  <si>
    <t>M</t>
  </si>
  <si>
    <t>2.6</t>
  </si>
  <si>
    <t>101583</t>
  </si>
  <si>
    <t>ESCORAMENTO DE VALA, TIPO CONTÍNUO, COM PROFUNDIDADE DE 0 A 1,5 M, LARGURA MAIOR OU IGUAL A 1,5 M E MENOR QUE 2,5 M. AF_08/2020</t>
  </si>
  <si>
    <t>2.7</t>
  </si>
  <si>
    <t>101579</t>
  </si>
  <si>
    <t>ESCORAMENTO DE VALA, TIPO DESCONTÍNUO, COM PROFUNDIDADE DE 1,5 A 3,0 M, LARGURA MAIOR OU IGUAL A 1,5 M E MENOR QUE 2,5 M. AF_08/2020</t>
  </si>
  <si>
    <t>2.8</t>
  </si>
  <si>
    <t>100324</t>
  </si>
  <si>
    <t>LASTRO COM MATERIAL GRANULAR (PEDRA BRITADA N.1 E PEDRA BRITADA N.2), APLICADO EM PISOS OU LAJES SOBRE SOLO, ESPESSURA DE *10 CM*. AF_01/2024</t>
  </si>
  <si>
    <t>2.9</t>
  </si>
  <si>
    <t>101823</t>
  </si>
  <si>
    <t>RECOMPOSIÇÃO DE BASE E OU SUB-BASE PARA REMENDO PROFUNDO DE SOLO MELHORADO COM CIMENTO (TEOR DE 2%) - INCLUSO RETIRADA E COLOCAÇÃO DO MATERIAL. AF_12/2020</t>
  </si>
  <si>
    <t>2.10</t>
  </si>
  <si>
    <t>101174</t>
  </si>
  <si>
    <t>ESTACA BROCA DE CONCRETO, DIÂMETRO DE 25CM, ESCAVAÇÃO MANUAL COM TRADO CONCHA, COM ARMADURA DE ARRANQUE. AF_05/2020</t>
  </si>
  <si>
    <t>2.11</t>
  </si>
  <si>
    <t>101175</t>
  </si>
  <si>
    <t>ESTACA BROCA DE CONCRETO, DIÂMETRO DE 30CM, ESCAVAÇÃO MANUAL COM TRADO CONCHA, COM ARMADURA DE ARRANQUE. AF_05/2020</t>
  </si>
  <si>
    <t>2.12</t>
  </si>
  <si>
    <t>96530</t>
  </si>
  <si>
    <t>FABRICAÇÃO, MONTAGEM E DESMONTAGEM DE FÔRMA PARA VIGA BALDRAME, EM MADEIRA SERRADA, E=25 MM, 1 UTILIZAÇÃO. AF_01/2024</t>
  </si>
  <si>
    <t>2.13</t>
  </si>
  <si>
    <t>104922</t>
  </si>
  <si>
    <t>ARMAÇÃO DE BLOCO, SAPATA ISOLADA E SAPATA CORRIDA UTILIZANDO AÇO CA-50 DE 20 MM - MONTAGEM. AF_01/2024</t>
  </si>
  <si>
    <t>KG</t>
  </si>
  <si>
    <t>2.14</t>
  </si>
  <si>
    <t>104916</t>
  </si>
  <si>
    <t>ARMAÇÃO DE SAPATA ISOLADA, VIGA BALDRAME E SAPATA CORRIDA UTILIZANDO AÇO CA-60 DE 5 MM - MONTAGEM. AF_01/2024</t>
  </si>
  <si>
    <t>2.15</t>
  </si>
  <si>
    <t>97088</t>
  </si>
  <si>
    <t>ARMAÇÃO PARA EXECUÇÃO DE RADIER, PISO DE CONCRETO OU LAJE SOBRE SOLO, COM USO DE TELA Q-92. AF_09/2021</t>
  </si>
  <si>
    <t>2.16</t>
  </si>
  <si>
    <t>02.06.002</t>
  </si>
  <si>
    <t>Alvenaria embasamento tijolo barro maciço e = 1/2 tijolo</t>
  </si>
  <si>
    <t>2.17</t>
  </si>
  <si>
    <t>02.06.003</t>
  </si>
  <si>
    <t>Alvenaria embasamento tijolo barro maciço e = 1 tijolo</t>
  </si>
  <si>
    <t>2.18</t>
  </si>
  <si>
    <t>02.06.020</t>
  </si>
  <si>
    <t>Alvenaria embasamento bloco concreto estrutural 14x19x39cm classe a</t>
  </si>
  <si>
    <t>2.19</t>
  </si>
  <si>
    <t>02.06.021</t>
  </si>
  <si>
    <t>Alvenaria embasamento bloco concreto estrutural 19x19x39cm classe a</t>
  </si>
  <si>
    <t>2.20</t>
  </si>
  <si>
    <t>98562</t>
  </si>
  <si>
    <t>IMPERMEABILIZAÇÃO DE SUPERFÍCIE COM ARGAMASSA DE CIMENTO E AREIA, COM ADITIVO IMPERMEABILIZANTE, E = 1,5CM. AF_09/2023</t>
  </si>
  <si>
    <t>2.21</t>
  </si>
  <si>
    <t>100480</t>
  </si>
  <si>
    <t>ARGAMASSA TRAÇO 1:3 (EM VOLUME DE CIMENTO E AREIA MÉDIA ÚMIDA) COM ADIÇÃO DE IMPERMEABILIZANTE, PREPARO MANUAL. AF_08/2019</t>
  </si>
  <si>
    <t>2.22</t>
  </si>
  <si>
    <t>02.07.003</t>
  </si>
  <si>
    <t>Impermeabilizacao por cristalizacao - sub solos</t>
  </si>
  <si>
    <t>2.23</t>
  </si>
  <si>
    <t>104789</t>
  </si>
  <si>
    <t>DEMOLIÇÃO DE PISO DE CONCRETO SIMPLES, DE FORMA MANUAL, SEM REAPROVEITAMENTO. AF_09/2023</t>
  </si>
  <si>
    <t>2.24</t>
  </si>
  <si>
    <t>02.50.002</t>
  </si>
  <si>
    <t>Demolição de lastro de concreto simples (manual)</t>
  </si>
  <si>
    <t>2.25</t>
  </si>
  <si>
    <t>03.50.001</t>
  </si>
  <si>
    <t>Demolição de concreto incluindo revestimentos (manual)</t>
  </si>
  <si>
    <t>2.26</t>
  </si>
  <si>
    <t>03.50.005</t>
  </si>
  <si>
    <t>Demolição de lajes mistas ou pré-moldadas incluindo revestimentos (manual)</t>
  </si>
  <si>
    <t>2.27</t>
  </si>
  <si>
    <t>02.05.014</t>
  </si>
  <si>
    <t>Concreto dosado e lançado fck=20mpa</t>
  </si>
  <si>
    <t>2.28</t>
  </si>
  <si>
    <t>99235</t>
  </si>
  <si>
    <t>CONCRETAGEM DE EDIFICAÇÕES (PAREDES E LAJES) FEITAS COM SISTEMA DE FÔRMAS MANUSEÁVEIS, COM CONCRETO USINADO AUTOADENSÁVEL FCK 25 MPA - LANÇAMENTO E ACABAMENTO. AF_09/2024</t>
  </si>
  <si>
    <t>2.29</t>
  </si>
  <si>
    <t>97096</t>
  </si>
  <si>
    <t>CONCRETAGEM DE RADIER, PISO DE CONCRETO OU LAJE SOBRE SOLO, FCK 30 MPA - LANÇAMENTO, ADENSAMENTO E ACABAMENTO. AF_09/2021</t>
  </si>
  <si>
    <t>2.30</t>
  </si>
  <si>
    <t>02.05.024</t>
  </si>
  <si>
    <t>Concreto dosado,bombeado e lançado fck=20mpa</t>
  </si>
  <si>
    <t>2.31</t>
  </si>
  <si>
    <t>02.05.028</t>
  </si>
  <si>
    <t>Concreto dosado,bombeado e lancado fck=25mpa</t>
  </si>
  <si>
    <t>2.32</t>
  </si>
  <si>
    <t>02.05.029</t>
  </si>
  <si>
    <t>Concreto dosado, bombeado e lancado fck=30mpa</t>
  </si>
  <si>
    <t>2.33</t>
  </si>
  <si>
    <t>90280</t>
  </si>
  <si>
    <t>GRAUTE FGK=25 MPA; TRAÇO 1:0,02:1,3:1,6 (EM MASSA SECA DE CIMENTO/ CAL/ AREIA GROSSA/ BRITA 0) - PREPARO MECÂNICO COM BETONEIRA 400 L. AF_09/2021</t>
  </si>
  <si>
    <t>2.34</t>
  </si>
  <si>
    <t>96531</t>
  </si>
  <si>
    <t>FABRICAÇÃO, MONTAGEM E DESMONTAGEM DE FÔRMA PARA BLOCO DE COROAMENTO, EM MADEIRA SERRADA, E=25 MM, 2 UTILIZAÇÕES. AF_01/2024</t>
  </si>
  <si>
    <t>3</t>
  </si>
  <si>
    <t>SUPERESTRUTURA - FORMAS - ARMADURAS - LAJES - ESTRUTURAS METÁLICAS - ESTRUTURAS DE MADEIRA</t>
  </si>
  <si>
    <t>3.1</t>
  </si>
  <si>
    <t>03.01.002</t>
  </si>
  <si>
    <t>Formas planas plastificada para concreto aparente</t>
  </si>
  <si>
    <t>3.2</t>
  </si>
  <si>
    <t>105406</t>
  </si>
  <si>
    <t>MONTAGEM E DESMONTAGEM DE FÔRMA DE PILARES CIRCULARES, PÉ-DIREITO DUPLO, EM MADEIRA, 2 UTILIZAÇÕES. AF_05/2024</t>
  </si>
  <si>
    <t>3.3</t>
  </si>
  <si>
    <t>03.01.005</t>
  </si>
  <si>
    <t>Cimbramento de madeira</t>
  </si>
  <si>
    <t>3.4</t>
  </si>
  <si>
    <t>96258</t>
  </si>
  <si>
    <t>MONTAGEM E DESMONTAGEM DE FÔRMA DE PILARES CIRCULARES, PÉ-DIREITO SIMPLES, EM MADEIRA, 2 UTILIZAÇÕES. AF_05/2024</t>
  </si>
  <si>
    <t>3.5</t>
  </si>
  <si>
    <t>03.01.022</t>
  </si>
  <si>
    <t>Forma tubo de papelao diametro de 25cm com gravata e escora duas direçoes</t>
  </si>
  <si>
    <t>3.6</t>
  </si>
  <si>
    <t>92769</t>
  </si>
  <si>
    <t>ARMAÇÃO DE LAJE DE ESTRUTURA CONVENCIONAL DE CONCRETO ARMADO UTILIZANDO AÇO CA-50 DE 6,3 MM - MONTAGEM. AF_06/2022</t>
  </si>
  <si>
    <t>3.7</t>
  </si>
  <si>
    <t>92770</t>
  </si>
  <si>
    <t>ARMAÇÃO DE LAJE DE ESTRUTURA CONVENCIONAL DE CONCRETO ARMADO UTILIZANDO AÇO CA-50 DE 8,0 MM - MONTAGEM. AF_06/2022</t>
  </si>
  <si>
    <t>3.8</t>
  </si>
  <si>
    <t>92771</t>
  </si>
  <si>
    <t>ARMAÇÃO DE LAJE DE ESTRUTURA CONVENCIONAL DE CONCRETO ARMADO UTILIZANDO AÇO CA-50 DE 10,0 MM - MONTAGEM. AF_06/2022</t>
  </si>
  <si>
    <t>3.9</t>
  </si>
  <si>
    <t>92772</t>
  </si>
  <si>
    <t>ARMAÇÃO DE LAJE DE ESTRUTURA CONVENCIONAL DE CONCRETO ARMADO UTILIZANDO AÇO CA-50 DE 12,5 MM - MONTAGEM. AF_06/2022</t>
  </si>
  <si>
    <t>3.10</t>
  </si>
  <si>
    <t>92773</t>
  </si>
  <si>
    <t>ARMAÇÃO DE LAJE DE ESTRUTURA CONVENCIONAL DE CONCRETO ARMADO UTILIZANDO AÇO CA-50 DE 16,0 MM - MONTAGEM. AF_06/2022</t>
  </si>
  <si>
    <t>3.11</t>
  </si>
  <si>
    <t>92774</t>
  </si>
  <si>
    <t>ARMAÇÃO DE LAJE DE ESTRUTURA CONVENCIONAL DE CONCRETO ARMADO UTILIZANDO AÇO CA-50 DE 20,0 MM - MONTAGEM. AF_06/2022</t>
  </si>
  <si>
    <t>3.12</t>
  </si>
  <si>
    <t>92767</t>
  </si>
  <si>
    <t>ARMAÇÃO DE LAJE DE ESTRUTURA CONVENCIONAL DE CONCRETO ARMADO UTILIZANDO AÇO CA-60 DE 4,2 MM - MONTAGEM. AF_06/2022</t>
  </si>
  <si>
    <t>3.13</t>
  </si>
  <si>
    <t>92768</t>
  </si>
  <si>
    <t>ARMAÇÃO DE LAJE DE ESTRUTURA CONVENCIONAL DE CONCRETO ARMADO UTILIZANDO AÇO CA-60 DE 5,0 MM - MONTAGEM. AF_06/2022</t>
  </si>
  <si>
    <t>3.14</t>
  </si>
  <si>
    <t>92759</t>
  </si>
  <si>
    <t>ARMAÇÃO DE PILAR OU VIGA DE ESTRUTURA CONVENCIONAL DE CONCRETO ARMADO UTILIZANDO AÇO CA-60 DE 5,0 MM - MONTAGEM. AF_06/2022</t>
  </si>
  <si>
    <t>3.15</t>
  </si>
  <si>
    <t>03.02.005</t>
  </si>
  <si>
    <t>Tela armadura (malha aco ca 60 fyk= 600 m pa)</t>
  </si>
  <si>
    <t>3.16</t>
  </si>
  <si>
    <t>03.02.010</t>
  </si>
  <si>
    <t>Inserts em cantoneiras ou chapa aço a-36 p/solidarização de vigas e pilares</t>
  </si>
  <si>
    <t>3.17</t>
  </si>
  <si>
    <t>03.02.020</t>
  </si>
  <si>
    <t>Conjunto de luvas e pino roscavel dn 12,5mm p/solidarização de viga fornec. e inst.</t>
  </si>
  <si>
    <t>3.18</t>
  </si>
  <si>
    <t>03.02.021</t>
  </si>
  <si>
    <t>Conjunto de luvas e pino roscavel dn 16mm p/solidarização de viga fornec. e inst.</t>
  </si>
  <si>
    <t>3.19</t>
  </si>
  <si>
    <t>03.02.022</t>
  </si>
  <si>
    <t>Conjunto de luvas e pino roscavel dn 20mm p/solidarização de viga fornec. e inst.</t>
  </si>
  <si>
    <t>3.20</t>
  </si>
  <si>
    <t>03.02.023</t>
  </si>
  <si>
    <t>Conjunto de luvas e pino roscavel dn 25mm p/solidarização de viga fornec. e inst.</t>
  </si>
  <si>
    <t>3.21</t>
  </si>
  <si>
    <t>03.02.024</t>
  </si>
  <si>
    <t>Conjunto de luvas e pino roscavel dn 32mm p/solidarização de viga fornec. e inst.</t>
  </si>
  <si>
    <t>3.22</t>
  </si>
  <si>
    <t>103798</t>
  </si>
  <si>
    <t>CONCRETAGEM DE DISSIPADOR DE ENERGIA, CONCRETO USINADO, FCK = 20 MPA, COM USO DE BOMBA - LANÇAMENTO, ADENSAMENTO E ACABAMENTO. AF_08/2022</t>
  </si>
  <si>
    <t>3.23</t>
  </si>
  <si>
    <t>99439</t>
  </si>
  <si>
    <t>CONCRETAGEM DE EDIFICAÇÕES (PAREDES E LAJES) FEITAS COM SISTEMA DE FÔRMAS MANUSEÁVEIS, COM CONCRETO USINADO BOMBEÁVEL FCK 25 MPA - LANÇAMENTO, ADENSAMENTO E ACABAMENTO. AF_09/2024</t>
  </si>
  <si>
    <t>3.24</t>
  </si>
  <si>
    <t>101963</t>
  </si>
  <si>
    <t>3.25</t>
  </si>
  <si>
    <t>101964</t>
  </si>
  <si>
    <t>3.26</t>
  </si>
  <si>
    <t>102477</t>
  </si>
  <si>
    <t>CONCRETO FCK = 30MPA, TRAÇO 1:1,9:2,3 (EM MASSA SECA DE CIMENTO/ AREIA MÉDIA/ SEIXO ROLADO) - PREPARO MECÂNICO COM BETONEIRA 400 L. AF_05/2021</t>
  </si>
  <si>
    <t>3.27</t>
  </si>
  <si>
    <t>03.03.022</t>
  </si>
  <si>
    <t>Laje pre-fabricada vigota trelicada unidirecional lt16-300kgf/m2</t>
  </si>
  <si>
    <t>3.28</t>
  </si>
  <si>
    <t>99431</t>
  </si>
  <si>
    <t>CONCRETAGEM DE LAJES EM EDIFICAÇÕES UNIFAMILIARES FEITAS COM SISTEMA DE FÔRMAS MANUSEÁVEIS, COM CONCRETO USINADO BOMBEÁVEL FCK 25 MPA - LANÇAMENTO, ADENSAMENTO E ACABAMENTO. AF_09/2024</t>
  </si>
  <si>
    <t>3.29</t>
  </si>
  <si>
    <t>03.03.029</t>
  </si>
  <si>
    <t>Laje pre-fabricada vigota trelicada unidirecional lt20-500kgf/m2</t>
  </si>
  <si>
    <t>3.30</t>
  </si>
  <si>
    <t>03.03.049</t>
  </si>
  <si>
    <t>Laje pre-fabricada pre-laje trelicada bidir c/ eps plt16-100kgf/m2</t>
  </si>
  <si>
    <t>3.31</t>
  </si>
  <si>
    <t>03.03.050</t>
  </si>
  <si>
    <t>Laje pre-fabricada pre-laje trelicada bidir c/ eps plt-16 300kgf/m2</t>
  </si>
  <si>
    <t>3.32</t>
  </si>
  <si>
    <t>03.03.055</t>
  </si>
  <si>
    <t>Tijolo furado ceramico p/enchimento de rebaixo de laje</t>
  </si>
  <si>
    <t>3.33</t>
  </si>
  <si>
    <t>03.03.056</t>
  </si>
  <si>
    <t>Concreto preparado no local c/agregado leve p/enchimento</t>
  </si>
  <si>
    <t>3.34</t>
  </si>
  <si>
    <t>03.03.080</t>
  </si>
  <si>
    <t>Reforço para laje pré-fabricada</t>
  </si>
  <si>
    <t>3.35</t>
  </si>
  <si>
    <t>03.04.010</t>
  </si>
  <si>
    <t>Fornecimento e montagem de estrutura metalica com aço nao patinavel (astm a36/a570)</t>
  </si>
  <si>
    <t>3.36</t>
  </si>
  <si>
    <t>03.04.016</t>
  </si>
  <si>
    <t>Fornecimento e montagem de estrutura metalica com aço resistente a corrosao (astm a709/a588)</t>
  </si>
  <si>
    <t>3.37</t>
  </si>
  <si>
    <t>03.04.030</t>
  </si>
  <si>
    <t>Desmontagem de estrutura metalica</t>
  </si>
  <si>
    <t>3.38</t>
  </si>
  <si>
    <t>105077</t>
  </si>
  <si>
    <t>PILAR DE MADEIRA SERRADA, MAÇARANDUBA OU EQUIVALENTE DA REGIÃO, NÃO APARELHADO, FIXADO COM VERGALHÃO, SEÇÃO QUADRADA 20 X 20 CM, APOIO ARTICULADO, COMPRIMENTO DE 6 M. AF_03/2024</t>
  </si>
  <si>
    <t>3.39</t>
  </si>
  <si>
    <t>105080</t>
  </si>
  <si>
    <t>VIGA DE MADEIRA SERRADA, MAÇARANDUBA OU EQUIVALENTE DA REGIÃO, APARELHADA, SEÇÃO RETANGULAR 6 X 12 CM. AF_03/2024</t>
  </si>
  <si>
    <t>3.40</t>
  </si>
  <si>
    <t>105081</t>
  </si>
  <si>
    <t>VIGA DE MADEIRA SERRADA, MAÇARANDUBA OU EQUIVALENTE DA REGIÃO, APARELHADA, SEÇÃO RETANGULAR 6 X 16 CM. AF_03/2024</t>
  </si>
  <si>
    <t>4</t>
  </si>
  <si>
    <t>ALVENARIAS E ELEMENTOS DIVISÓRIOS</t>
  </si>
  <si>
    <t>4.1</t>
  </si>
  <si>
    <t>04.01.001</t>
  </si>
  <si>
    <t>Alvenaria de tijolo de barro macico e=1/4 tijolo</t>
  </si>
  <si>
    <t>4.3</t>
  </si>
  <si>
    <t>04.01.003</t>
  </si>
  <si>
    <t>Alvenaria de tijolo de barro macico e=1 tijolo</t>
  </si>
  <si>
    <t>4.4</t>
  </si>
  <si>
    <t>04.01.012</t>
  </si>
  <si>
    <t>Alvenaria de tijolo de barro a vista e=1/4 tijolo</t>
  </si>
  <si>
    <t>4.5</t>
  </si>
  <si>
    <t>04.01.013</t>
  </si>
  <si>
    <t>Revestimento com tijolo de barro a vista e=1/2 tijolo/disp alternada</t>
  </si>
  <si>
    <t>4.6</t>
  </si>
  <si>
    <t>04.01.014</t>
  </si>
  <si>
    <t>Alvenaria de tijolo de barro a vista e=1/2 tijolo</t>
  </si>
  <si>
    <t>4.7</t>
  </si>
  <si>
    <t>04.01.015</t>
  </si>
  <si>
    <t>Alvenaria de tijolo de barro a vista e=1 tijolo</t>
  </si>
  <si>
    <t>4.8</t>
  </si>
  <si>
    <t>04.01.017</t>
  </si>
  <si>
    <t>Alvenaria de tijolo laminado a vista e=1/2 tijolo/disp alternado</t>
  </si>
  <si>
    <t>4.9</t>
  </si>
  <si>
    <t>04.01.018</t>
  </si>
  <si>
    <t>Alvenaria de tijolo laminado a vista e=1/4 tijolo</t>
  </si>
  <si>
    <t>4.10</t>
  </si>
  <si>
    <t>04.01.019</t>
  </si>
  <si>
    <t>Alvenaria de tijolo laminado a vista e=1/2 tijolo</t>
  </si>
  <si>
    <t>4.11</t>
  </si>
  <si>
    <t>04.01.020</t>
  </si>
  <si>
    <t>Alvenaria de tijolo laminado a vista e=1 tijolo</t>
  </si>
  <si>
    <t>4.12</t>
  </si>
  <si>
    <t>ALVENARIA DE VEDAÇÃO DE BLOCOS VAZADOS DE CONCRETO DE 9X19X39 CM (ESPESSURA 9 CM) E ARGAMASSA DE ASSENTAMENTO COM PREPARO MANUAL. AF_12/2021</t>
  </si>
  <si>
    <t>4.13</t>
  </si>
  <si>
    <t>103319</t>
  </si>
  <si>
    <t>ALVENARIA DE VEDAÇÃO DE BLOCOS VAZADOS DE CONCRETO DE 14X19X39 CM (ESPESSURA 14 CM) E ARGAMASSA DE ASSENTAMENTO COM PREPARO MANUAL. AF_12/2021</t>
  </si>
  <si>
    <t>4.14</t>
  </si>
  <si>
    <t>103321</t>
  </si>
  <si>
    <t>ALVENARIA DE VEDAÇÃO DE BLOCOS VAZADOS DE CONCRETO DE 19X19X39 CM (ESPESSURA 19 CM) E ARGAMASSA DE ASSENTAMENTO COM PREPARO MANUAL. AF_12/2021</t>
  </si>
  <si>
    <t>4.15</t>
  </si>
  <si>
    <t>92919</t>
  </si>
  <si>
    <t>ARMAÇÃO DE ESTRUTURAS DIVERSAS DE CONCRETO ARMADO, EXCETO VIGAS, PILARES, LAJES E FUNDAÇÕES, UTILIZANDO AÇO CA-50 DE 10,0 MM - MONTAGEM. AF_06/2022</t>
  </si>
  <si>
    <t>4.16</t>
  </si>
  <si>
    <t>89470</t>
  </si>
  <si>
    <t>ALVENARIA DE BLOCOS DE CONCRETO ESTRUTURAL 14X19X39 CM (ESPESSURA 14 CM), FBK = 4,5 MPA, UTILIZANDO COLHER DE PEDREIRO. AF_10/2022</t>
  </si>
  <si>
    <t>4.17</t>
  </si>
  <si>
    <t>04.01.051</t>
  </si>
  <si>
    <t>Alvenaria auto-portante: bloco concreto estrutural de 19x19x39cm classe b</t>
  </si>
  <si>
    <t>4.18</t>
  </si>
  <si>
    <t>105025</t>
  </si>
  <si>
    <t>VERGA MOLDADA IN LOCO COM UTILIZAÇÃO DE BLOCOS CANALETA, ESPESSURA DE *15* CM. AF_03/2024</t>
  </si>
  <si>
    <t>4.19</t>
  </si>
  <si>
    <t>93191</t>
  </si>
  <si>
    <t>VERGA MOLDADA IN LOCO COM UTILIZAÇÃO DE BLOCOS CANALETA, ESPESSURA DE *20* CM. AF_03/2024</t>
  </si>
  <si>
    <t>4.20</t>
  </si>
  <si>
    <t>04.01.063</t>
  </si>
  <si>
    <t>Alvenaria de concreto celular - blocos e=7,5cm</t>
  </si>
  <si>
    <t>4.21</t>
  </si>
  <si>
    <t>101154</t>
  </si>
  <si>
    <t>ALVENARIA DE VEDAÇÃO DE BLOCOS DE CONCRETO CELULAR DE 10X30X60CM (ESPESSURA 10CM) E ARGAMASSA DE ASSENTAMENTO COM PREPARO EM BETONEIRA. AF_05/2020</t>
  </si>
  <si>
    <t>4.22</t>
  </si>
  <si>
    <t>101155</t>
  </si>
  <si>
    <t>ALVENARIA DE VEDAÇÃO DE BLOCOS DE CONCRETO CELULAR DE 15X30X60CM (ESPESSURA 15CM) E ARGAMASSA DE ASSENTAMENTO COM PREPARO EM BETONEIRA. AF_05/2020</t>
  </si>
  <si>
    <t>4.23</t>
  </si>
  <si>
    <t>103329</t>
  </si>
  <si>
    <t>ALVENARIA DE VEDAÇÃO DE BLOCOS CERÂMICOS FURADOS NA HORIZONTAL DE 9X19X19 CM (ESPESSURA 9 CM) E ARGAMASSA DE ASSENTAMENTO COM PREPARO MANUAL. AF_12/2021</t>
  </si>
  <si>
    <t>4.24</t>
  </si>
  <si>
    <t>103331</t>
  </si>
  <si>
    <t>ALVENARIA DE VEDAÇÃO DE BLOCOS CERÂMICOS FURADOS NA HORIZONTAL DE 11,5X19X19 CM (ESPESSURA 11,5 CM) E ARGAMASSA DE ASSENTAMENTO COM PREPARO MANUAL. AF_12/2021</t>
  </si>
  <si>
    <t>4.25</t>
  </si>
  <si>
    <t>103335</t>
  </si>
  <si>
    <t>ALVENARIA DE VEDAÇÃO DE BLOCOS CERÂMICOS FURADOS NA HORIZONTAL DE 14X9X19 CM (ESPESSURA 14 CM, BLOCO DEITADO) E ARGAMASSA DE ASSENTAMENTO COM PREPARO MANUAL. AF_12/2021</t>
  </si>
  <si>
    <t>4.26</t>
  </si>
  <si>
    <t>103327</t>
  </si>
  <si>
    <t>ALVENARIA DE VEDAÇÃO DE BLOCOS CERÂMICOS FURADOS NA VERTICAL DE 19X19X39 CM (ESPESSURA 19 CM) E ARGAMASSA DE ASSENTAMENTO COM PREPARO MANUAL. AF_12/2021</t>
  </si>
  <si>
    <t>4.27</t>
  </si>
  <si>
    <t>04.02.014</t>
  </si>
  <si>
    <t>Elemento vazado de concreto tipo quadriculado 16 furos c/aletas inclinadas 39x39x10cm</t>
  </si>
  <si>
    <t>4.28</t>
  </si>
  <si>
    <t>101161</t>
  </si>
  <si>
    <t>ALVENARIA DE VEDAÇÃO COM ELEMENTO VAZADO DE CONCRETO (COBOGÓ) DE 7X50X50CM E ARGAMASSA DE ASSENTAMENTO COM PREPARO EM BETONEIRA. AF_05/2020</t>
  </si>
  <si>
    <t>4.29</t>
  </si>
  <si>
    <t>103320</t>
  </si>
  <si>
    <t>ALVENARIA DE VEDAÇÃO DE BLOCOS VAZADOS DE CONCRETO DE 19X19X39 CM (ESPESSURA 19 CM) E ARGAMASSA DE ASSENTAMENTO COM PREPARO EM BETONEIRA. AF_12/2021</t>
  </si>
  <si>
    <t>4.30</t>
  </si>
  <si>
    <t>101162</t>
  </si>
  <si>
    <t>ALVENARIA DE VEDAÇÃO COM ELEMENTO VAZADO DE CERÂMICA (COBOGÓ) DE 7X20X20CM E ARGAMASSA DE ASSENTAMENTO COM PREPARO EM BETONEIRA. AF_05/2020</t>
  </si>
  <si>
    <t>4.31</t>
  </si>
  <si>
    <t>04.02.062</t>
  </si>
  <si>
    <t>Elemento vazado ceramico 18x18x7cm</t>
  </si>
  <si>
    <t>4.32</t>
  </si>
  <si>
    <t>04.03.001</t>
  </si>
  <si>
    <t>Dv-01 divisoria de granilite - lateral aberta</t>
  </si>
  <si>
    <t>4.33</t>
  </si>
  <si>
    <t>04.03.002</t>
  </si>
  <si>
    <t>Dv-02 divisoria de granilite - lateral fechada</t>
  </si>
  <si>
    <t>4.34</t>
  </si>
  <si>
    <t>04.03.003</t>
  </si>
  <si>
    <t>Dv-03 divisoria de granilite - frontal</t>
  </si>
  <si>
    <t>4.35</t>
  </si>
  <si>
    <t>04.03.005</t>
  </si>
  <si>
    <t>Dv-06 divisoria de granilite sanitario infantil h=1,20m</t>
  </si>
  <si>
    <t>4.36</t>
  </si>
  <si>
    <t>04.03.008</t>
  </si>
  <si>
    <t>Dv-04 divisória de granilite - anteparo</t>
  </si>
  <si>
    <t>4.37</t>
  </si>
  <si>
    <t>DIVISORIA SANITÁRIA, TIPO CABINE, EM PAINEL DE GRANILITE, ESP = 3CM, ASSENTADO COM ARGAMASSA COLANTE AC III-E, EXCLUSIVE FERRAGENS. AF_01/2021</t>
  </si>
  <si>
    <t>4.38</t>
  </si>
  <si>
    <t>04.03.010</t>
  </si>
  <si>
    <t>Divisoria dv-03 cr sanitario / vestiario funcionarios uso exclusivo padrão creche</t>
  </si>
  <si>
    <t>4.39</t>
  </si>
  <si>
    <t>04.03.020</t>
  </si>
  <si>
    <t>Placas de concreto - espessura 5 cm</t>
  </si>
  <si>
    <t>4.40</t>
  </si>
  <si>
    <t>14.30.410</t>
  </si>
  <si>
    <t>Divisória em placas de gesso acartonado, resistência ao fogo 30 minutos, espessura 100/70mm - 1RU / 1RU</t>
  </si>
  <si>
    <t>4.41</t>
  </si>
  <si>
    <t>14.30.300</t>
  </si>
  <si>
    <t>Divisória em placas de gesso acartonado, resistência ao fogo 30 minutos, espessura 100/70mm - 1ST / 1ST LM</t>
  </si>
  <si>
    <t>4.42</t>
  </si>
  <si>
    <t>14.30.890</t>
  </si>
  <si>
    <t>Divisória em placas duplas de gesso acartonado, resistência ao fogo 60 minutos, espessura 120/70mm - 2RU / 2RU</t>
  </si>
  <si>
    <t>4.43</t>
  </si>
  <si>
    <t>96368</t>
  </si>
  <si>
    <t>PAREDE COM SISTEMA EM CHAPAS DE GESSO PARA DRYWALL, USO INTERNO COM DUAS FACES DUPLAS E ESTRUTURA METÁLICA COM GUIAS DUPLAS, SEM VÃOS. AF_07/2023_PS</t>
  </si>
  <si>
    <t>4.44</t>
  </si>
  <si>
    <t>96361</t>
  </si>
  <si>
    <t>PAREDE COM SISTEMA EM CHAPAS DE GESSO PARA DRYWALL, USO INTERNO, COM DUAS FACES SIMPLES E ESTRUTURA METÁLICA COM GUIAS DUPLAS PARA PAREDES COM ÁREA LÍQUIDA MAIOR OU IGUAL A 6 M2, COM VÃOS. AF_07/2023_PS</t>
  </si>
  <si>
    <t>4.45</t>
  </si>
  <si>
    <t>04.03.022</t>
  </si>
  <si>
    <t>Divisoria chapa fibra mad prens bp/painel/vidro/ventil perm e=35mm</t>
  </si>
  <si>
    <t>4.46</t>
  </si>
  <si>
    <t>04.03.023</t>
  </si>
  <si>
    <t>Divisoria chapa fibra mad prens bp/painel cego 1,20x2,11m e=35mm</t>
  </si>
  <si>
    <t>4.47</t>
  </si>
  <si>
    <t>04.03.025</t>
  </si>
  <si>
    <t>Divisoria chapa fibra mad prens bp/painel vent perm 1,20x2,11m e=35mm</t>
  </si>
  <si>
    <t>4.48</t>
  </si>
  <si>
    <t>04.03.028</t>
  </si>
  <si>
    <t>Divisoria de placa de gesso acartonado standard 15mm espessura 100/70 com lã mineral. fornecida e instalada</t>
  </si>
  <si>
    <t>4.49</t>
  </si>
  <si>
    <t>04.03.029</t>
  </si>
  <si>
    <t>Divisoria de placa de gesso acartonado standard 15mm espessura 120/90 com lã mineral. fornecida e instalada</t>
  </si>
  <si>
    <t>4.50</t>
  </si>
  <si>
    <t>97625</t>
  </si>
  <si>
    <t>DEMOLIÇÃO DE ALVENARIA PARA QUALQUER TIPO DE BLOCO, DE FORMA MECANIZADA, SEM REAPROVEITAMENTO. AF_09/2023</t>
  </si>
  <si>
    <t>4.51</t>
  </si>
  <si>
    <t>04.50.010</t>
  </si>
  <si>
    <t>Demolição de divisórias de madeira incluindo entarugamento</t>
  </si>
  <si>
    <t>4.52</t>
  </si>
  <si>
    <t>04.50.011</t>
  </si>
  <si>
    <t>Demolição de divisórias em placas para sanitários</t>
  </si>
  <si>
    <t>4.53</t>
  </si>
  <si>
    <t>04.50.012</t>
  </si>
  <si>
    <t>Demolição de placas de fibro cimento</t>
  </si>
  <si>
    <t>4.54</t>
  </si>
  <si>
    <t>04.60.010</t>
  </si>
  <si>
    <t>Retirada de divisórias em chapas de madeira, inclusive entarugamento</t>
  </si>
  <si>
    <t>4.55</t>
  </si>
  <si>
    <t>04.60.011</t>
  </si>
  <si>
    <t>Retirada de divisórias em chapa de madeira,exclusive entarugamento</t>
  </si>
  <si>
    <t>4.56</t>
  </si>
  <si>
    <t>04.60.012</t>
  </si>
  <si>
    <t>Retirada de painéis divisórias com montantes metálicas</t>
  </si>
  <si>
    <t>4.57</t>
  </si>
  <si>
    <t>04.70.010</t>
  </si>
  <si>
    <t>Recolocação de divisórias em chapas de madeira inclusive entarugamento</t>
  </si>
  <si>
    <t>4.58</t>
  </si>
  <si>
    <t>04.70.011</t>
  </si>
  <si>
    <t>Recolocação de divisórias em chapas de madeira exclusive entarugamento</t>
  </si>
  <si>
    <t>4.59</t>
  </si>
  <si>
    <t>04.70.012</t>
  </si>
  <si>
    <t>Recolocação de painéis divisórios com montantes metálicas</t>
  </si>
  <si>
    <t>4.60</t>
  </si>
  <si>
    <t>04.80.002</t>
  </si>
  <si>
    <t>Elemento vazado ref neo rex 16 19x19x10cm</t>
  </si>
  <si>
    <t>4.61</t>
  </si>
  <si>
    <t>04.80.003</t>
  </si>
  <si>
    <t>Elemento vazado ref neo rex 16dc 19x19x19cm</t>
  </si>
  <si>
    <t>4.62</t>
  </si>
  <si>
    <t>04.80.004</t>
  </si>
  <si>
    <t>Elemento vazado ref neo rex 90 39x39x7cm</t>
  </si>
  <si>
    <t>4.63</t>
  </si>
  <si>
    <t>04.80.011</t>
  </si>
  <si>
    <t>Divisoria chapa compensado e=4mm g1-c8 ambas faces incl entarugamento</t>
  </si>
  <si>
    <t>4.64</t>
  </si>
  <si>
    <t>04.80.017</t>
  </si>
  <si>
    <t>Divisorias de chapas divilux ou similar</t>
  </si>
  <si>
    <t>04.05.010</t>
  </si>
  <si>
    <t>Retirada de revestimento em lambris de madeira</t>
  </si>
  <si>
    <t>5</t>
  </si>
  <si>
    <t>ELEMENTOS DE MADEIRA E COMPONENTES ESPECIAIS</t>
  </si>
  <si>
    <t>5.1</t>
  </si>
  <si>
    <t>90843</t>
  </si>
  <si>
    <t>KIT DE PORTA DE MADEIRA PARA PINTURA, SEMI-OCA (LEVE OU MÉDIA), PADRÃO MÉDIO, 80X210CM, ESPESSURA DE 3,5CM, ITENS INCLUSOS: DOBRADIÇAS, MONTAGEM E INSTALAÇÃO DO BATENTE, FECHADURA COM EXECUÇÃO DO FURO - FORNECIMENTO E INSTALAÇÃO. AF_12/2019</t>
  </si>
  <si>
    <t>5.2</t>
  </si>
  <si>
    <t>90799</t>
  </si>
  <si>
    <t>KIT DE PORTA-PRONTA DE MADEIRA EM ACABAMENTO MELAMÍNICO BRANCO, FOLHA PESADA OU SUPERPESADA, E BATENTE METÁLICO, 90X210CM, FIXAÇÃO COM ARGAMASSA - FORNECIMENTO E INSTALAÇÃO. AF_12/2019</t>
  </si>
  <si>
    <t>5.3</t>
  </si>
  <si>
    <t>100690</t>
  </si>
  <si>
    <t>KIT DE PORTA DE MADEIRA FRISADA, SEMI-OCA (LEVE OU MÉDIA), PADRÃO POPULAR, 80X210CM, ESPESSURA DE 3,5CM, ITENS INCLUSOS: DOBRADIÇAS, MONTAGEM E INSTALAÇÃO DE BATENTE, FECHADURA COM EXECUÇÃO DO FURO - FORNECIMENTO E INSTALAÇÃO. AF_12/2019</t>
  </si>
  <si>
    <t>5.4</t>
  </si>
  <si>
    <t>05.01.005</t>
  </si>
  <si>
    <t>Pm-05 porta de madeira sarrafeada p/ pint. bat. madeira l=92cm</t>
  </si>
  <si>
    <t>5.5</t>
  </si>
  <si>
    <t>90794</t>
  </si>
  <si>
    <t>KIT DE PORTA-PRONTA DE MADEIRA EM ACABAMENTO MELAMÍNICO BRANCO, FOLHA LEVE OU MÉDIA, E BATENTE METÁLICO, 60X210CM, FIXAÇÃO COM ARGAMASSA - FORNECIMENTO E INSTALAÇÃO. AF_12/2019</t>
  </si>
  <si>
    <t>5.6</t>
  </si>
  <si>
    <t>90845</t>
  </si>
  <si>
    <t>KIT DE PORTA DE MADEIRA PARA PINTURA, SEMI-OCA (PESADA OU SUPERPESADA), PADRÃO MÉDIO, 80X210CM, ESPESSURA DE 3,5CM, ITENS INCLUSOS: DOBRADIÇAS, MONTAGEM E INSTALAÇÃO DO BATENTE, FECHADURA COM EXECUÇÃO DO FURO - FORNECIMENTO E INSTALAÇÃO. AF_12/2019</t>
  </si>
  <si>
    <t>5.7</t>
  </si>
  <si>
    <t>90846</t>
  </si>
  <si>
    <t>KIT DE PORTA DE MADEIRA PARA PINTURA, SEMI-OCA (PESADA OU SUPERPESADA), PADRÃO MÉDIO, 90X210CM, ESPESSURA DE 3,5CM, ITENS INCLUSOS: DOBRADIÇAS, MONTAGEM E INSTALAÇÃO DO BATENTE, FECHADURA COM EXECUÇÃO DO FURO - FORNECIMENTO E INSTALAÇÃO. AF_12/2019</t>
  </si>
  <si>
    <t>5.8</t>
  </si>
  <si>
    <t>90842</t>
  </si>
  <si>
    <t>KIT DE PORTA DE MADEIRA PARA PINTURA, SEMI-OCA (LEVE OU MÉDIA), PADRÃO MÉDIO, 70X210CM, ESPESSURA DE 3,5CM, ITENS INCLUSOS: DOBRADIÇAS, MONTAGEM E INSTALAÇÃO DO BATENTE, FECHADURA COM EXECUÇÃO DO FURO - FORNECIMENTO E INSTALAÇÃO. AF_12/2019</t>
  </si>
  <si>
    <t>5.9</t>
  </si>
  <si>
    <t>100682</t>
  </si>
  <si>
    <t>KIT DE PORTA DE MADEIRA FRISADA, SEMI-OCA (LEVE OU MÉDIA), PADRÃO POPULAR, 70X210CM, ESPESSURA DE 3CM, ITENS INCLUSOS: DOBRADIÇAS, MONTAGEM E INSTALAÇÃO DE BATENTE, FECHADURA COM EXECUÇÃO DO FURO - FORNECIMENTO E INSTALAÇÃO. AF_12/2019</t>
  </si>
  <si>
    <t>5.10</t>
  </si>
  <si>
    <t>90848</t>
  </si>
  <si>
    <t>KIT DE PORTA DE MADEIRA PARA PINTURA, SEMI-OCA (LEVE OU MÉDIA), PADRÃO MÉDIO, 70X210CM, ESPESSURA DE 3,5CM, ITENS INCLUSOS: DOBRADIÇAS, MONTAGEM E INSTALAÇÃO DO BATENTE, SEM FECHADURA - FORNECIMENTO E INSTALAÇÃO. AF_12/2019</t>
  </si>
  <si>
    <t>5.11</t>
  </si>
  <si>
    <t>90788</t>
  </si>
  <si>
    <t>KIT DE PORTA-PRONTA DE MADEIRA EM ACABAMENTO MELAMÍNICO BRANCO, FOLHA LEVE OU MÉDIA, 60X210CM, EXCLUSIVE FECHADURA, FIXAÇÃO COM PREENCHIMENTO PARCIAL DE ESPUMA EXPANSIVA - FORNECIMENTO E INSTALAÇÃO. AF_12/2019</t>
  </si>
  <si>
    <t>5.12</t>
  </si>
  <si>
    <t>90789</t>
  </si>
  <si>
    <t>KIT DE PORTA-PRONTA DE MADEIRA EM ACABAMENTO MELAMÍNICO BRANCO, FOLHA LEVE OU MÉDIA, 70X210CM, EXCLUSIVE FECHADURA, FIXAÇÃO COM PREENCHIMENTO PARCIAL DE ESPUMA EXPANSIVA - FORNECIMENTO E INSTALAÇÃO. AF_12/2019</t>
  </si>
  <si>
    <t>5.13</t>
  </si>
  <si>
    <t>90790</t>
  </si>
  <si>
    <t>KIT DE PORTA-PRONTA DE MADEIRA EM ACABAMENTO MELAMÍNICO BRANCO, FOLHA LEVE OU MÉDIA, 80X210CM, EXCLUSIVE FECHADURA, FIXAÇÃO COM PREENCHIMENTO PARCIAL DE ESPUMA EXPANSIVA - FORNECIMENTO E INSTALAÇÃO. AF_12/2019</t>
  </si>
  <si>
    <t>5.14</t>
  </si>
  <si>
    <t>100675</t>
  </si>
  <si>
    <t>KIT DE PORTA-PRONTA DE MADEIRA EM ACABAMENTO MELAMÍNICO BRANCO, FOLHA LEVE OU MÉDIA, 90X210, EXCLUSIVE FECHADURA, FIXAÇÃO COM PREENCHIMENTO TOTAL DE ESPUMA EXPANSIVA - FORNECIMENTO E INSTALAÇÃO. AF_12/2019</t>
  </si>
  <si>
    <t>5.15</t>
  </si>
  <si>
    <t>05.01.025</t>
  </si>
  <si>
    <t>Pm-35 porta de madeira macho/femea p/ pint. c/ band. bat. met. l=82cm</t>
  </si>
  <si>
    <t>5.16</t>
  </si>
  <si>
    <t>05.01.026</t>
  </si>
  <si>
    <t>Pm-36 porta de madeira macho/femea p/ pint. c/ band. bat. met. l=92cm</t>
  </si>
  <si>
    <t>5.17</t>
  </si>
  <si>
    <t>05.01.028</t>
  </si>
  <si>
    <t>Portas para divisorias chapa fibra mad prens bp com ferragens</t>
  </si>
  <si>
    <t>5.18</t>
  </si>
  <si>
    <t>05.01.029</t>
  </si>
  <si>
    <t>Pm-74 porta sarrafeado maciço p/boxes l=62cm-completa</t>
  </si>
  <si>
    <t>5.19</t>
  </si>
  <si>
    <t>05.01.036</t>
  </si>
  <si>
    <t>Pm-38 porta de madeira macho/femea p/ pint. c/ band. bat. mad. l=72cm</t>
  </si>
  <si>
    <t>5.20</t>
  </si>
  <si>
    <t>05.01.037</t>
  </si>
  <si>
    <t>Pm-39 porta de madeira macho/femea p/ pint. c/ band. bat. mad. l=82cm</t>
  </si>
  <si>
    <t>5.21</t>
  </si>
  <si>
    <t>05.01.044</t>
  </si>
  <si>
    <t>Pm-40 porta de madeira macho/femea p/ pint. c/ band. bat. mad. l=92cm</t>
  </si>
  <si>
    <t>5.22</t>
  </si>
  <si>
    <t>100681</t>
  </si>
  <si>
    <t>KIT DE PORTA DE MADEIRA FRISADA, SEMI-OCA (LEVE OU MÉDIA), PADRÃO MÉDIO, 70X210CM, ESPESSURA DE 3CM, ITENS INCLUSOS: DOBRADIÇAS, MONTAGEM E INSTALAÇÃO DE BATENTE, FECHADURA COM EXECUÇÃO DO FURO - FORNECIMENTO E INSTALAÇÃO. AF_12/2019</t>
  </si>
  <si>
    <t>5.23</t>
  </si>
  <si>
    <t>100689</t>
  </si>
  <si>
    <t>KIT DE PORTA DE MADEIRA FRISADA, SEMI-OCA (LEVE OU MÉDIA), PADRÃO MÉDIO, 80X210CM, ESPESSURA DE 3,5CM, ITENS INCLUSOS: DOBRADIÇAS, MONTAGEM E INSTALAÇÃO DE BATENTE, FECHADURA COM EXECUÇÃO DO FURO - FORNECIMENTO E INSTALAÇÃO. AF_12/2019</t>
  </si>
  <si>
    <t>5.24</t>
  </si>
  <si>
    <t>05.01.048</t>
  </si>
  <si>
    <t>Pm-72 porta de madeira sarrafeada p/ pint. bat. met. l=92cm</t>
  </si>
  <si>
    <t>5.25</t>
  </si>
  <si>
    <t>05.01.050</t>
  </si>
  <si>
    <t>Pm-81 porta sarrafeado maciço p/boxe acessivel-completa</t>
  </si>
  <si>
    <t>5.26</t>
  </si>
  <si>
    <t>05.01.051</t>
  </si>
  <si>
    <t>Pm-75 porta sarrafeada macica sanit. acessivel bat. met.</t>
  </si>
  <si>
    <t>5.27</t>
  </si>
  <si>
    <t>05.01.069</t>
  </si>
  <si>
    <t>Pm-82 porta de correr acessivel sarraf.maciça p/pintura(l=111cm)</t>
  </si>
  <si>
    <t>5.28</t>
  </si>
  <si>
    <t>05.01.070</t>
  </si>
  <si>
    <t>Pm-83 porta de correr acessivel sarrafeada maciça g1-c1 p/pintura l=101cm</t>
  </si>
  <si>
    <t>5.29</t>
  </si>
  <si>
    <t>05.01.090</t>
  </si>
  <si>
    <t>Pm-58 porta de madeira sarrafeada p/ pint. c/ band. bat. met. l=72cm inclusive reforço de fechadura</t>
  </si>
  <si>
    <t>5.30</t>
  </si>
  <si>
    <t>05.01.091</t>
  </si>
  <si>
    <t>Pm-59 porta de madeira sarrafeada p/ pint. c/ band. bat. met. l=82cm inclusive reforço de fechadura</t>
  </si>
  <si>
    <t>5.31</t>
  </si>
  <si>
    <t>05.01.092</t>
  </si>
  <si>
    <t>Pm-60 porta de madeira sarrafeada p/ pint. c/ band. bat. met. l=92cm inclusive reforço de fechadura</t>
  </si>
  <si>
    <t>5.32</t>
  </si>
  <si>
    <t>05.01.094</t>
  </si>
  <si>
    <t>Pm-62 porta de madeira sarrafeada p/ pint. c/ band. bat. mad. l=72cm inclusive reforço de fechadura</t>
  </si>
  <si>
    <t>5.33</t>
  </si>
  <si>
    <t>05.01.095</t>
  </si>
  <si>
    <t>Pm-63 porta de madeira sarrafeada p/ pint. c/ band. bat. mad. l=82cm inclusive reforço de fechadura</t>
  </si>
  <si>
    <t>5.34</t>
  </si>
  <si>
    <t>05.01.096</t>
  </si>
  <si>
    <t>Pm-64 porta de madeira sarrafeada p/ pint. c/ band. bat. mad. l=92cm inclusive reforço de fechadura</t>
  </si>
  <si>
    <t>5.35</t>
  </si>
  <si>
    <t>90795</t>
  </si>
  <si>
    <t>KIT DE PORTA-PRONTA DE MADEIRA EM ACABAMENTO MELAMÍNICO BRANCO, FOLHA LEVE OU MÉDIA, E BATENTE METÁLICO, 70X210CM, FIXAÇÃO COM ARGAMASSA - FORNECIMENTO E INSTALAÇÃO. AF_12/2019</t>
  </si>
  <si>
    <t>5.36</t>
  </si>
  <si>
    <t>23.08.242</t>
  </si>
  <si>
    <t>Porta lisa de correr suspensa em madeira com batente</t>
  </si>
  <si>
    <t>5.37</t>
  </si>
  <si>
    <t>23.08.320</t>
  </si>
  <si>
    <t>Porta acústica de madeira</t>
  </si>
  <si>
    <t>5.38</t>
  </si>
  <si>
    <t>05.05.037</t>
  </si>
  <si>
    <t>Bs-08 bancada para fraldário</t>
  </si>
  <si>
    <t>5.39</t>
  </si>
  <si>
    <t>05.05.040</t>
  </si>
  <si>
    <t>Bs-05 bancada para cozinha - granito polido 20mm</t>
  </si>
  <si>
    <t>5.40</t>
  </si>
  <si>
    <t>05.05.049</t>
  </si>
  <si>
    <t>Be-04 bancada lavatorio/educaçao infantil</t>
  </si>
  <si>
    <t>5.41</t>
  </si>
  <si>
    <t>86895</t>
  </si>
  <si>
    <t>BANCADA DE GRANITO CINZA POLIDO, DE 0,50 X 0,60 M, PARA LAVATÓRIO - FORNECIMENTO E INSTALAÇÃO. AF_01/2020</t>
  </si>
  <si>
    <t>5.42</t>
  </si>
  <si>
    <t>93396</t>
  </si>
  <si>
    <t>BANCADA GRANITO CINZA, 50 X 60 CM, INCL. CUBA DE EMBUTIR OVAL LOUÇA BRANCA 35 X 50 CM, VÁLVULA METAL CROMADO, SIFÃO FLEXÍVEL PVC, ENGATE 30 CM FLEXÍVEL PLÁSTICO E TORNEIRA CROMADA DE MESA, PADRÃO POPULAR - FORNEC. E INSTALAÇÃO. AF_01/2020</t>
  </si>
  <si>
    <t>5.43</t>
  </si>
  <si>
    <t>93441</t>
  </si>
  <si>
    <t>BANCADA GRANITO CINZA 150 X 60 CM, COM CUBA DE EMBUTIR DE AÇO, VÁLVULA AMERICANA EM METAL, SIFÃO FLEXÍVEL EM PVC, ENGATE FLEXÍVEL 30 CM, TORNEIRA CROMADA LONGA, DE PAREDE, 1/2" OU 3/4", P/ COZINHA, PADRÃO POPULAR - FORNEC. E INSTALAÇÃO. AF_01/2020</t>
  </si>
  <si>
    <t>5.44</t>
  </si>
  <si>
    <t>05.05.063</t>
  </si>
  <si>
    <t>Be-17 bancada laboratorio 1 cuba 50x40x25cm (l=120cm)</t>
  </si>
  <si>
    <t>5.45</t>
  </si>
  <si>
    <t>05.05.064</t>
  </si>
  <si>
    <t>Pr-08 prateleira de granito</t>
  </si>
  <si>
    <t>5.46</t>
  </si>
  <si>
    <t>05.05.067</t>
  </si>
  <si>
    <t>Pr-03 prateleira de granilite - l=30cm</t>
  </si>
  <si>
    <t>5.47</t>
  </si>
  <si>
    <t>05.05.069</t>
  </si>
  <si>
    <t>Be-19 bancada laboratorio simples</t>
  </si>
  <si>
    <t>5.48</t>
  </si>
  <si>
    <t>05.05.075</t>
  </si>
  <si>
    <t>Pr-09 prateleira em granilite - l=55cm</t>
  </si>
  <si>
    <t>5.49</t>
  </si>
  <si>
    <t>05.05.078</t>
  </si>
  <si>
    <t>Gs-03 guiche de secretaria/janela de 2 folhas</t>
  </si>
  <si>
    <t>5.50</t>
  </si>
  <si>
    <t>05.05.079</t>
  </si>
  <si>
    <t>Pr-10 prateleira em granilite l=70cm</t>
  </si>
  <si>
    <t>5.51</t>
  </si>
  <si>
    <t>05.05.080</t>
  </si>
  <si>
    <t>Et-05 estrado de polipropileno</t>
  </si>
  <si>
    <t>5.52</t>
  </si>
  <si>
    <t>05.05.086</t>
  </si>
  <si>
    <t>Ba-13 balcao atendimento - granito</t>
  </si>
  <si>
    <t>5.53</t>
  </si>
  <si>
    <t>05.05.090</t>
  </si>
  <si>
    <t>Ba-11 balcão de devolução de granito (l=70cm)</t>
  </si>
  <si>
    <t>5.54</t>
  </si>
  <si>
    <t>05.05.096</t>
  </si>
  <si>
    <t>Cc-06 cuba inox 460x300x170mm - misturador de parede</t>
  </si>
  <si>
    <t>5.55</t>
  </si>
  <si>
    <t>05.05.101</t>
  </si>
  <si>
    <t>Cc-01 cuba inox (60x50x30cm) inclusive válvula americana-granito</t>
  </si>
  <si>
    <t>5.56</t>
  </si>
  <si>
    <t>05.05.103</t>
  </si>
  <si>
    <t>Cc-03 cuba inox (50x40x25cm) torneira de parede incl.válvula americana-granito</t>
  </si>
  <si>
    <t>5.57</t>
  </si>
  <si>
    <t>05.05.105</t>
  </si>
  <si>
    <t>Cc-05 cuba inox (50x40x25cm) torneira de mesa incl.válvula americana-granito</t>
  </si>
  <si>
    <t>5.58</t>
  </si>
  <si>
    <t>05.06.061</t>
  </si>
  <si>
    <t>Rp-02 reforco de fechaduras para portas (rp-02)</t>
  </si>
  <si>
    <t>5.59</t>
  </si>
  <si>
    <t>05.60.001</t>
  </si>
  <si>
    <t>Retirada de folhas de portas ou janelas</t>
  </si>
  <si>
    <t>5.60</t>
  </si>
  <si>
    <t>05.60.005</t>
  </si>
  <si>
    <t>Retirada de batentes de esquadrias de madeira</t>
  </si>
  <si>
    <t>5.61</t>
  </si>
  <si>
    <t>05.60.010</t>
  </si>
  <si>
    <t>Retirada de guarnição ou molduras</t>
  </si>
  <si>
    <t>5.62</t>
  </si>
  <si>
    <t>05.60.050</t>
  </si>
  <si>
    <t>Retirada de fechaduras de embutir</t>
  </si>
  <si>
    <t>5.63</t>
  </si>
  <si>
    <t>05.60.055</t>
  </si>
  <si>
    <t>Retirada de cremona fecho de alavanca de embutir,tarjetas e fechad sobrepor</t>
  </si>
  <si>
    <t>5.64</t>
  </si>
  <si>
    <t>05.60.060</t>
  </si>
  <si>
    <t>Retirada de dobradiças</t>
  </si>
  <si>
    <t>5.65</t>
  </si>
  <si>
    <t>05.70.001</t>
  </si>
  <si>
    <t>Recolocação de folhas de porta ou janela</t>
  </si>
  <si>
    <t>5.66</t>
  </si>
  <si>
    <t>05.70.005</t>
  </si>
  <si>
    <t>Recolocação de batentes de esquadrias de madeira</t>
  </si>
  <si>
    <t>5.67</t>
  </si>
  <si>
    <t>05.70.010</t>
  </si>
  <si>
    <t>Recolocação de guarnição ou molduras</t>
  </si>
  <si>
    <t>5.68</t>
  </si>
  <si>
    <t>05.70.015</t>
  </si>
  <si>
    <t>Recolocação de fechaduras de embutir</t>
  </si>
  <si>
    <t>5.69</t>
  </si>
  <si>
    <t>05.70.016</t>
  </si>
  <si>
    <t>Recolocação de cremona,fechos de alavanca embutir,tarjetas e fechaduras sobrepor</t>
  </si>
  <si>
    <t>5.70</t>
  </si>
  <si>
    <t>05.70.017</t>
  </si>
  <si>
    <t>Recolocação de dobradicas</t>
  </si>
  <si>
    <t>5.71</t>
  </si>
  <si>
    <t>91297</t>
  </si>
  <si>
    <t>PORTA DE MADEIRA FRISADA, SEMI-OCA (LEVE OU MÉDIA), 80X210CM, ESPESSURA DE 3,5CM, INCLUSO DOBRADIÇAS - FORNECIMENTO E INSTALAÇÃO. AF_12/2019</t>
  </si>
  <si>
    <t>5.72</t>
  </si>
  <si>
    <t>05.80.006</t>
  </si>
  <si>
    <t>Folha de porta lisa de 22 mm para armarios</t>
  </si>
  <si>
    <t>5.73</t>
  </si>
  <si>
    <t>05.80.015</t>
  </si>
  <si>
    <t>Bandeira p/ porta madeira compens lisa p/ pintura</t>
  </si>
  <si>
    <t>5.74</t>
  </si>
  <si>
    <t>91287</t>
  </si>
  <si>
    <t>BATENTE PARA PORTA DE MADEIRA, PADRÃO POPULAR - FORNECIMENTO E MONTAGEM. AF_12/2019</t>
  </si>
  <si>
    <t>5.75</t>
  </si>
  <si>
    <t>100676</t>
  </si>
  <si>
    <t>BATENTE PARA PORTA COM BANDEIRA, FIXAÇÃO COM PARAFUSO E BUCHA. AF_12/2019</t>
  </si>
  <si>
    <t>5.76</t>
  </si>
  <si>
    <t>05.80.022</t>
  </si>
  <si>
    <t>Batente de madeira para porta de 2 fls sem bandeira</t>
  </si>
  <si>
    <t>CJ</t>
  </si>
  <si>
    <t>5.77</t>
  </si>
  <si>
    <t>05.80.023</t>
  </si>
  <si>
    <t>Batente de madeira para portas de 2 fls com bandeira</t>
  </si>
  <si>
    <t>5.78</t>
  </si>
  <si>
    <t>05.80.030</t>
  </si>
  <si>
    <t>Batente metalico - perfil chapa 14 (1,9mm) zincada</t>
  </si>
  <si>
    <t>5.79</t>
  </si>
  <si>
    <t>05.80.035</t>
  </si>
  <si>
    <t>Guarnicao de 5 cm para porta de 1 folha</t>
  </si>
  <si>
    <t>5.80</t>
  </si>
  <si>
    <t>05.80.036</t>
  </si>
  <si>
    <t>Guarnicao de 5 cm para porta de 2 folhas</t>
  </si>
  <si>
    <t>5.81</t>
  </si>
  <si>
    <t>05.80.037</t>
  </si>
  <si>
    <t>Guarnicao madeira de 5,0cm</t>
  </si>
  <si>
    <t>5.82</t>
  </si>
  <si>
    <t>05.80.038</t>
  </si>
  <si>
    <t>Guarnicao madeira de 7,0cm</t>
  </si>
  <si>
    <t>5.83</t>
  </si>
  <si>
    <t>05.80.039</t>
  </si>
  <si>
    <t>Guarnicao madeira de 10,0cm</t>
  </si>
  <si>
    <t>5.84</t>
  </si>
  <si>
    <t>05.80.040</t>
  </si>
  <si>
    <t>Guarnicao madeira de 15,0cm</t>
  </si>
  <si>
    <t>5.85</t>
  </si>
  <si>
    <t>90830</t>
  </si>
  <si>
    <t>FECHADURA DE EMBUTIR COM CILINDRO, EXTERNA, COMPLETA, ACABAMENTO PADRÃO MÉDIO, INCLUSO EXECUÇÃO DE FURO - FORNECIMENTO E INSTALAÇÃO. AF_12/2019</t>
  </si>
  <si>
    <t>5.86</t>
  </si>
  <si>
    <t>05.80.071</t>
  </si>
  <si>
    <t>Fechadura completa, tipo gorge de embutir</t>
  </si>
  <si>
    <t>JG</t>
  </si>
  <si>
    <t>5.87</t>
  </si>
  <si>
    <t>100705</t>
  </si>
  <si>
    <t>TARJETA TIPO LIVRE/OCUPADO PARA PORTA DE BANHEIRO. AF_12/2019</t>
  </si>
  <si>
    <t>5.88</t>
  </si>
  <si>
    <t>05.80.073</t>
  </si>
  <si>
    <t>Fechadura de sobrepor cilindrica para portoes</t>
  </si>
  <si>
    <t>5.89</t>
  </si>
  <si>
    <t>05.80.080</t>
  </si>
  <si>
    <t>Dobradica de 3 1/2" x 3" cromado, com eixo e bola de latao</t>
  </si>
  <si>
    <t>5.90</t>
  </si>
  <si>
    <t>05.80.081</t>
  </si>
  <si>
    <t>Dobradica de 3 1/2" x 3" em aco laminado</t>
  </si>
  <si>
    <t>5.91</t>
  </si>
  <si>
    <t>100709</t>
  </si>
  <si>
    <t>DOBRADIÇA EM AÇO/FERRO, 3" X 21/2", E=1,9 A 2MM, SEN ANEL, CROMADO OU ZINCADO, TAMPA BOLA, COM PARAFUSOS. AF_12/2019</t>
  </si>
  <si>
    <t>5.92</t>
  </si>
  <si>
    <t>05.80.083</t>
  </si>
  <si>
    <t>Dobradica de 3" x 2 1/2" em aco laminado</t>
  </si>
  <si>
    <t>5.93</t>
  </si>
  <si>
    <t>05.80.085</t>
  </si>
  <si>
    <t>Fechadura tetra completa espelho redondo cromado</t>
  </si>
  <si>
    <t>5.94</t>
  </si>
  <si>
    <t>100706</t>
  </si>
  <si>
    <t>CREMONA EM LATÃO CROMADO OU POLIDO, COMPLETA. AF_12/2019</t>
  </si>
  <si>
    <t>5.95</t>
  </si>
  <si>
    <t>05.80.087</t>
  </si>
  <si>
    <t>Vareta para cremona</t>
  </si>
  <si>
    <t>5.96</t>
  </si>
  <si>
    <t>100707</t>
  </si>
  <si>
    <t>FECHO DE EMBUTIR TIPO UNHA 22CM. AF_12/2019</t>
  </si>
  <si>
    <t>5.97</t>
  </si>
  <si>
    <t>05.80.095</t>
  </si>
  <si>
    <t>Fechadura cilindrica completo (fechad roseta macan)</t>
  </si>
  <si>
    <t>5.98</t>
  </si>
  <si>
    <t>05.80.096</t>
  </si>
  <si>
    <t>Fecho unha de embutir aço cromado 20cm x 3/4"</t>
  </si>
  <si>
    <t>5.99</t>
  </si>
  <si>
    <t>05.81.033</t>
  </si>
  <si>
    <t>Porta de armario sob pia tipo veneziana - de correr</t>
  </si>
  <si>
    <t>5.100</t>
  </si>
  <si>
    <t>05.81.048</t>
  </si>
  <si>
    <t>Espelhos ret 200 x 50 mm peso minimo 170 g</t>
  </si>
  <si>
    <t>PR</t>
  </si>
  <si>
    <t>5.101</t>
  </si>
  <si>
    <t>05.81.056</t>
  </si>
  <si>
    <t>Chapa laminado melaminico acab texturizado e=1mm</t>
  </si>
  <si>
    <t>5.102</t>
  </si>
  <si>
    <t>05.81.062</t>
  </si>
  <si>
    <t>Conjunto ferragem portas internas e externas 1 folha - com dobradiça de ferro polido</t>
  </si>
  <si>
    <t>5.103</t>
  </si>
  <si>
    <t>05.81.065</t>
  </si>
  <si>
    <t>Ferragem portinholas armario sob pia - com 2 folhas de correr</t>
  </si>
  <si>
    <t>5.104</t>
  </si>
  <si>
    <t>05.81.070</t>
  </si>
  <si>
    <t>Cadeado de latao com cilindro - trava dupla de 25 mm</t>
  </si>
  <si>
    <t>5.105</t>
  </si>
  <si>
    <t>05.81.071</t>
  </si>
  <si>
    <t>Cadeado de latao com cilindro - trava dupla de 35 mm</t>
  </si>
  <si>
    <t>5.106</t>
  </si>
  <si>
    <t>05.81.073</t>
  </si>
  <si>
    <t>Cadeado de latao com cilindro - trava dupla de 50 mm</t>
  </si>
  <si>
    <t>5.107</t>
  </si>
  <si>
    <t>05.81.076</t>
  </si>
  <si>
    <t>Cadeado de latao c/ cilindro-trava dupla de 30mm - peso min 110g</t>
  </si>
  <si>
    <t>5.108</t>
  </si>
  <si>
    <t>05.81.080</t>
  </si>
  <si>
    <t>Porta cadeado em ferro pintado - de 60mm - peso min 25g</t>
  </si>
  <si>
    <t>5.109</t>
  </si>
  <si>
    <t>05.81.081</t>
  </si>
  <si>
    <t>Porta cadeado em ferro pintado - de 90mm - peso min 115g</t>
  </si>
  <si>
    <t>5.110</t>
  </si>
  <si>
    <t>05.81.082</t>
  </si>
  <si>
    <t>Porta cadeado em ferro pintado - de 110mm - peso min 135g</t>
  </si>
  <si>
    <t>5.111</t>
  </si>
  <si>
    <t>05.82.010</t>
  </si>
  <si>
    <t>Tampo de pia em granito e=2cm</t>
  </si>
  <si>
    <t>6</t>
  </si>
  <si>
    <t>ELEMENTOS METÁLICOS E COMPONENTES ESPECIAIS</t>
  </si>
  <si>
    <t>6.1</t>
  </si>
  <si>
    <t>06.01.025</t>
  </si>
  <si>
    <t>Caixilhos de ferro -basculantes</t>
  </si>
  <si>
    <t>6.2</t>
  </si>
  <si>
    <t>06.01.026</t>
  </si>
  <si>
    <t>Caixilhos de ferro -fixos</t>
  </si>
  <si>
    <t>6.3</t>
  </si>
  <si>
    <t>06.01.027</t>
  </si>
  <si>
    <t>Caixilhos de ferro -fixo com ventilacao permanente</t>
  </si>
  <si>
    <t>6.4</t>
  </si>
  <si>
    <t>06.01.072</t>
  </si>
  <si>
    <t>Caixilhos de aluminio -basculantes</t>
  </si>
  <si>
    <t>6.5</t>
  </si>
  <si>
    <t>06.01.075</t>
  </si>
  <si>
    <t>Caixilhos de aluminio -fixo</t>
  </si>
  <si>
    <t>6.6</t>
  </si>
  <si>
    <t>25.01.110</t>
  </si>
  <si>
    <t>Caixilho guilhotina em alumínio anodizado, sob medida</t>
  </si>
  <si>
    <t>6.7</t>
  </si>
  <si>
    <t>25.01.410</t>
  </si>
  <si>
    <t>Caixilho em alumínio anodizado maxim-ar</t>
  </si>
  <si>
    <t>6.8</t>
  </si>
  <si>
    <t>25.01.490</t>
  </si>
  <si>
    <t>Caixilho em alumínio com pintura eletrostática, maxim-ar, sob medida - branco</t>
  </si>
  <si>
    <t>6.9</t>
  </si>
  <si>
    <t>90838</t>
  </si>
  <si>
    <t>PORTA CORTA-FOGO 90X210X4CM - FORNECIMENTO E INSTALAÇÃO. AF_12/2019</t>
  </si>
  <si>
    <t>6.10</t>
  </si>
  <si>
    <t>24.02.052</t>
  </si>
  <si>
    <t>Porta corta-fogo classe P.90 de 100 x 210 cm, completa, com maçaneta tipo alavanca</t>
  </si>
  <si>
    <t>6.11</t>
  </si>
  <si>
    <t>06.02.010</t>
  </si>
  <si>
    <t>Pf-11 porta/janela de ferro 180x260cm</t>
  </si>
  <si>
    <t>6.12</t>
  </si>
  <si>
    <t>06.02.015</t>
  </si>
  <si>
    <t>Pf-15 porta em chapa de ferro (l=82 cm)</t>
  </si>
  <si>
    <t>6.13</t>
  </si>
  <si>
    <t>06.02.019</t>
  </si>
  <si>
    <t>Pf-19 porta de ferro p/ reservatorio - galvanizada</t>
  </si>
  <si>
    <t>6.14</t>
  </si>
  <si>
    <t>06.02.029</t>
  </si>
  <si>
    <t>Pf-22 porta de ferro c/ bandeira em chapa perfurada l=82cm</t>
  </si>
  <si>
    <t>6.15</t>
  </si>
  <si>
    <t>06.02.045</t>
  </si>
  <si>
    <t>Pf-26 porta de ferro c/bandeira para hall elevador l=90cm</t>
  </si>
  <si>
    <t>6.16</t>
  </si>
  <si>
    <t>06.02.047</t>
  </si>
  <si>
    <t>Pf-28 porta de ferro com bandeira 90x260cm</t>
  </si>
  <si>
    <t>6.17</t>
  </si>
  <si>
    <t>06.02.048</t>
  </si>
  <si>
    <t>Pf-29 porta de ferro com bandeira em chapa perfurada 90x260cm</t>
  </si>
  <si>
    <t>6.18</t>
  </si>
  <si>
    <t>06.02.053</t>
  </si>
  <si>
    <t>Pf-32 porta em chapa de aço 82x210cm c/ventilação</t>
  </si>
  <si>
    <t>6.19</t>
  </si>
  <si>
    <t>24.02.811</t>
  </si>
  <si>
    <t>Porta de ferro acústica, espessura de 80mm, batente tripla vedação 185mm, com fechadura e maçaneta - 50 dB</t>
  </si>
  <si>
    <t>6.20</t>
  </si>
  <si>
    <t>24.02.810</t>
  </si>
  <si>
    <t>Porta/portão de abrir em chapa cega com isolamento acústico, sob medida</t>
  </si>
  <si>
    <t>6.21</t>
  </si>
  <si>
    <t>06.02.063</t>
  </si>
  <si>
    <t>Portão em gradil eletrofundido</t>
  </si>
  <si>
    <t>6.22</t>
  </si>
  <si>
    <t>06.02.088</t>
  </si>
  <si>
    <t>Portão de correr em gradil eletrofundido</t>
  </si>
  <si>
    <t>6.23</t>
  </si>
  <si>
    <t>06.03.003</t>
  </si>
  <si>
    <t>Af-01 alcapao para laje de forro</t>
  </si>
  <si>
    <t>6.24</t>
  </si>
  <si>
    <t>COTAÇÃO -ALÇ</t>
  </si>
  <si>
    <t>ALÇAPÃO 60X60 CM PARA FORRO</t>
  </si>
  <si>
    <t>MERCADO</t>
  </si>
  <si>
    <t>6.25</t>
  </si>
  <si>
    <t>06.03.016</t>
  </si>
  <si>
    <t>Bp-01 barra antipanico simples</t>
  </si>
  <si>
    <t>6.26</t>
  </si>
  <si>
    <t>06.03.017</t>
  </si>
  <si>
    <t>Bp-02 barra antipanico dupla</t>
  </si>
  <si>
    <t>6.27</t>
  </si>
  <si>
    <t>06.03.018</t>
  </si>
  <si>
    <t>Tp-03 tela de proteção arame galvanizado ondulado - requadro de ferro</t>
  </si>
  <si>
    <t>6.28</t>
  </si>
  <si>
    <t>06.03.019</t>
  </si>
  <si>
    <t>Em-05 escada marinheiro (galvanizada)</t>
  </si>
  <si>
    <t>6.29</t>
  </si>
  <si>
    <t>06.03.020</t>
  </si>
  <si>
    <t>Em-06 escada de marinheiro c/guarda corpo galvanizada</t>
  </si>
  <si>
    <t>6.30</t>
  </si>
  <si>
    <t>06.03.032</t>
  </si>
  <si>
    <t>Gr-01 grade de protecao ferro chato 1" x 1/4" malha 15cm x15cm</t>
  </si>
  <si>
    <t>6.31</t>
  </si>
  <si>
    <t>06.03.039</t>
  </si>
  <si>
    <t>Tela de proteção contra nidificacao de passaros</t>
  </si>
  <si>
    <t>6.32</t>
  </si>
  <si>
    <t>06.03.040</t>
  </si>
  <si>
    <t>Tela arame galvanizado mosquiteira contra insetos</t>
  </si>
  <si>
    <t>6.33</t>
  </si>
  <si>
    <t>100868</t>
  </si>
  <si>
    <t>BARRA DE APOIO RETA, EM ACO INOX POLIDO, COMPRIMENTO 80 CM, FIXADA NA PAREDE - FORNECIMENTO E INSTALAÇÃO. AF_01/2020</t>
  </si>
  <si>
    <t>6.34</t>
  </si>
  <si>
    <t>27.04.040</t>
  </si>
  <si>
    <t>Corrimão, bate-maca ou protetor de parede em PVC, com amortecimento à impacto</t>
  </si>
  <si>
    <t>6.35</t>
  </si>
  <si>
    <t>06.03.082</t>
  </si>
  <si>
    <t>Co-31 corrimão simples aço inox fornecido e instalado</t>
  </si>
  <si>
    <t>6.36</t>
  </si>
  <si>
    <t>06.03.083</t>
  </si>
  <si>
    <t>Co-32 corrimão simples c/ montante vertical aço inox fornecido e instalado</t>
  </si>
  <si>
    <t>6.37</t>
  </si>
  <si>
    <t>06.03.084</t>
  </si>
  <si>
    <t>Co-33 corrimão simples intermediário aço inox fornecido e instalado</t>
  </si>
  <si>
    <t>6.38</t>
  </si>
  <si>
    <t>06.03.100</t>
  </si>
  <si>
    <t>Co-34 corrimão duplo aço galvanizado com pintura esmalte.</t>
  </si>
  <si>
    <t>6.39</t>
  </si>
  <si>
    <t>06.03.101</t>
  </si>
  <si>
    <t>Co-35 corrimão duplo com montante vertical aço galvanizado com pintura esmalte</t>
  </si>
  <si>
    <t>6.40</t>
  </si>
  <si>
    <t>06.03.102</t>
  </si>
  <si>
    <t>Co-36 corrimão duplo intermediário aço galvanizado com pintura esmalte</t>
  </si>
  <si>
    <t>6.41</t>
  </si>
  <si>
    <t>06.03.103</t>
  </si>
  <si>
    <t>Co-37 corrimão simples aço galvanizado com pintura esmalte</t>
  </si>
  <si>
    <t>6.42</t>
  </si>
  <si>
    <t>06.03.104</t>
  </si>
  <si>
    <t>Co-38 corrimão simples com montante vertical aço galvanizado com pintura esmalte</t>
  </si>
  <si>
    <t>6.43</t>
  </si>
  <si>
    <t>06.03.105</t>
  </si>
  <si>
    <t>Co-39 corrimão simples intermediário aço galvanizado com pintura esmalte</t>
  </si>
  <si>
    <t>6.44</t>
  </si>
  <si>
    <t>99841</t>
  </si>
  <si>
    <t>GUARDA-CORPO PANORÂMICO COM PERFIS DE ALUMÍNIO E VIDRO LAMINADO 8 MM, FIXADO COM CHUMBADOR MECÂNICO. AF_04/2019_PS</t>
  </si>
  <si>
    <t>6.45</t>
  </si>
  <si>
    <t>99837</t>
  </si>
  <si>
    <t>GUARDA-CORPO DE AÇO GALVANIZADO DE 1,10M, MONTANTES TUBULARES DE 1.1/4" ESPAÇADOS DE 1,20M, TRAVESSA SUPERIOR DE 1.1/2", GRADIL FORMADO POR TUBOS HORIZONTAIS DE 1" E VERTICAIS DE 3/4", FIXADO COM CHUMBADOR MECÂNICO. AF_04/2019_PS</t>
  </si>
  <si>
    <t>6.46</t>
  </si>
  <si>
    <t>06.03.107</t>
  </si>
  <si>
    <t>Co-41 guarda-corpo com chapa perfurada h=110cm aço galvanizado com pintura esmalte</t>
  </si>
  <si>
    <t>6.47</t>
  </si>
  <si>
    <t>06.03.108</t>
  </si>
  <si>
    <t>Co-42 guarda-corpo com chapa perfurada h=130cm aço galvanizado com pintura esmalte</t>
  </si>
  <si>
    <t>6.48</t>
  </si>
  <si>
    <t>06.50.030</t>
  </si>
  <si>
    <t>Demolição de degraus de escada de marinheiro em grampos</t>
  </si>
  <si>
    <t>6.49</t>
  </si>
  <si>
    <t>06.60.001</t>
  </si>
  <si>
    <t>Retirada de esquadrias metálicas</t>
  </si>
  <si>
    <t>6.50</t>
  </si>
  <si>
    <t>06.60.002</t>
  </si>
  <si>
    <t>Retirada de tela</t>
  </si>
  <si>
    <t>6.51</t>
  </si>
  <si>
    <t>06.60.005</t>
  </si>
  <si>
    <t>Retirada de batentes</t>
  </si>
  <si>
    <t>6.52</t>
  </si>
  <si>
    <t>06.60.050</t>
  </si>
  <si>
    <t>Retirada de braço de alavanca</t>
  </si>
  <si>
    <t>6.53</t>
  </si>
  <si>
    <t>06.60.051</t>
  </si>
  <si>
    <t>Retirada de alavanca</t>
  </si>
  <si>
    <t>6.54</t>
  </si>
  <si>
    <t>06.60.052</t>
  </si>
  <si>
    <t>Retirada de puxador de engate para caixilho de correr</t>
  </si>
  <si>
    <t>6.55</t>
  </si>
  <si>
    <t>06.60.060</t>
  </si>
  <si>
    <t>Retirada de escada de marinheiro com guarda-corpo</t>
  </si>
  <si>
    <t>6.56</t>
  </si>
  <si>
    <t>06.70.001</t>
  </si>
  <si>
    <t>Recolocação de esquadrias metálicas</t>
  </si>
  <si>
    <t>6.57</t>
  </si>
  <si>
    <t>06.70.005</t>
  </si>
  <si>
    <t>Recolocação de batentes</t>
  </si>
  <si>
    <t>6.58</t>
  </si>
  <si>
    <t>06.70.020</t>
  </si>
  <si>
    <t>Recolocacao de tela</t>
  </si>
  <si>
    <t>6.59</t>
  </si>
  <si>
    <t>06.70.050</t>
  </si>
  <si>
    <t>Recolocação de braço de alavanca</t>
  </si>
  <si>
    <t>6.60</t>
  </si>
  <si>
    <t>06.70.051</t>
  </si>
  <si>
    <t>Recolocação de alavanca</t>
  </si>
  <si>
    <t>6.61</t>
  </si>
  <si>
    <t>06.70.052</t>
  </si>
  <si>
    <t>Recolocação de puxador de engate para caixilho de correr</t>
  </si>
  <si>
    <t>6.62</t>
  </si>
  <si>
    <t>06.70.060</t>
  </si>
  <si>
    <t>Recolocação de escada marinheiro com guarda corpo</t>
  </si>
  <si>
    <t>6.63</t>
  </si>
  <si>
    <t>06.80.020</t>
  </si>
  <si>
    <t>Porta de enrolar em tiras articuladas</t>
  </si>
  <si>
    <t>6.64</t>
  </si>
  <si>
    <t>06.80.023</t>
  </si>
  <si>
    <t>Portao de 1 folha de tubos e tela galvanizados com porta cadeado</t>
  </si>
  <si>
    <t>6.65</t>
  </si>
  <si>
    <t>06.80.025</t>
  </si>
  <si>
    <t>Portao de 2 folhas de tubo e tela galvanizados com porta cadeado</t>
  </si>
  <si>
    <t>6.66</t>
  </si>
  <si>
    <t>06.80.029</t>
  </si>
  <si>
    <t>Tela de proteçao p/caixilho c/req. de perfil de ferro e tela arame galv.</t>
  </si>
  <si>
    <t>6.67</t>
  </si>
  <si>
    <t>06.80.033</t>
  </si>
  <si>
    <t>Chapa de ferro n 14, inclusive soldagem</t>
  </si>
  <si>
    <t>6.68</t>
  </si>
  <si>
    <t>06.80.043</t>
  </si>
  <si>
    <t>Braco de alavanca de ferro</t>
  </si>
  <si>
    <t>6.69</t>
  </si>
  <si>
    <t>06.80.044</t>
  </si>
  <si>
    <t>Alavanca para caixilho basculante</t>
  </si>
  <si>
    <t>6.70</t>
  </si>
  <si>
    <t>06.80.045</t>
  </si>
  <si>
    <t>Puxadores de engate em latao cromado para caixilho de correr</t>
  </si>
  <si>
    <t>6.71</t>
  </si>
  <si>
    <t>100704</t>
  </si>
  <si>
    <t>PORTA CADEADO ZINCADO OXIDADO PRETO COM CADEADO DE AÇO INOX, LARGURA DE *50* MM. AF_12/2019</t>
  </si>
  <si>
    <t>6.72</t>
  </si>
  <si>
    <t>06.80.049</t>
  </si>
  <si>
    <t>Lubrificacao de caixilho e troca de rebites</t>
  </si>
  <si>
    <t>6.73</t>
  </si>
  <si>
    <t>06.80.050</t>
  </si>
  <si>
    <t>Ferro trabalhado (caixilho)</t>
  </si>
  <si>
    <t>6.74</t>
  </si>
  <si>
    <t>06.80.094</t>
  </si>
  <si>
    <t>Braco de alavanca de aluminio</t>
  </si>
  <si>
    <t>6.75</t>
  </si>
  <si>
    <t>06.80.096</t>
  </si>
  <si>
    <t>Puxador de engate de aluminio tipo "bico de papagaio"</t>
  </si>
  <si>
    <t>6.76</t>
  </si>
  <si>
    <t>06.03.069</t>
  </si>
  <si>
    <t>Qe-36 rede de protecao para quadras de esportes</t>
  </si>
  <si>
    <t>6.77</t>
  </si>
  <si>
    <t>06.03.074</t>
  </si>
  <si>
    <t>Qe-42 poste para rede de voleibol (fundacao direta)</t>
  </si>
  <si>
    <t>6.78</t>
  </si>
  <si>
    <t>06.03.076</t>
  </si>
  <si>
    <t>Qe-44 poste para rede voleibol (pre-laje trelicada)</t>
  </si>
  <si>
    <t>6.79</t>
  </si>
  <si>
    <t>06.03.077</t>
  </si>
  <si>
    <t>Qe-45 trave de futebol de salao (fundacao direta)</t>
  </si>
  <si>
    <t>6.80</t>
  </si>
  <si>
    <t>06.03.079</t>
  </si>
  <si>
    <t>Qe-47 trave de futebol de salao (pre-laje trelicada)</t>
  </si>
  <si>
    <t>7</t>
  </si>
  <si>
    <t>COBERTURA</t>
  </si>
  <si>
    <t>7.1</t>
  </si>
  <si>
    <t>07.01.001</t>
  </si>
  <si>
    <t>Em tesouras para telhas ceramicas - vaos ate 7.00 m</t>
  </si>
  <si>
    <t>7.2</t>
  </si>
  <si>
    <t>07.01.002</t>
  </si>
  <si>
    <t>Em tesouras para telhas ceramicas - vaos de 7.01 a 10.00 m</t>
  </si>
  <si>
    <t>7.3</t>
  </si>
  <si>
    <t>07.01.003</t>
  </si>
  <si>
    <t>Em tesouras para telhas ceramicas - vaos de 10.01 a 13.00 m</t>
  </si>
  <si>
    <t>7.4</t>
  </si>
  <si>
    <t>07.01.010</t>
  </si>
  <si>
    <t>Em tesouras para telhas ond cim-am/al/plast - vaos ate 7,00 m</t>
  </si>
  <si>
    <t>7.5</t>
  </si>
  <si>
    <t>07.01.011</t>
  </si>
  <si>
    <t>Em tesouras para telhas ond cim-am/al/plast - vaos de 7.01 a 10,00 m</t>
  </si>
  <si>
    <t>7.6</t>
  </si>
  <si>
    <t>07.01.012</t>
  </si>
  <si>
    <t>Em tesouras para telhas ond cim-am/al/plast - vaos de 10.01 a 13,00 m</t>
  </si>
  <si>
    <t>7.7</t>
  </si>
  <si>
    <t>07.01.013</t>
  </si>
  <si>
    <t>Em tesouras para telhas ond cim-am/al/plast - vaos de 13,01 a 18,00 m</t>
  </si>
  <si>
    <t>7.8</t>
  </si>
  <si>
    <t>07.01.025</t>
  </si>
  <si>
    <t>Em tercas para telhas ceramicas</t>
  </si>
  <si>
    <t>7.9</t>
  </si>
  <si>
    <t>92543</t>
  </si>
  <si>
    <t>TRAMA DE MADEIRA COMPOSTA POR TERÇAS PARA TELHADOS DE ATÉ 2 ÁGUAS PARA TELHA ONDULADA DE FIBROCIMENTO, METÁLICA, PLÁSTICA OU TERMOACÚSTICA, INCLUSO TRANSPORTE VERTICAL. AF_07/2019</t>
  </si>
  <si>
    <t>7.10</t>
  </si>
  <si>
    <t>07.01.027</t>
  </si>
  <si>
    <t>Em tercas para telhas trapezoidais</t>
  </si>
  <si>
    <t>7.11</t>
  </si>
  <si>
    <t>07.80.065</t>
  </si>
  <si>
    <t>Telha de poliester perfil da ondulada aluminio e=1,20mm</t>
  </si>
  <si>
    <t>7.12</t>
  </si>
  <si>
    <t>07.80.066</t>
  </si>
  <si>
    <t>Telha de poliester perfil da trapezoidal aluminio e=1,20mm</t>
  </si>
  <si>
    <t>7.13</t>
  </si>
  <si>
    <t>07.03.129</t>
  </si>
  <si>
    <t>Telha galvalume / aco galv pint 1 face po ou coil-coating ondulada crfs e=0,65mm</t>
  </si>
  <si>
    <t>7.14</t>
  </si>
  <si>
    <t>07.03.130</t>
  </si>
  <si>
    <t>Telha galvalume / aco galv pint 1 face po/coil-coating trapez h=40mm e=0,65mm</t>
  </si>
  <si>
    <t>7.15</t>
  </si>
  <si>
    <t>07.03.131</t>
  </si>
  <si>
    <t>Telha galvalume / aco galv pint 1 face po/coil-coating trapez h=100mm e=0,65mm</t>
  </si>
  <si>
    <t>7.16</t>
  </si>
  <si>
    <t>07.03.133</t>
  </si>
  <si>
    <t>Telha galvalume / aco galv acabamento.natural trapez h=40mm .e=0,65mm</t>
  </si>
  <si>
    <t>7.17</t>
  </si>
  <si>
    <t>07.03.134</t>
  </si>
  <si>
    <t>Telha galvalume / aco galv acabamento.natural trapez h=100mm .e=0,65mm</t>
  </si>
  <si>
    <t>7.18</t>
  </si>
  <si>
    <t>07.03.132</t>
  </si>
  <si>
    <t>Telha galvalume / aco galv acab. natural ondulada crfs e=0,65mm</t>
  </si>
  <si>
    <t>7.19</t>
  </si>
  <si>
    <t>07.80.028</t>
  </si>
  <si>
    <t>Telha galvalume / aco galv autoportante dois apoios vão máximo até 11 metros e=0,80mm h=260mm acabamento natural sanduiche de lã de rocha e=50 mm envelopada</t>
  </si>
  <si>
    <t>7.20</t>
  </si>
  <si>
    <t>07.80.029</t>
  </si>
  <si>
    <t>Telha galvalume / aco galv autoportante dois apoios vão máximo até 11 metros e=0,80mm h=260mm face inferior pintada sanduiche de lã de rocha e=50 mm envelopada</t>
  </si>
  <si>
    <t>7.21</t>
  </si>
  <si>
    <t>07.03.135</t>
  </si>
  <si>
    <t>Telha galvalume / aco galv sanduiche e=30mm (pir) trapez h=40mm nas duas faces e= 0,50mm com pint faces aparentes</t>
  </si>
  <si>
    <t>7.22</t>
  </si>
  <si>
    <t>07.03.136</t>
  </si>
  <si>
    <t>Telha galvalume / aco galv sanduiche e=50mm (pir) trapez h=40mm nas duas faces e= 0,50mm com pint faces aparentes</t>
  </si>
  <si>
    <t>7.23</t>
  </si>
  <si>
    <t>07.03.137</t>
  </si>
  <si>
    <t>Telha galvalume / aco galv sanduiche e=30mm (pir) superior trapez h=40mm / inferior plano e= 0,50mm com pint faces aparentes</t>
  </si>
  <si>
    <t>7.24</t>
  </si>
  <si>
    <t>07.03.138</t>
  </si>
  <si>
    <t>Telha galvalume / aco galv sanduiche e=50mm (pir) superior trapez h=40mm / inferior plano e= 0,50mm com pint faces aparentes</t>
  </si>
  <si>
    <t>7.25</t>
  </si>
  <si>
    <t>94216</t>
  </si>
  <si>
    <t>TELHAMENTO COM TELHA METÁLICA TERMOACÚSTICA E = 30 MM, COM ATÉ 2 ÁGUAS, INCLUSO IÇAMENTO. AF_07/2019</t>
  </si>
  <si>
    <t>7.26</t>
  </si>
  <si>
    <t>16.13.130</t>
  </si>
  <si>
    <t>Telhamento em chapa de aço com pintura poliéster, tipo sanduíche, espessura de 0,50 mm, com poliestireno expandido</t>
  </si>
  <si>
    <t>7.27</t>
  </si>
  <si>
    <t>94210</t>
  </si>
  <si>
    <t>TELHAMENTO COM TELHA ONDULADA DE FIBROCIMENTO E = 6 MM, COM RECOBRIMENTO LATERAL DE 1 1/4 DE ONDA PARA TELHADO COM INCLINAÇÃO MÁXIMA DE 10°, COM ATÉ 2 ÁGUAS, INCLUSO IÇAMENTO. AF_07/2019</t>
  </si>
  <si>
    <t>7.28</t>
  </si>
  <si>
    <t>100325</t>
  </si>
  <si>
    <t>CUMEEIRA SHED PARA TELHA ONDULADA DE FIBROCIMENTO, E = 6 MM, INCLUSO ACESSÓRIOS DE FIXAÇÃO E IÇAMENTO. AF_07/2019</t>
  </si>
  <si>
    <t>7.29</t>
  </si>
  <si>
    <t>07.03.107</t>
  </si>
  <si>
    <t>Telha ceramica tipo plan</t>
  </si>
  <si>
    <t>7.30</t>
  </si>
  <si>
    <t>07.03.105</t>
  </si>
  <si>
    <t>Telha ceramica tipo francesa</t>
  </si>
  <si>
    <t>7.31</t>
  </si>
  <si>
    <t>07.03.110</t>
  </si>
  <si>
    <t>Telha ceramica tipo romana</t>
  </si>
  <si>
    <t>7.32</t>
  </si>
  <si>
    <t>94219</t>
  </si>
  <si>
    <t>CUMEEIRA E ESPIGÃO PARA TELHA CERÂMICA EMBOÇADA COM ARGAMASSA TRAÇO 1:2:9 (CIMENTO, CAL E AREIA), PARA TELHADOS COM MAIS DE 2 ÁGUAS, INCLUSO TRANSPORTE VERTICAL. AF_07/2019</t>
  </si>
  <si>
    <t>7.33</t>
  </si>
  <si>
    <t>07.04.042</t>
  </si>
  <si>
    <t>Cumeeira de aco galv natural perfil trap e=0,5mm h=100mm</t>
  </si>
  <si>
    <t>7.34</t>
  </si>
  <si>
    <t>07.04.041</t>
  </si>
  <si>
    <t>7.35</t>
  </si>
  <si>
    <t>07.04.034</t>
  </si>
  <si>
    <t>Cumeeira aco pint po/coil-coating perfil ond/trap e=0,65mm h ate 40mm</t>
  </si>
  <si>
    <t>7.36</t>
  </si>
  <si>
    <t>07.04.035</t>
  </si>
  <si>
    <t>Cumeeira de aco pint po ou coil-coating lisa ou lisa dentada e=0.5mm</t>
  </si>
  <si>
    <t>7.37</t>
  </si>
  <si>
    <t>07.04.037</t>
  </si>
  <si>
    <t>Cumeeira aco galv pint po/coil-coating perfil trapez h=100mm e=0,65mm</t>
  </si>
  <si>
    <t>7.38</t>
  </si>
  <si>
    <t>100327</t>
  </si>
  <si>
    <t>RUFO EXTERNO/INTERNO EM CHAPA DE AÇO GALVANIZADO NÚMERO 26, CORTE DE 33 CM, INCLUSO IÇAMENTO. AF_07/2019</t>
  </si>
  <si>
    <t>7.39</t>
  </si>
  <si>
    <t>07.04.102</t>
  </si>
  <si>
    <t>7.40</t>
  </si>
  <si>
    <t>07.04.123</t>
  </si>
  <si>
    <t>Rufo dentado aco galv pint po/coil-coating e=0,50mm corte ate 400mm</t>
  </si>
  <si>
    <t>7.41</t>
  </si>
  <si>
    <t>07.04.124</t>
  </si>
  <si>
    <t>Rufo dentado aco galv pint po/coil-coating e=0,50mm corte ate 600mm</t>
  </si>
  <si>
    <t>7.42</t>
  </si>
  <si>
    <t>07.04.113</t>
  </si>
  <si>
    <t>7.43</t>
  </si>
  <si>
    <t>07.04.114</t>
  </si>
  <si>
    <t>7.44</t>
  </si>
  <si>
    <t>07.05.007</t>
  </si>
  <si>
    <t>Fechamento telha perf galvalume / aco galv trapez h=40mm e=0,65mm pint po 2 faces ø furo ate 3,17mm area perfurada até 40%</t>
  </si>
  <si>
    <t>7.45</t>
  </si>
  <si>
    <t>07.05.010</t>
  </si>
  <si>
    <t>Vedacao lateral de cobertura com tela de nylon</t>
  </si>
  <si>
    <t>7.46</t>
  </si>
  <si>
    <t>94226</t>
  </si>
  <si>
    <t>SUBCOBERTURA COM MANTA PLÁSTICA REVESTIDA POR PELÍCULA DE ALUMÍNO, INCLUSO TRANSPORTE VERTICAL. AF_07/2019</t>
  </si>
  <si>
    <t>7.47</t>
  </si>
  <si>
    <t>97647</t>
  </si>
  <si>
    <t>REMOÇÃO DE TELHAS DE FIBROCIMENTO METÁLICA E CERÂMICA, DE FORMA MANUAL, SEM REAPROVEITAMENTO. AF_09/2023</t>
  </si>
  <si>
    <t>7.48</t>
  </si>
  <si>
    <t>07.60.001</t>
  </si>
  <si>
    <t>Retirada de estrut de madeira em tesoura,pontal ou mista p/telha barro sobre laje</t>
  </si>
  <si>
    <t>7.49</t>
  </si>
  <si>
    <t>07.60.002</t>
  </si>
  <si>
    <t>Retirada de estrut de madeira em tesoura para telhas de barro sobre vao livre</t>
  </si>
  <si>
    <t>7.50</t>
  </si>
  <si>
    <t>07.60.005</t>
  </si>
  <si>
    <t>Retirada de estrut de madeira em tesoura,pontal ou mista p/telha fibro-cim sobre laje</t>
  </si>
  <si>
    <t>7.51</t>
  </si>
  <si>
    <t>07.60.006</t>
  </si>
  <si>
    <t>Retirada de estrut de madeira em tesoura,para telha de fibro-cim sobre vao livre</t>
  </si>
  <si>
    <t>7.52</t>
  </si>
  <si>
    <t>07.60.010</t>
  </si>
  <si>
    <t>Retirada de vigamento de apoio p/telhas de barro/fibro-cim/al/plast/plana pre-fab</t>
  </si>
  <si>
    <t>7.53</t>
  </si>
  <si>
    <t>07.60.015</t>
  </si>
  <si>
    <t>Retirada de caibros</t>
  </si>
  <si>
    <t>7.54</t>
  </si>
  <si>
    <t>07.60.016</t>
  </si>
  <si>
    <t>Retirada de ripas</t>
  </si>
  <si>
    <t>7.55</t>
  </si>
  <si>
    <t>07.60.020</t>
  </si>
  <si>
    <t>Retirada de ferragens para estrutura de madeira</t>
  </si>
  <si>
    <t>7.56</t>
  </si>
  <si>
    <t>07.60.050</t>
  </si>
  <si>
    <t>Retirada de telhas de barro</t>
  </si>
  <si>
    <t>7.57</t>
  </si>
  <si>
    <t>7.58</t>
  </si>
  <si>
    <t>07.60.055</t>
  </si>
  <si>
    <t>Retirada de cumeeiras e espigões de barro</t>
  </si>
  <si>
    <t>7.59</t>
  </si>
  <si>
    <t>07.60.056</t>
  </si>
  <si>
    <t>Retirada de cumeeiras e espigoes de barro - s/reaprov</t>
  </si>
  <si>
    <t>7.60</t>
  </si>
  <si>
    <t>07.60.060</t>
  </si>
  <si>
    <t>Retirada de telhas ond de fibro-cim/plast ou alum/plana pre fab</t>
  </si>
  <si>
    <t>7.61</t>
  </si>
  <si>
    <t>7.62</t>
  </si>
  <si>
    <t>07.60.065</t>
  </si>
  <si>
    <t>Retirada de cumeeiras, espigões e rufos de fibro-cimento</t>
  </si>
  <si>
    <t>7.63</t>
  </si>
  <si>
    <t>07.60.066</t>
  </si>
  <si>
    <t>Retirada de cumeeiras, espigoes e rufos de fibro-cimento - s/reaprov</t>
  </si>
  <si>
    <t>7.64</t>
  </si>
  <si>
    <t>100388</t>
  </si>
  <si>
    <t>RETIRADA E RECOLOCAÇÃO DE RIPA EM TELHADOS DE ATÉ 2 ÁGUAS COM TELHA CERÂMICA OU DE CONCRETO DE ENCAIXE, INCLUSO TRANSPORTE VERTICAL. AF_07/2019</t>
  </si>
  <si>
    <t>7.65</t>
  </si>
  <si>
    <t>100389</t>
  </si>
  <si>
    <t>RETIRADA E RECOLOCAÇÃO DE CAIBRO EM TELHADOS DE ATÉ 2 ÁGUAS COM TELHA CERÂMICA OU DE CONCRETO DE ENCAIXE, INCLUSO TRANSPORTE VERTICAL. AF_07/2019</t>
  </si>
  <si>
    <t>7.66</t>
  </si>
  <si>
    <t>07.70.003</t>
  </si>
  <si>
    <t>Recolocação de vigas</t>
  </si>
  <si>
    <t>7.67</t>
  </si>
  <si>
    <t>07.70.010</t>
  </si>
  <si>
    <t>Recolocação de ferragem para estrutura de madeira</t>
  </si>
  <si>
    <t>7.68</t>
  </si>
  <si>
    <t>07.70.050</t>
  </si>
  <si>
    <t>Recolocação de telhas de barro tipo francesa / romana</t>
  </si>
  <si>
    <t>7.69</t>
  </si>
  <si>
    <t>07.70.052</t>
  </si>
  <si>
    <t>Recolocação de telha de barro tipo plan</t>
  </si>
  <si>
    <t>7.70</t>
  </si>
  <si>
    <t>07.70.055</t>
  </si>
  <si>
    <t>Recolocação de telha de fibrocimento, plástico ou alumínio</t>
  </si>
  <si>
    <t>7.71</t>
  </si>
  <si>
    <t>07.70.080</t>
  </si>
  <si>
    <t>Recolocação de cumeeiras e espigões de barro</t>
  </si>
  <si>
    <t>7.72</t>
  </si>
  <si>
    <t>07.70.081</t>
  </si>
  <si>
    <t>Recolocação de cumeeiras, espigões e rufos de crfs</t>
  </si>
  <si>
    <t>7.73</t>
  </si>
  <si>
    <t>07.80.001</t>
  </si>
  <si>
    <t>Ripas de 5 x 1,5 cm g1-c6</t>
  </si>
  <si>
    <t>7.74</t>
  </si>
  <si>
    <t>07.80.002</t>
  </si>
  <si>
    <t>Caibro de 5 x 6 cm g1-c6</t>
  </si>
  <si>
    <t>7.75</t>
  </si>
  <si>
    <t>07.80.003</t>
  </si>
  <si>
    <t>Tabua de 12 x 3 cm g1-c6</t>
  </si>
  <si>
    <t>7.76</t>
  </si>
  <si>
    <t>07.80.008</t>
  </si>
  <si>
    <t>Sarrafo aparelhado 10x2,5cm g1-c2</t>
  </si>
  <si>
    <t>ML</t>
  </si>
  <si>
    <t>7.77</t>
  </si>
  <si>
    <t>07.80.019</t>
  </si>
  <si>
    <t>Parafuso para fixacao de telha ondulada crfs</t>
  </si>
  <si>
    <t>7.78</t>
  </si>
  <si>
    <t>07.80.020</t>
  </si>
  <si>
    <t>Parafuso ou gancho p/ fixacao telha crfs modulada</t>
  </si>
  <si>
    <t>7.79</t>
  </si>
  <si>
    <t>07.80.022</t>
  </si>
  <si>
    <t>Chapuz metálico ferro 2" x 1/4" encontro cumeeira/pendural inclusive parafusos</t>
  </si>
  <si>
    <t>7.80</t>
  </si>
  <si>
    <t>07.80.023</t>
  </si>
  <si>
    <t>Estribo/grampo ferro redondo 1/2" incluso chapa e porcas</t>
  </si>
  <si>
    <t>7.81</t>
  </si>
  <si>
    <t>07.80.024</t>
  </si>
  <si>
    <t>Chapuz metalico 2x40cm ferro 2" x 1/4" inclusive parafusos</t>
  </si>
  <si>
    <t>7.82</t>
  </si>
  <si>
    <t>07.80.033</t>
  </si>
  <si>
    <t>Fechamento de oitao em tabua de 10 x 1cm macho-femea p/forro g1-c4</t>
  </si>
  <si>
    <t>7.83</t>
  </si>
  <si>
    <t>07.80.035</t>
  </si>
  <si>
    <t>Limpeza de telhado inclusive remoção do material recolhido</t>
  </si>
  <si>
    <t>7.84</t>
  </si>
  <si>
    <t>07.80.036</t>
  </si>
  <si>
    <t>Telha tecnologia crfs modulada e=8mm</t>
  </si>
  <si>
    <t>7.85</t>
  </si>
  <si>
    <t>07.80.037</t>
  </si>
  <si>
    <t>Telha tecnologia crfs trapezoidal 44cm e=8mm</t>
  </si>
  <si>
    <t>7.86</t>
  </si>
  <si>
    <t>07.80.039</t>
  </si>
  <si>
    <t>Telha tecnologia crfs maxiplac h=125mm e=8mm</t>
  </si>
  <si>
    <t>7.87</t>
  </si>
  <si>
    <t>07.80.040</t>
  </si>
  <si>
    <t>Telha tecnologia crfs ondulada e=6mm</t>
  </si>
  <si>
    <t>7.88</t>
  </si>
  <si>
    <t>07.80.041</t>
  </si>
  <si>
    <t>Telha tecnologia crfs ondulada e=8mm</t>
  </si>
  <si>
    <t>7.89</t>
  </si>
  <si>
    <t>94223</t>
  </si>
  <si>
    <t>CUMEEIRA PARA TELHA DE FIBROCIMENTO ONDULADA E = 6 MM, INCLUSO ACESSÓRIOS DE FIXAÇÃO E IÇAMENTO. AF_07/2019</t>
  </si>
  <si>
    <t>7.90</t>
  </si>
  <si>
    <t>07.80.043</t>
  </si>
  <si>
    <t>Cumeeira articulada p/ telha tecnologia crfs ondulada</t>
  </si>
  <si>
    <t>7.91</t>
  </si>
  <si>
    <t>07.80.045</t>
  </si>
  <si>
    <t>Espigao normal p/ telha tecnologia crfs ondulada</t>
  </si>
  <si>
    <t>7.92</t>
  </si>
  <si>
    <t>07.80.048</t>
  </si>
  <si>
    <t>Aresta p/ telha tecnologia crfs ondulada</t>
  </si>
  <si>
    <t>7.93</t>
  </si>
  <si>
    <t>07.80.050</t>
  </si>
  <si>
    <t>Rufo p/ telha tecnologia crfs ondulada</t>
  </si>
  <si>
    <t>7.94</t>
  </si>
  <si>
    <t>07.80.051</t>
  </si>
  <si>
    <t>Fechamento de oitao c/ telha tecnologia crfs ondulada e=8mm</t>
  </si>
  <si>
    <t>7.95</t>
  </si>
  <si>
    <t>07.80.052</t>
  </si>
  <si>
    <t>Cumeeira normal para telha tecnologia crfs modulada</t>
  </si>
  <si>
    <t>7.96</t>
  </si>
  <si>
    <t>07.80.053</t>
  </si>
  <si>
    <t>Cumeeira articulada para telha tecnologia crfs modulada</t>
  </si>
  <si>
    <t>7.97</t>
  </si>
  <si>
    <t>07.80.054</t>
  </si>
  <si>
    <t>Rufo para telha tecnologia crfs modulada</t>
  </si>
  <si>
    <t>7.98</t>
  </si>
  <si>
    <t>07.80.055</t>
  </si>
  <si>
    <t>Cumeeira normal para telha tecnologia crfs trapezoidal 44cm</t>
  </si>
  <si>
    <t>7.99</t>
  </si>
  <si>
    <t>07.80.056</t>
  </si>
  <si>
    <t>Cumeeira normal para telha tecnologia crfs trapezoidal 90cm</t>
  </si>
  <si>
    <t>7.100</t>
  </si>
  <si>
    <t>07.80.057</t>
  </si>
  <si>
    <t>Cumeeira articulada para telha tecnologia crfs trapezoidal 90cm</t>
  </si>
  <si>
    <t>7.101</t>
  </si>
  <si>
    <t>07.80.058</t>
  </si>
  <si>
    <t>Rufo para telha tecnologia crfs trapezoidal 90cm</t>
  </si>
  <si>
    <t>7.102</t>
  </si>
  <si>
    <t>94444</t>
  </si>
  <si>
    <t>TELHAMENTO COM TELHA DE ENCAIXE, TIPO FRANCESA DE VIDRO, COM ATÉ 2 ÁGUAS, INCLUSO TRANSPORTE VERTICAL. AF_07/2019</t>
  </si>
  <si>
    <t>7.103</t>
  </si>
  <si>
    <t>07.80.087</t>
  </si>
  <si>
    <t>Parafuso para fixacao telha crfs trapezoidal c/ 44cm</t>
  </si>
  <si>
    <t>7.104</t>
  </si>
  <si>
    <t>07.80.088</t>
  </si>
  <si>
    <t>Parafuso para fixacao telha crfs trapezoidal c/ 90cm</t>
  </si>
  <si>
    <t>7.105</t>
  </si>
  <si>
    <t>07.80.089</t>
  </si>
  <si>
    <t>Parafuso p/ fixacao telha crfs trapezoidal c/ 49cm</t>
  </si>
  <si>
    <t>7.106</t>
  </si>
  <si>
    <t>94232</t>
  </si>
  <si>
    <t>AMARRAÇÃO DE TELHAS CERÂMICAS OU DE CONCRETO. AF_07/2019</t>
  </si>
  <si>
    <t>7.107</t>
  </si>
  <si>
    <t>07.80.091</t>
  </si>
  <si>
    <t>Embocamento de beiral em telha ceramica</t>
  </si>
  <si>
    <t>7.108</t>
  </si>
  <si>
    <t>02.01.06.100.30</t>
  </si>
  <si>
    <t>Cobertura em chapa de Policarbonato Compacto de 5mm</t>
  </si>
  <si>
    <t>m²</t>
  </si>
  <si>
    <t>7.109</t>
  </si>
  <si>
    <t>27.02.041</t>
  </si>
  <si>
    <t>Chapa em policarbonato compacta, cristal, espessura de 10 mm</t>
  </si>
  <si>
    <t>27.02.011</t>
  </si>
  <si>
    <t>Chapa em policarbonato compacta, cristal, espessura de 6 mm</t>
  </si>
  <si>
    <t>27.02.001</t>
  </si>
  <si>
    <t>Chapa em policarbonato compacta, fumê, espessura de 6 mm</t>
  </si>
  <si>
    <t>8</t>
  </si>
  <si>
    <t>INSTALAÇÕES HIDRÁULICAS: ÁGUA QUENTE E FRIA - ESGOTO - ÁGUAS PLUVIAIS - INCÊNDIO - GASES - LOUÇAS E ACESSÓRIOS</t>
  </si>
  <si>
    <t>8.1</t>
  </si>
  <si>
    <t>08.01.001</t>
  </si>
  <si>
    <t>Ac-04 abrigo e cavalete de 3/4" completo 85x65x30cm</t>
  </si>
  <si>
    <t>8.2</t>
  </si>
  <si>
    <t>08.01.002</t>
  </si>
  <si>
    <t>Ac-05 abrigo e cavalete de 1" completo 85x65x30cm</t>
  </si>
  <si>
    <t>8.3</t>
  </si>
  <si>
    <t>08.02.001</t>
  </si>
  <si>
    <t>Ag-04 abrigo para gas com 2 cilindros de 45 kg</t>
  </si>
  <si>
    <t>8.4</t>
  </si>
  <si>
    <t>08.02.002</t>
  </si>
  <si>
    <t>Ag-05 abrigo para gas com 4 cilindros de 45 kg</t>
  </si>
  <si>
    <t>8.5</t>
  </si>
  <si>
    <t>08.02.003</t>
  </si>
  <si>
    <t>Ag-06 abrigo para gas com 6 cilindros de 45 kg</t>
  </si>
  <si>
    <t>8.6</t>
  </si>
  <si>
    <t>08.02.004</t>
  </si>
  <si>
    <t>Ag-07 abrigo para medidor comgas 60x60x30cm</t>
  </si>
  <si>
    <t>8.7</t>
  </si>
  <si>
    <t>08.02.005</t>
  </si>
  <si>
    <t>Ag-08 abrigo para gas com 2 bujoes de 13 kg</t>
  </si>
  <si>
    <t>8.8</t>
  </si>
  <si>
    <t>08.02.016</t>
  </si>
  <si>
    <t>Protecao anticorrosiva para ramais sob a terra</t>
  </si>
  <si>
    <t>8.9</t>
  </si>
  <si>
    <t>08.02.017</t>
  </si>
  <si>
    <t>Protecao mecanica para ramais sob aterra</t>
  </si>
  <si>
    <t>8.10</t>
  </si>
  <si>
    <t>08.02.021</t>
  </si>
  <si>
    <t>Vg-01 valvula e regulador de pressao de gas</t>
  </si>
  <si>
    <t>8.11</t>
  </si>
  <si>
    <t>08.02.040</t>
  </si>
  <si>
    <t>Tubo aco galv nbr5590-classe pesada dn 20mm (3/4") incl conexoes</t>
  </si>
  <si>
    <t>8.12</t>
  </si>
  <si>
    <t>08.02.041</t>
  </si>
  <si>
    <t>Tubo aco galv nbr5590-classe pesada dn 25mm (1") incl conexoes</t>
  </si>
  <si>
    <t>8.13</t>
  </si>
  <si>
    <t>08.02.042</t>
  </si>
  <si>
    <t>Tubo aco galv nbr5590-classe pesada dn 32mm (1 1/4") incl conexoes</t>
  </si>
  <si>
    <t>8.14</t>
  </si>
  <si>
    <t>08.02.043</t>
  </si>
  <si>
    <t>Tubo aco galv nbr5590-classe pesada dn 40mm (1 1/2") incl conexoes</t>
  </si>
  <si>
    <t>8.15</t>
  </si>
  <si>
    <t>08.02.050</t>
  </si>
  <si>
    <t>Envolvimento c/ tubo de pvc dn 150mm em tubulacao de gas de rua</t>
  </si>
  <si>
    <t>8.16</t>
  </si>
  <si>
    <t>103835</t>
  </si>
  <si>
    <t>TUBO EM COBRE RÍGIDO, DN 15 MM, CLASSE A, SEM ISOLAMENTO, INSTALADO EM RAMAL E SUB-RAMAL DE GÁS MEDICINAL - FORNECIMENTO E INSTALAÇÃO. AF_04/2022</t>
  </si>
  <si>
    <t>8.17</t>
  </si>
  <si>
    <t>103836</t>
  </si>
  <si>
    <t>TUBO EM COBRE RÍGIDO, DN 22 MM, CLASSE A, SEM ISOLAMENTO, INSTALADO EM RAMAL E SUB-RAMAL DE GÁS MEDICINAL - FORNECIMENTO E INSTALAÇÃO. AF_04/2022</t>
  </si>
  <si>
    <t>8.18</t>
  </si>
  <si>
    <t>103837</t>
  </si>
  <si>
    <t>TUBO EM COBRE RÍGIDO, DN 28 MM, CLASSE A, SEM ISOLAMENTO, INSTALADO EM RAMAL E SUB-RAMAL DE GÁS MEDICINAL - FORNECIMENTO E INSTALAÇÃO. AF_04/2022</t>
  </si>
  <si>
    <t>8.19</t>
  </si>
  <si>
    <t>97337</t>
  </si>
  <si>
    <t>TUBO EM COBRE RÍGIDO, DN 35 MM, CLASSE A, SEM ISOLAMENTO, INSTALADO EM PRUMADA DE GÁS COMBUSTÍVEL - FORNECIMENTO E INSTALAÇÃO. AF_04/2022</t>
  </si>
  <si>
    <t>8.20</t>
  </si>
  <si>
    <t>97338</t>
  </si>
  <si>
    <t>TUBO EM COBRE RÍGIDO, DN 42 MM, CLASSE A, SEM ISOLAMENTO, INSTALADO EM PRUMADA DE GÁS COMBUSTÍVEL - FORNECIMENTO E INSTALAÇÃO. AF_04/2022</t>
  </si>
  <si>
    <t>8.21</t>
  </si>
  <si>
    <t>08.03.001</t>
  </si>
  <si>
    <t>Tubo aco galvaniz nbr5580-cl media, dn15mm (1/2") - incl conexoes</t>
  </si>
  <si>
    <t>8.22</t>
  </si>
  <si>
    <t>08.03.002</t>
  </si>
  <si>
    <t>Tubo aco galvaniz nbr5580-cl media, dn20mm (3/4") - incl conexoes</t>
  </si>
  <si>
    <t>8.23</t>
  </si>
  <si>
    <t>97498</t>
  </si>
  <si>
    <t>TUBO DE AÇO GALVANIZADO COM COSTURA, CLASSE MÉDIA, DN 25 (1"), CONEXÃO ROSQUEADA, INSTALADO EM REDE DE ALIMENTAÇÃO PARA HIDRANTE - FORNECIMENTO E INSTALAÇÃO. AF_10/2020</t>
  </si>
  <si>
    <t>8.24</t>
  </si>
  <si>
    <t>94463</t>
  </si>
  <si>
    <t>TUBO DE AÇO GALVANIZADO COM COSTURA, CLASSE MÉDIA, DN 65 MM (2 1/2"), CONEXÃO ROSQUEADA, INSTALADO EM RESERVAÇÃO PREDIAL DE ÁGUA - FORNECIMENTO E INSTALAÇÃO. AF_04/2024</t>
  </si>
  <si>
    <t>8.25</t>
  </si>
  <si>
    <t>101918</t>
  </si>
  <si>
    <t>TUBO DE AÇO GALVANIZADO COM COSTURA, CLASSE MÉDIA, DN 100 (4"), CONEXÃO ROSQUEADA, INSTALADO EM PRUMADAS - FORNECIMENTO E INSTALAÇÃO. AF_10/2020</t>
  </si>
  <si>
    <t>8.26</t>
  </si>
  <si>
    <t>08.03.010</t>
  </si>
  <si>
    <t>Tubo aco galvaniz nbr5580-cl media, dn 150mm (6") - incl conexoes</t>
  </si>
  <si>
    <t>8.27</t>
  </si>
  <si>
    <t>08.03.012</t>
  </si>
  <si>
    <t>8.28</t>
  </si>
  <si>
    <t>96671</t>
  </si>
  <si>
    <t>TUBO, PPR, DN 50, CLASSE PN 12, INSTALADO EM PRUMADA DE ÁGUA FORNECIMENTO E INSTALAÇÃO. AF_08/2022</t>
  </si>
  <si>
    <t>8.29</t>
  </si>
  <si>
    <t>08.03.015</t>
  </si>
  <si>
    <t>Tubo pvc rígido junta soldável de 20 incl conexões</t>
  </si>
  <si>
    <t>8.30</t>
  </si>
  <si>
    <t>89446</t>
  </si>
  <si>
    <t>TUBO, PVC, SOLDÁVEL, DE 25MM, INSTALADO EM PRUMADA DE ÁGUA - FORNECIMENTO E INSTALAÇÃO. AF_06/2022</t>
  </si>
  <si>
    <t>8.31</t>
  </si>
  <si>
    <t>89447</t>
  </si>
  <si>
    <t>TUBO, PVC, SOLDÁVEL, DE 32MM, INSTALADO EM PRUMADA DE ÁGUA - FORNECIMENTO E INSTALAÇÃO. AF_06/2022</t>
  </si>
  <si>
    <t>8.32</t>
  </si>
  <si>
    <t>89448</t>
  </si>
  <si>
    <t>TUBO, PVC, SOLDÁVEL, DE 40MM, INSTALADO EM PRUMADA DE ÁGUA - FORNECIMENTO E INSTALAÇÃO. AF_06/2022</t>
  </si>
  <si>
    <t>8.33</t>
  </si>
  <si>
    <t>89449</t>
  </si>
  <si>
    <t>TUBO, PVC, SOLDÁVEL, DE 50MM, INSTALADO EM PRUMADA DE ÁGUA - FORNECIMENTO E INSTALAÇÃO. AF_06/2022</t>
  </si>
  <si>
    <t>8.34</t>
  </si>
  <si>
    <t>89450</t>
  </si>
  <si>
    <t>TUBO, PVC, SOLDÁVEL, DE 60MM, INSTALADO EM PRUMADA DE ÁGUA - FORNECIMENTO E INSTALAÇÃO. AF_06/2022</t>
  </si>
  <si>
    <t>8.35</t>
  </si>
  <si>
    <t>89451</t>
  </si>
  <si>
    <t>TUBO, PVC, SOLDÁVEL, DE 75MM, INSTALADO EM PRUMADA DE ÁGUA - FORNECIMENTO E INSTALAÇÃO. AF_06/2022</t>
  </si>
  <si>
    <t>8.36</t>
  </si>
  <si>
    <t>89452</t>
  </si>
  <si>
    <t>TUBO, PVC, SOLDÁVEL, DE 85MM, INSTALADO EM PRUMADA DE ÁGUA - FORNECIMENTO E INSTALAÇÃO. AF_06/2022</t>
  </si>
  <si>
    <t>8.37</t>
  </si>
  <si>
    <t>08.03.023</t>
  </si>
  <si>
    <t>Tubo pvc rígido junta soldável de 110 incl conexões</t>
  </si>
  <si>
    <t>8.38</t>
  </si>
  <si>
    <t>89352</t>
  </si>
  <si>
    <t>REGISTRO DE GAVETA BRUTO, LATÃO, ROSCÁVEL, 1/2" - FORNECIMENTO E INSTALAÇÃO. AF_08/2021</t>
  </si>
  <si>
    <t>8.39</t>
  </si>
  <si>
    <t>89353</t>
  </si>
  <si>
    <t>REGISTRO DE GAVETA BRUTO, LATÃO, ROSCÁVEL, 3/4" - FORNECIMENTO E INSTALAÇÃO. AF_08/2021</t>
  </si>
  <si>
    <t>8.40</t>
  </si>
  <si>
    <t>94496</t>
  </si>
  <si>
    <t>REGISTRO DE GAVETA BRUTO, LATÃO, ROSCÁVEL, 1 1/4" - FORNECIMENTO E INSTALAÇÃO. AF_08/2021</t>
  </si>
  <si>
    <t>8.41</t>
  </si>
  <si>
    <t>94497</t>
  </si>
  <si>
    <t>REGISTRO DE GAVETA BRUTO, LATÃO, ROSCÁVEL, 1 1/2" - FORNECIMENTO E INSTALAÇÃO. AF_08/2021</t>
  </si>
  <si>
    <t>8.42</t>
  </si>
  <si>
    <t>94498</t>
  </si>
  <si>
    <t>REGISTRO DE GAVETA BRUTO, LATÃO, ROSCÁVEL, 2" - FORNECIMENTO E INSTALAÇÃO. AF_08/2021</t>
  </si>
  <si>
    <t>8.43</t>
  </si>
  <si>
    <t>94499</t>
  </si>
  <si>
    <t>REGISTRO DE GAVETA BRUTO, LATÃO, ROSCÁVEL, 2 1/2" - FORNECIMENTO E INSTALAÇÃO. AF_08/2021</t>
  </si>
  <si>
    <t>8.44</t>
  </si>
  <si>
    <t>94500</t>
  </si>
  <si>
    <t>REGISTRO DE GAVETA BRUTO, LATÃO, ROSCÁVEL, 3" - FORNECIMENTO E INSTALAÇÃO. AF_08/2021</t>
  </si>
  <si>
    <t>8.45</t>
  </si>
  <si>
    <t>94501</t>
  </si>
  <si>
    <t>REGISTRO DE GAVETA BRUTO, LATÃO, ROSCÁVEL, 4" - FORNECIMENTO E INSTALAÇÃO. AF_08/2021</t>
  </si>
  <si>
    <t>8.46</t>
  </si>
  <si>
    <t>89349</t>
  </si>
  <si>
    <t>REGISTRO DE PRESSÃO BRUTO, LATÃO, ROSCÁVEL, 1/2" - FORNECIMENTO E INSTALAÇÃO. AF_08/2021</t>
  </si>
  <si>
    <t>8.47</t>
  </si>
  <si>
    <t>89351</t>
  </si>
  <si>
    <t>REGISTRO DE PRESSÃO BRUTO, LATÃO, ROSCÁVEL, 3/4'' - FORNECIMENTO E INSTALAÇÃO. AF_08/2021</t>
  </si>
  <si>
    <t>8.48</t>
  </si>
  <si>
    <t>89986</t>
  </si>
  <si>
    <t>REGISTRO DE GAVETA BRUTO, LATÃO, ROSCÁVEL, 1/2", COM ACABAMENTO E CANOPLA CROMADOS - FORNECIMENTO E INSTALAÇÃO. AF_08/2021</t>
  </si>
  <si>
    <t>8.49</t>
  </si>
  <si>
    <t>89987</t>
  </si>
  <si>
    <t>REGISTRO DE GAVETA BRUTO, LATÃO, ROSCÁVEL, 3/4", COM ACABAMENTO E CANOPLA CROMADOS - FORNECIMENTO E INSTALAÇÃO. AF_08/2021</t>
  </si>
  <si>
    <t>8.50</t>
  </si>
  <si>
    <t>94792</t>
  </si>
  <si>
    <t>REGISTRO DE GAVETA BRUTO, LATÃO, ROSCÁVEL, 1", COM ACABAMENTO E CANOPLA CROMADOS - FORNECIMENTO E INSTALAÇÃO. AF_08/2021</t>
  </si>
  <si>
    <t>8.51</t>
  </si>
  <si>
    <t>94793</t>
  </si>
  <si>
    <t>REGISTRO DE GAVETA BRUTO, LATÃO, ROSCÁVEL, 1 1/4", COM ACABAMENTO E CANOPLA CROMADOS - FORNECIMENTO E INSTALAÇÃO. AF_08/2021</t>
  </si>
  <si>
    <t>8.52</t>
  </si>
  <si>
    <t>94794</t>
  </si>
  <si>
    <t>REGISTRO DE GAVETA BRUTO, LATÃO, ROSCÁVEL, 1 1/2", COM ACABAMENTO E CANOPLA CROMADOS - FORNECIMENTO E INSTALAÇÃO. AF_08/2021</t>
  </si>
  <si>
    <t>8.53</t>
  </si>
  <si>
    <t>89984</t>
  </si>
  <si>
    <t>REGISTRO DE PRESSÃO BRUTO, LATÃO, ROSCÁVEL, 1/2", COM ACABAMENTO E CANOPLA CROMADOS - FORNECIMENTO E INSTALAÇÃO. AF_08/2021</t>
  </si>
  <si>
    <t>8.54</t>
  </si>
  <si>
    <t>89985</t>
  </si>
  <si>
    <t>REGISTRO DE PRESSÃO BRUTO, LATÃO, ROSCÁVEL, 3/4", COM ACABAMENTO E CANOPLA CROMADOS - FORNECIMENTO E INSTALAÇÃO. AF_08/2021</t>
  </si>
  <si>
    <t>8.55</t>
  </si>
  <si>
    <t>95248</t>
  </si>
  <si>
    <t>VÁLVULA DE ESFERA BRUTA, BRONZE, ROSCÁVEL, 1/2" - FORNECIMENTO E INSTALAÇÃO. AF_08/2021</t>
  </si>
  <si>
    <t>8.56</t>
  </si>
  <si>
    <t>95249</t>
  </si>
  <si>
    <t>VÁLVULA DE ESFERA BRUTA, BRONZE, ROSCÁVEL, 3/4'' - FORNECIMENTO E INSTALAÇÃO. AF_08/2021</t>
  </si>
  <si>
    <t>8.57</t>
  </si>
  <si>
    <t>95250</t>
  </si>
  <si>
    <t>VÁLVULA DE ESFERA BRUTA, BRONZE, ROSCÁVEL, 1'' - FORNECIMENTO E INSTALAÇÃO. AF_08/2021</t>
  </si>
  <si>
    <t>8.58</t>
  </si>
  <si>
    <t>95253</t>
  </si>
  <si>
    <t>VÁLVULA DE ESFERA BRUTA, BRONZE, ROSCÁVEL, 2'' - FORNECIMENTO E INSTALAÇÃO. AF_08/2021</t>
  </si>
  <si>
    <t>8.59</t>
  </si>
  <si>
    <t>47.01.220</t>
  </si>
  <si>
    <t>Válvula de esfera monobloco em latão, passagem plena, acionamento com alavanca, DN= 4´</t>
  </si>
  <si>
    <t>8.60</t>
  </si>
  <si>
    <t>99635</t>
  </si>
  <si>
    <t>VÁLVULA DE DESCARGA METÁLICA, BASE 1 1/2", ACABAMENTO METALICO CROMADO - FORNECIMENTO E INSTALAÇÃO. AF_08/2021</t>
  </si>
  <si>
    <t>8.61</t>
  </si>
  <si>
    <t>08.04.048</t>
  </si>
  <si>
    <t>Valvula de descarga de fechamento automatico para mictorio</t>
  </si>
  <si>
    <t>8.62</t>
  </si>
  <si>
    <t>08.04.052</t>
  </si>
  <si>
    <t>Valvula de descarga c/reg incorp dn 40mm (1 1/2") c/ acab simples</t>
  </si>
  <si>
    <t>8.63</t>
  </si>
  <si>
    <t>08.04.054</t>
  </si>
  <si>
    <t>Valvula de descarga c/acionamento duplo fluxo registro e acabam. dn 40mm 1 1/2"</t>
  </si>
  <si>
    <t>8.64</t>
  </si>
  <si>
    <t>08.04.060</t>
  </si>
  <si>
    <t>Envelope de concreto para dutos</t>
  </si>
  <si>
    <t>8.65</t>
  </si>
  <si>
    <t>92305</t>
  </si>
  <si>
    <t>TUBO EM COBRE RÍGIDO, DN 15 MM, CLASSE E, SEM ISOLAMENTO, INSTALADO EM RAMAL DE DISTRIBUIÇÃO DE HIDRÁULICA PREDIAL - FORNECIMENTO E INSTALAÇÃO. AF_04/2022</t>
  </si>
  <si>
    <t>8.66</t>
  </si>
  <si>
    <t>92306</t>
  </si>
  <si>
    <t>TUBO EM COBRE RÍGIDO, DN 22 MM, CLASSE E, SEM ISOLAMENTO, INSTALADO EM RAMAL DE DISTRIBUIÇÃO DE HIDRÁULICA PREDIAL - FORNECIMENTO E INSTALAÇÃO. AF_04/2022</t>
  </si>
  <si>
    <t>8.67</t>
  </si>
  <si>
    <t>92307</t>
  </si>
  <si>
    <t>TUBO EM COBRE RÍGIDO, DN 28 MM, CLASSE E, SEM ISOLAMENTO, INSTALADO EM RAMAL DE DISTRIBUIÇÃO DE HIDRÁULICA PREDIAL - FORNECIMENTO E INSTALAÇÃO. AF_04/2022</t>
  </si>
  <si>
    <t>8.68</t>
  </si>
  <si>
    <t>92283</t>
  </si>
  <si>
    <t>TUBO EM COBRE RÍGIDO, DN 35 MM, CLASSE E, COM ISOLAMENTO, INSTALADO EM PRUMADA DE HIDRÁULICA PREDIAL - FORNECIMENTO E INSTALAÇÃO. AF_04/2022</t>
  </si>
  <si>
    <t>8.69</t>
  </si>
  <si>
    <t>92323</t>
  </si>
  <si>
    <t>TUBO EM COBRE RÍGIDO, DN 15 MM, CLASSE E, COM ISOLAMENTO, INSTALADO EM RAMAL E SUB-RAMAL DE HIDRÁULICA PREDIAL - FORNECIMENTO E INSTALAÇÃO. AF_04/2022</t>
  </si>
  <si>
    <t>8.70</t>
  </si>
  <si>
    <t>92324</t>
  </si>
  <si>
    <t>TUBO EM COBRE RÍGIDO, DN 22 MM, CLASSE E, COM ISOLAMENTO, INSTALADO EM RAMAL E SUB-RAMAL DE HIDRÁULICA PREDIAL - FORNECIMENTO E INSTALAÇÃO. AF_04/2022</t>
  </si>
  <si>
    <t>8.71</t>
  </si>
  <si>
    <t>92325</t>
  </si>
  <si>
    <t>TUBO EM COBRE RÍGIDO, DN 28 MM, CLASSE E, COM ISOLAMENTO, INSTALADO EM RAMAL E SUB-RAMAL DE HIDRÁULICA PREDIAL - FORNECIMENTO E INSTALAÇÃO. AF_04/2022</t>
  </si>
  <si>
    <t>8.72</t>
  </si>
  <si>
    <t>08.05.013</t>
  </si>
  <si>
    <t>Proteçao em aluminio corrugado e= 0,15mm para tubo de cobre dn 15mm agua quente incl amarraçao</t>
  </si>
  <si>
    <t>8.73</t>
  </si>
  <si>
    <t>08.05.014</t>
  </si>
  <si>
    <t>Proteçao em aluminio corrugado e= 0,15mm para tubo de cobre dn 22mm agua quente incl amarraçao</t>
  </si>
  <si>
    <t>8.74</t>
  </si>
  <si>
    <t>08.05.015</t>
  </si>
  <si>
    <t>Proteçao em aluminio corrugado e=0,15mm para tubo de cobre dn 28mm agua quente incl amarraçao</t>
  </si>
  <si>
    <t>8.75</t>
  </si>
  <si>
    <t>08.05.016</t>
  </si>
  <si>
    <t>Proteçao em aluminio corrugado e= 0,15mm para tubo de cobre dn 35mm agua quente incl amarraçao</t>
  </si>
  <si>
    <t>8.76</t>
  </si>
  <si>
    <t>92367</t>
  </si>
  <si>
    <t>TUBO DE AÇO GALVANIZADO COM COSTURA, CLASSE MÉDIA, DN 65 (2 1/2"), CONEXÃO ROSQUEADA, INSTALADO EM REDE DE ALIMENTAÇÃO PARA HIDRANTE - FORNECIMENTO E INSTALAÇÃO. AF_10/2020</t>
  </si>
  <si>
    <t>8.77</t>
  </si>
  <si>
    <t>92368</t>
  </si>
  <si>
    <t>TUBO DE AÇO GALVANIZADO COM COSTURA, CLASSE MÉDIA, DN 80 (3"), CONEXÃO ROSQUEADA, INSTALADO EM REDE DE ALIMENTAÇÃO PARA HIDRANTE - FORNECIMENTO E INSTALAÇÃO. AF_10/2020</t>
  </si>
  <si>
    <t>8.78</t>
  </si>
  <si>
    <t>08.07.010</t>
  </si>
  <si>
    <t>Protecao anti corrosiva para ramais sob a terra</t>
  </si>
  <si>
    <t>8.79</t>
  </si>
  <si>
    <t>103019</t>
  </si>
  <si>
    <t>REGISTRO OU VÁLVULA GLOBO ANGULAR EM LATÃO, PARA HIDRANTES EM INSTALAÇÃO PREDIAL DE INCÊNDIO, 45 GRAUS, 2 1/2" - FORNECIMENTO E INSTALAÇÃO. AF_08/2021</t>
  </si>
  <si>
    <t>8.80</t>
  </si>
  <si>
    <t>08.08.012</t>
  </si>
  <si>
    <t>Registro de recalque no passeio (rr-01)</t>
  </si>
  <si>
    <t>8.81</t>
  </si>
  <si>
    <t>103009</t>
  </si>
  <si>
    <t>VÁLVULA DE RETENÇÃO VERTICAL, DE BRONZE, ROSCÁVEL, 2 1/2" - FORNECIMENTO E INSTALAÇÃO. AF_08/2021</t>
  </si>
  <si>
    <t>8.82</t>
  </si>
  <si>
    <t>99633</t>
  </si>
  <si>
    <t>VÁLVULA DE RETENÇÃO VERTICAL, DE BRONZE, ROSCÁVEL, 3" - FORNECIMENTO E INSTALAÇÃO. AF_08/2021</t>
  </si>
  <si>
    <t>8.83</t>
  </si>
  <si>
    <t>96765</t>
  </si>
  <si>
    <t>ABRIGO PARA HIDRANTE, 90X60X17CM, COM REGISTRO GLOBO ANGULAR 45 GRAUS 2 1/2", ADAPTADOR STORZ 2 1/2", MANGUEIRA DE INCÊNDIO 20M, REDUÇÃO 2 1/2" X 1 1/2" E ESGUICHO EM LATÃO 1 1/2" - FORNECIMENTO E INSTALAÇÃO. AF_10/2020</t>
  </si>
  <si>
    <t>8.84</t>
  </si>
  <si>
    <t>08.08.030</t>
  </si>
  <si>
    <t>Mangueira com uniao de engate rapido de 1 1/2"</t>
  </si>
  <si>
    <t>8.85</t>
  </si>
  <si>
    <t>08.08.031</t>
  </si>
  <si>
    <t>Mangueira com uniao de engate rapido de 2 1/2"</t>
  </si>
  <si>
    <t>8.86</t>
  </si>
  <si>
    <t>08.08.035</t>
  </si>
  <si>
    <t>Esguicho de latao c/engate rapido orificio de 1/2"</t>
  </si>
  <si>
    <t>8.87</t>
  </si>
  <si>
    <t>08.08.036</t>
  </si>
  <si>
    <t>Esguicho de latao c/engate rapido orificio de 5/8"</t>
  </si>
  <si>
    <t>8.88</t>
  </si>
  <si>
    <t>08.08.037</t>
  </si>
  <si>
    <t>Esguicho de latao c/engate rapido orificio de 3/4"</t>
  </si>
  <si>
    <t>8.89</t>
  </si>
  <si>
    <t>99624</t>
  </si>
  <si>
    <t>VÁLVULA DE RETENÇÃO HORIZONTAL, DE BRONZE, ROSCÁVEL, 2 1/2" - FORNECIMENTO E INSTALAÇÃO. AF_08/2021</t>
  </si>
  <si>
    <t>8.90</t>
  </si>
  <si>
    <t>99625</t>
  </si>
  <si>
    <t>VÁLVULA DE RETENÇÃO HORIZONTAL, DE BRONZE, ROSCÁVEL, 3" - FORNECIMENTO E INSTALAÇÃO. AF_08/2021</t>
  </si>
  <si>
    <t>8.91</t>
  </si>
  <si>
    <t>99626</t>
  </si>
  <si>
    <t>VÁLVULA DE RETENÇÃO HORIZONTAL, DE BRONZE, ROSCÁVEL, 4" - FORNECIMENTO E INSTALAÇÃO. AF_08/2021</t>
  </si>
  <si>
    <t>8.92</t>
  </si>
  <si>
    <t>02.02.05.300.31</t>
  </si>
  <si>
    <t>Chave tipo Storz para engate e conexão de mangueira de incêdio</t>
  </si>
  <si>
    <t>un</t>
  </si>
  <si>
    <t>8.93</t>
  </si>
  <si>
    <t>101906</t>
  </si>
  <si>
    <t>EXTINTOR DE INCÊNDIO PORTÁTIL COM CARGA DE CO2 DE 4 KG, CLASSE BC - FORNECIMENTO E INSTALAÇÃO. AF_10/2020_PE</t>
  </si>
  <si>
    <t>8.94</t>
  </si>
  <si>
    <t>101907</t>
  </si>
  <si>
    <t>EXTINTOR DE INCÊNDIO PORTÁTIL COM CARGA DE CO2 DE 6 KG, CLASSE BC - FORNECIMENTO E INSTALAÇÃO. AF_10/2020_PE</t>
  </si>
  <si>
    <t>8.95</t>
  </si>
  <si>
    <t>101908</t>
  </si>
  <si>
    <t>EXTINTOR DE INCÊNDIO PORTÁTIL COM CARGA DE PQS DE 4 KG, CLASSE BC - FORNECIMENTO E INSTALAÇÃO. AF_10/2020_PE</t>
  </si>
  <si>
    <t>8.96</t>
  </si>
  <si>
    <t>101911</t>
  </si>
  <si>
    <t>EXTINTOR DE INCÊNDIO PORTÁTIL COM CARGA DE PQS DE 12 KG, CLASSE BC - FORNECIMENTO E INSTALAÇÃO. AF_10/2020_PE</t>
  </si>
  <si>
    <t>8.97</t>
  </si>
  <si>
    <t>101909</t>
  </si>
  <si>
    <t>EXTINTOR DE INCÊNDIO PORTÁTIL COM CARGA DE PQS DE 6 KG, CLASSE BC - FORNECIMENTO E INSTALAÇÃO. AF_10/2020_PE</t>
  </si>
  <si>
    <t>8.98</t>
  </si>
  <si>
    <t>101905</t>
  </si>
  <si>
    <t>EXTINTOR DE INCÊNDIO PORTÁTIL COM CARGA DE ÁGUA PRESSURIZADA DE 10 L, CLASSE A - FORNECIMENTO E INSTALAÇÃO. AF_10/2020_PE</t>
  </si>
  <si>
    <t>8.99</t>
  </si>
  <si>
    <t>101917</t>
  </si>
  <si>
    <t>MANÔMETRO 0 A 200 PSI (0 A 14 KGF/CM2), D = 50MM - FORNECIMENTO E INSTALAÇÃO. AF_10/2020</t>
  </si>
  <si>
    <t>8.100</t>
  </si>
  <si>
    <t>08.08.061</t>
  </si>
  <si>
    <t>Pressostato (valvula de fluxo) com sensor diafragma.</t>
  </si>
  <si>
    <t>8.101</t>
  </si>
  <si>
    <t>08.08.069</t>
  </si>
  <si>
    <t>Ai-01 abrigo para bomba de incendio</t>
  </si>
  <si>
    <t>8.102</t>
  </si>
  <si>
    <t>102111</t>
  </si>
  <si>
    <t>BOMBA CENTRÍFUGA, MONOFÁSICA, 0,5 CV OU 0,49 HP, HM 6 A 20 M, Q 1,2 A 8,3 M3/H - FORNECIMENTO E INSTALAÇÃO. AF_12/2020</t>
  </si>
  <si>
    <t>8.103</t>
  </si>
  <si>
    <t>08.08.071</t>
  </si>
  <si>
    <t>Conj motor-bomba (centrifuga) 3/4 hp (7400 l/h - 20 mca)</t>
  </si>
  <si>
    <t>8.104</t>
  </si>
  <si>
    <t>102113</t>
  </si>
  <si>
    <t>BOMBA CENTRÍFUGA, TRIFÁSICA, 1 CV OU 0,99 HP, HM 14 A 40 M, Q 0,6 A 8,4 M3/H - FORNECIMENTO E INSTALAÇÃO. AF_12/2020</t>
  </si>
  <si>
    <t>8.105</t>
  </si>
  <si>
    <t>102115</t>
  </si>
  <si>
    <t>BOMBA CENTRÍFUGA, TRIFÁSICA, 1,5 CV OU 1,48 HP, HM 10 A 70 M, Q 1,8 A 5,3 M3/H - FORNECIMENTO E INSTALAÇÃO. AF_12/2020</t>
  </si>
  <si>
    <t>8.106</t>
  </si>
  <si>
    <t>08.08.074</t>
  </si>
  <si>
    <t>Conj motor-bomba (centrifuga) 2 hp (13900 l/h - 20 mca)</t>
  </si>
  <si>
    <t>8.107</t>
  </si>
  <si>
    <t>102118</t>
  </si>
  <si>
    <t>BOMBA CENTRÍFUGA, TRIFÁSICA, 3 CV OU 2,96 HP, HM 34 A 40 M, Q 8,6 A 14,8 M3/H - FORNECIMENTO E INSTALAÇÃO. AF_12/2020</t>
  </si>
  <si>
    <t>8.108</t>
  </si>
  <si>
    <t>08.08.077</t>
  </si>
  <si>
    <t>Conj motor-bomba (centrifuga) 5 hp (31200 l/h -20 mca)</t>
  </si>
  <si>
    <t>8.109</t>
  </si>
  <si>
    <t>08.09.001</t>
  </si>
  <si>
    <t>Tubo de ferro fundido dn 50mm (2") - inclusive conexoes - desc</t>
  </si>
  <si>
    <t>8.110</t>
  </si>
  <si>
    <t>08.09.002</t>
  </si>
  <si>
    <t>Tubo de ferro fundido dn 75mm (3") - inclusive conexoes - desc</t>
  </si>
  <si>
    <t>8.111</t>
  </si>
  <si>
    <t>08.09.003</t>
  </si>
  <si>
    <t>Tubo de ferro fundido dn 100mm (4") - inclusive conexoes - desc</t>
  </si>
  <si>
    <t>8.112</t>
  </si>
  <si>
    <t>89711</t>
  </si>
  <si>
    <t>TUBO PVC, SERIE NORMAL, ESGOTO PREDIAL, DN 40 MM, FORNECIDO E INSTALADO EM RAMAL DE DESCARGA OU RAMAL DE ESGOTO SANITÁRIO. AF_08/2022</t>
  </si>
  <si>
    <t>8.113</t>
  </si>
  <si>
    <t>89712</t>
  </si>
  <si>
    <t>TUBO PVC, SERIE NORMAL, ESGOTO PREDIAL, DN 50 MM, FORNECIDO E INSTALADO EM RAMAL DE DESCARGA OU RAMAL DE ESGOTO SANITÁRIO. AF_08/2022</t>
  </si>
  <si>
    <t>8.114</t>
  </si>
  <si>
    <t>89713</t>
  </si>
  <si>
    <t>TUBO PVC, SERIE NORMAL, ESGOTO PREDIAL, DN 75 MM, FORNECIDO E INSTALADO EM RAMAL DE DESCARGA OU RAMAL DE ESGOTO SANITÁRIO. AF_08/2022</t>
  </si>
  <si>
    <t>8.115</t>
  </si>
  <si>
    <t>89714</t>
  </si>
  <si>
    <t>TUBO PVC, SERIE NORMAL, ESGOTO PREDIAL, DN 100 MM, FORNECIDO E INSTALADO EM RAMAL DE DESCARGA OU RAMAL DE ESGOTO SANITÁRIO. AF_08/2022</t>
  </si>
  <si>
    <t>8.116</t>
  </si>
  <si>
    <t>89849</t>
  </si>
  <si>
    <t>TUBO PVC, SERIE NORMAL, ESGOTO PREDIAL, DN 150 MM, FORNECIDO E INSTALADO EM SUBCOLETOR AÉREO DE ESGOTO SANITÁRIO. AF_08/2022</t>
  </si>
  <si>
    <t>8.117</t>
  </si>
  <si>
    <t>08.09.030</t>
  </si>
  <si>
    <t>Tubo de aco galvanizado dn 40mm (1.1/2") - inclusive conexoes</t>
  </si>
  <si>
    <t>8.118</t>
  </si>
  <si>
    <t>08.09.060</t>
  </si>
  <si>
    <t>Tubo pvc reforçado "sr" junta elástica dn 40 incl conexões</t>
  </si>
  <si>
    <t>8.119</t>
  </si>
  <si>
    <t>08.10.004</t>
  </si>
  <si>
    <t>Caixa sifonada de pvc dn 100x150x50mm c/grelha pvc cromado</t>
  </si>
  <si>
    <t>8.120</t>
  </si>
  <si>
    <t>08.10.006</t>
  </si>
  <si>
    <t>Caixa sifonada de pvc dn 150x150x50mm c/grelha metalica</t>
  </si>
  <si>
    <t>8.121</t>
  </si>
  <si>
    <t>104328</t>
  </si>
  <si>
    <t>CAIXA SIFONADA, COM GRELHA QUADRADA, PVC, DN 150 X 150 X 50 MM, JUNTA SOLDÁVEL, FORNECIDA E INSTALADA EM RAMAL DE DESCARGA OU EM RAMAL DE ESGOTO SANITÁRIO. AF_08/2022</t>
  </si>
  <si>
    <t>8.122</t>
  </si>
  <si>
    <t>08.10.008</t>
  </si>
  <si>
    <t>Caixa sifonada de pvc dn 100x150x50mm com grelha de aço inox com fecho rotativo.</t>
  </si>
  <si>
    <t>8.123</t>
  </si>
  <si>
    <t>08.10.009</t>
  </si>
  <si>
    <t>Caixa sifonada de pvc dn 150x150x50mm com grelha de aço inox com fecho rotativo.</t>
  </si>
  <si>
    <t>8.124</t>
  </si>
  <si>
    <t>89707</t>
  </si>
  <si>
    <t>CAIXA SIFONADA, PVC, DN 100 X 100 X 50 MM, JUNTA ELÁSTICA, FORNECIDA E INSTALADA EM RAMAL DE DESCARGA OU EM RAMAL DE ESGOTO SANITÁRIO. AF_08/2022</t>
  </si>
  <si>
    <t>8.125</t>
  </si>
  <si>
    <t>89708</t>
  </si>
  <si>
    <t>CAIXA SIFONADA, PVC, DN 150 X 185 X 75 MM, JUNTA ELÁSTICA, FORNECIDA E INSTALADA EM RAMAL DE DESCARGA OU EM RAMAL DE ESGOTO SANITÁRIO. AF_08/2022</t>
  </si>
  <si>
    <t>8.126</t>
  </si>
  <si>
    <t>104327</t>
  </si>
  <si>
    <t>RALO SIFONADO REDONDO, PVC, DN 100 X 40 MM, JUNTA SOLDÁVEL, FORNECIDO E INSTALADO EM RAMAL DE DESCARGA OU EM RAMAL DE ESGOTO SANITÁRIO. AF_08/2022</t>
  </si>
  <si>
    <t>8.127</t>
  </si>
  <si>
    <t>08.10.048</t>
  </si>
  <si>
    <t>Ralo sifonado de f.fundido dn 150 mm c/grelha pvc cromado</t>
  </si>
  <si>
    <t>8.128</t>
  </si>
  <si>
    <t>104326</t>
  </si>
  <si>
    <t>RALO SECO CÔNICO, PVC, DN 100 X 40 MM, JUNTA SOLDÁVEL, FORNECIDO E INSTALADO EM RAMAL DE DESCARGA OU EM RAMAL DE ESGOTO SANITÁRIO. AF_08/2022</t>
  </si>
  <si>
    <t>8.129</t>
  </si>
  <si>
    <t>08.10.050</t>
  </si>
  <si>
    <t>Ralo seco de f.fundido dn 100 mm c/grelha pvc cromado</t>
  </si>
  <si>
    <t>8.130</t>
  </si>
  <si>
    <t>104348</t>
  </si>
  <si>
    <t>TERMINAL DE VENTILAÇÃO, PVC, SÉRIE NORMAL, ESGOTO PREDIAL, DN 50 MM, JUNTA SOLDÁVEL, FORNECIDO E INSTALADO EM PRUMADA DE ESGOTO SANITÁRIO OU VENTILAÇÃO. AF_08/2022</t>
  </si>
  <si>
    <t>8.131</t>
  </si>
  <si>
    <t>104351</t>
  </si>
  <si>
    <t>TERMINAL DE VENTILAÇÃO, PVC, SÉRIE NORMAL, ESGOTO PREDIAL, DN 75 MM, JUNTA SOLDÁVEL, FORNECIDO E INSTALADO EM PRUMADA DE ESGOTO SANITÁRIO OU VENTILAÇÃO. AF_08/2022</t>
  </si>
  <si>
    <t>8.132</t>
  </si>
  <si>
    <t>104356</t>
  </si>
  <si>
    <t>TERMINAL DE VENTILAÇÃO, PVC, SÉRIE NORMAL, ESGOTO PREDIAL, DN 100 MM, JUNTA SOLDÁVEL, FORNECIDO E INSTALADO EM PRUMADA DE ESGOTO SANITÁRIO OU VENTILAÇÃO. AF_08/2022</t>
  </si>
  <si>
    <t>8.133</t>
  </si>
  <si>
    <t>08.11.002</t>
  </si>
  <si>
    <t>Tubo de ferro fundido dn 50mm (2") - inclusive conexoes</t>
  </si>
  <si>
    <t>8.134</t>
  </si>
  <si>
    <t>08.11.003</t>
  </si>
  <si>
    <t>Tubo de ferro fundido dn 75mm (3") - inclusive conexoes</t>
  </si>
  <si>
    <t>8.135</t>
  </si>
  <si>
    <t>08.11.004</t>
  </si>
  <si>
    <t>Tubo de ferro fundido dn 100mm (4") - inclusive conexoes</t>
  </si>
  <si>
    <t>8.136</t>
  </si>
  <si>
    <t>08.11.005</t>
  </si>
  <si>
    <t>Tubo de ferro fundido dn 150mm (6") - inclusive conexoes</t>
  </si>
  <si>
    <t>8.137</t>
  </si>
  <si>
    <t>08.11.015</t>
  </si>
  <si>
    <t>Descida de agua pluvial h=300cm c/tubo de fºfº dn 100mm ponta-bolsa incl.fix.na parede</t>
  </si>
  <si>
    <t>8.138</t>
  </si>
  <si>
    <t>08.11.016</t>
  </si>
  <si>
    <t>Descida de agua pluvial h=300cm c/tubo de fºfº dn 150mm ponta-bolsa incl.fix.na parede</t>
  </si>
  <si>
    <t>8.139</t>
  </si>
  <si>
    <t>104085</t>
  </si>
  <si>
    <t>TUBO, PVC OCRE, JUNTA ELÁSTICA, DN 100 MM, PARA COLETOR PREDIAL DE ESGOTO. AF_06/2022</t>
  </si>
  <si>
    <t>8.140</t>
  </si>
  <si>
    <t>104086</t>
  </si>
  <si>
    <t>TUBO, PVC OCRE, JUNTA ELÁSTICA, DN 150 MM, PARA COLETOR PREDIAL DE ESGOTO. AF_06/2022</t>
  </si>
  <si>
    <t>8.141</t>
  </si>
  <si>
    <t>01.08.050</t>
  </si>
  <si>
    <t>Caixa de ligacao ou inspecao - alvenaria de 1/2 tijolo revestida</t>
  </si>
  <si>
    <t>8.142</t>
  </si>
  <si>
    <t>01.08.052</t>
  </si>
  <si>
    <t>Caixa de ligacao ou inspecao - tampa de concreto armado</t>
  </si>
  <si>
    <t>8.143</t>
  </si>
  <si>
    <t>95570</t>
  </si>
  <si>
    <t>TUBO DE CONCRETO (SIMPLES) PARA REDES COLETORAS DE ÁGUAS PLUVIAIS, DIÂMETRO DE 300 MM, JUNTA RÍGIDA, INSTALADO EM LOCAL COM ALTO NÍVEL DE INTERFERÊNCIAS - FORNECIMENTO E ASSENTAMENTO. AF_03/2024</t>
  </si>
  <si>
    <t>8.144</t>
  </si>
  <si>
    <t>95571</t>
  </si>
  <si>
    <t>TUBO DE CONCRETO (SIMPLES) PARA REDES COLETORAS DE ÁGUAS PLUVIAIS, DIÂMETRO DE 400 MM, JUNTA RÍGIDA, INSTALADO EM LOCAL COM ALTO NÍVEL DE INTERFERÊNCIAS - FORNECIMENTO E ASSENTAMENTO. AF_03/2024</t>
  </si>
  <si>
    <t>8.145</t>
  </si>
  <si>
    <t>95572</t>
  </si>
  <si>
    <t>TUBO DE CONCRETO (SIMPLES) PARA REDES COLETORAS DE ÁGUAS PLUVIAIS, DIÂMETRO DE 500 MM, JUNTA RÍGIDA, INSTALADO EM LOCAL COM ALTO NÍVEL DE INTERFERÊNCIAS - FORNECIMENTO E ASSENTAMENTO. AF_03/2024</t>
  </si>
  <si>
    <t>8.146</t>
  </si>
  <si>
    <t>92221</t>
  </si>
  <si>
    <t>TUBO DE CONCRETO PARA REDES COLETORAS DE ÁGUAS PLUVIAIS, DIÂMETRO DE 600 MM, JUNTA RÍGIDA, INSTALADO EM LOCAL COM ALTO NÍVEL DE INTERFERÊNCIAS - FORNECIMENTO E ASSENTAMENTO. AF_03/2024</t>
  </si>
  <si>
    <t>8.147</t>
  </si>
  <si>
    <t>92223</t>
  </si>
  <si>
    <t>TUBO DE CONCRETO PARA REDES COLETORAS DE ÁGUAS PLUVIAIS, DIÂMETRO DE 800 MM, JUNTA RÍGIDA, INSTALADO EM LOCAL COM ALTO NÍVEL DE INTERFERÊNCIAS - FORNECIMENTO E ASSENTAMENTO. AF_03/2024</t>
  </si>
  <si>
    <t>8.148</t>
  </si>
  <si>
    <t>92226</t>
  </si>
  <si>
    <t>TUBO DE CONCRETO PARA REDES COLETORAS DE ÁGUAS PLUVIAIS, DIÂMETRO DE 1000 MM, JUNTA RÍGIDA, INSTALADO EM LOCAL COM ALTO NÍVEL DE INTERFERÊNCIAS - FORNECIMENTO E ASSENTAMENTO. AF_03/2024</t>
  </si>
  <si>
    <t>8.149</t>
  </si>
  <si>
    <t>92829</t>
  </si>
  <si>
    <t>TUBO DE CONCRETO PARA REDES COLETORAS DE ÁGUAS PLUVIAIS, DIÂMETRO DE 1200 MM, JUNTA RÍGIDA, INSTALADO EM LOCAL COM ALTO NÍVEL DE INTERFERÊNCIAS - FORNECIMENTO E ASSENTAMENTO. AF_03/2024</t>
  </si>
  <si>
    <t>8.150</t>
  </si>
  <si>
    <t>08.11.027</t>
  </si>
  <si>
    <t>Tubo concreto simples (ps-1) com ponta e bolsa ø 60cm nbr 8890/2007</t>
  </si>
  <si>
    <t>8.151</t>
  </si>
  <si>
    <t>89508</t>
  </si>
  <si>
    <t>TUBO PVC, SÉRIE R, ÁGUA PLUVIAL, DN 40 MM, FORNECIDO E INSTALADO EM RAMAL DE ENCAMINHAMENTO. AF_06/2022</t>
  </si>
  <si>
    <t>8.152</t>
  </si>
  <si>
    <t>89509</t>
  </si>
  <si>
    <t>TUBO PVC, SÉRIE R, ÁGUA PLUVIAL, DN 50 MM, FORNECIDO E INSTALADO EM RAMAL DE ENCAMINHAMENTO. AF_06/2022</t>
  </si>
  <si>
    <t>8.153</t>
  </si>
  <si>
    <t>89511</t>
  </si>
  <si>
    <t>TUBO PVC, SÉRIE R, ÁGUA PLUVIAL, DN 75 MM, FORNECIDO E INSTALADO EM RAMAL DE ENCAMINHAMENTO. AF_06/2022</t>
  </si>
  <si>
    <t>8.154</t>
  </si>
  <si>
    <t>89578</t>
  </si>
  <si>
    <t>TUBO PVC, SÉRIE R, ÁGUA PLUVIAL, DN 100 MM, FORNECIDO E INSTALADO EM CONDUTORES VERTICAIS DE ÁGUAS PLUVIAIS. AF_06/2022</t>
  </si>
  <si>
    <t>8.155</t>
  </si>
  <si>
    <t>104166</t>
  </si>
  <si>
    <t>TUBO PVC, SÉRIE R, ÁGUA PLUVIAL, DN 150 MM, FORNECIDO E INSTALADO EM RAMAL DE ENCAMINHAMENTO. AF_06/2022</t>
  </si>
  <si>
    <t>8.156</t>
  </si>
  <si>
    <t>08.12.001</t>
  </si>
  <si>
    <t>Condutor em chapa galvanizada n 24 desenv. 0,25m</t>
  </si>
  <si>
    <t>8.157</t>
  </si>
  <si>
    <t>08.12.002</t>
  </si>
  <si>
    <t>Condutor em chapa galvanizada n 26 desenv. 0,25m</t>
  </si>
  <si>
    <t>8.158</t>
  </si>
  <si>
    <t>08.12.003</t>
  </si>
  <si>
    <t>Condutor de chapa galvanizada n 24 - desenvolvimento de 0,33 m</t>
  </si>
  <si>
    <t>8.159</t>
  </si>
  <si>
    <t>08.12.004</t>
  </si>
  <si>
    <t>Condutor de chapa galvanizada n 26 - desenvolvimento de 0,33 m</t>
  </si>
  <si>
    <t>8.160</t>
  </si>
  <si>
    <t>08.12.007</t>
  </si>
  <si>
    <t>Ligacao calha condutor de chapa aco galvanizado n.24 diametro de 3"</t>
  </si>
  <si>
    <t>8.161</t>
  </si>
  <si>
    <t>08.12.008</t>
  </si>
  <si>
    <t>Ligacao calha condutor de chapa aco galvanizado n.24 diametro de 4"</t>
  </si>
  <si>
    <t>8.162</t>
  </si>
  <si>
    <t>94227</t>
  </si>
  <si>
    <t>CALHA EM CHAPA DE AÇO GALVANIZADO NÚMERO 24, DESENVOLVIMENTO DE 33 CM, INCLUSO TRANSPORTE VERTICAL. AF_07/2019</t>
  </si>
  <si>
    <t>8.163</t>
  </si>
  <si>
    <t>94228</t>
  </si>
  <si>
    <t>CALHA EM CHAPA DE AÇO GALVANIZADO NÚMERO 24, DESENVOLVIMENTO DE 50 CM, INCLUSO TRANSPORTE VERTICAL. AF_07/2019</t>
  </si>
  <si>
    <t>8.164</t>
  </si>
  <si>
    <t>94229</t>
  </si>
  <si>
    <t>CALHA EM CHAPA DE AÇO GALVANIZADO NÚMERO 24, DESENVOLVIMENTO DE 100 CM, INCLUSO TRANSPORTE VERTICAL. AF_07/2019</t>
  </si>
  <si>
    <t>8.165</t>
  </si>
  <si>
    <t>08.12.021</t>
  </si>
  <si>
    <t>Calha ou agua furtada em chapa galv. n 26 - corte 0.33m</t>
  </si>
  <si>
    <t>8.166</t>
  </si>
  <si>
    <t>08.12.022</t>
  </si>
  <si>
    <t>Calha ou agua furtada em chapa galv. n 26 - corte 0,50m</t>
  </si>
  <si>
    <t>8.167</t>
  </si>
  <si>
    <t>08.12.031</t>
  </si>
  <si>
    <t>Rufo em chapa galvanizada n 24 - corte 0,16 m</t>
  </si>
  <si>
    <t>8.168</t>
  </si>
  <si>
    <t>94231</t>
  </si>
  <si>
    <t>RUFO EM CHAPA DE AÇO GALVANIZADO NÚMERO 24, CORTE DE 25 CM, INCLUSO TRANSPORTE VERTICAL. AF_07/2019</t>
  </si>
  <si>
    <t>8.169</t>
  </si>
  <si>
    <t>101979</t>
  </si>
  <si>
    <t>CHAPIM (RUFO CAPA) EM AÇO GALVANIZADO, CORTE 33. AF_11/2020</t>
  </si>
  <si>
    <t>8.170</t>
  </si>
  <si>
    <t>08.12.034</t>
  </si>
  <si>
    <t>Rufo em chapa galvanizada n 24 - corte 0,50 m</t>
  </si>
  <si>
    <t>8.171</t>
  </si>
  <si>
    <t>08.12.035</t>
  </si>
  <si>
    <t>Rufo em chapa galvanizada n 24 - corte 1,00 m</t>
  </si>
  <si>
    <t>8.172</t>
  </si>
  <si>
    <t>08.12.038</t>
  </si>
  <si>
    <t>Rufo em chapa galvanizada n 26 - corte 0,16 m</t>
  </si>
  <si>
    <t>8.173</t>
  </si>
  <si>
    <t>08.12.039</t>
  </si>
  <si>
    <t>Rufo em chapa galvanizada n 26 - corte 0,25 m</t>
  </si>
  <si>
    <t>8.174</t>
  </si>
  <si>
    <t>08.12.041</t>
  </si>
  <si>
    <t>Rufo em chapa galvanizada n 26 - corte 0,50 m</t>
  </si>
  <si>
    <t>8.175</t>
  </si>
  <si>
    <t>08.12.042</t>
  </si>
  <si>
    <t>Rufo em chapa galvanizada n 26 - corte 1,00 m</t>
  </si>
  <si>
    <t>8.176</t>
  </si>
  <si>
    <t>08.12.065</t>
  </si>
  <si>
    <t>Grelha hemisferica de ferro fundido dn 75mm (3")</t>
  </si>
  <si>
    <t>8.177</t>
  </si>
  <si>
    <t>08.12.066</t>
  </si>
  <si>
    <t>Grelha hemisferica de ferro fundido dn 100mm (4")</t>
  </si>
  <si>
    <t>8.178</t>
  </si>
  <si>
    <t>08.12.067</t>
  </si>
  <si>
    <t>Grelha hemisferica de ferro fundido dn 150mm (6")</t>
  </si>
  <si>
    <t>8.179</t>
  </si>
  <si>
    <t>08.12.087</t>
  </si>
  <si>
    <t>Ralo seco de f. fundido dn 100 mm c/grelha pvc cromado</t>
  </si>
  <si>
    <t>8.180</t>
  </si>
  <si>
    <t>94648</t>
  </si>
  <si>
    <t>TUBO, PVC, SOLDÁVEL, DE 25MM, INSTALADO EM RESERVAÇÃO PREDIAL DE ÁGUA - FORNECIMENTO E INSTALAÇÃO. AF_04/2024</t>
  </si>
  <si>
    <t>8.181</t>
  </si>
  <si>
    <t>94649</t>
  </si>
  <si>
    <t>TUBO, PVC, SOLDÁVEL, DE 32MM, INSTALADO EM RESERVAÇÃO PREDIAL DE ÁGUA - FORNECIMENTO E INSTALAÇÃO. AF_04/2024</t>
  </si>
  <si>
    <t>8.182</t>
  </si>
  <si>
    <t>94650</t>
  </si>
  <si>
    <t>TUBO, PVC, SOLDÁVEL, DE 40MM, INSTALADO EM RESERVAÇÃO PREDIAL DE ÁGUA - FORNECIMENTO E INSTALAÇÃO. AF_04/2024</t>
  </si>
  <si>
    <t>8.183</t>
  </si>
  <si>
    <t>94651</t>
  </si>
  <si>
    <t>TUBO, PVC, SOLDÁVEL, DE 50MM, INSTALADO EM RESERVAÇÃO PREDIAL DE ÁGUA - FORNECIMENTO E INSTALAÇÃO. AF_04/2024</t>
  </si>
  <si>
    <t>8.184</t>
  </si>
  <si>
    <t>94652</t>
  </si>
  <si>
    <t>TUBO, PVC, SOLDÁVEL, DE 60MM, INSTALADO EM RESERVAÇÃO PREDIAL DE ÁGUA - FORNECIMENTO E INSTALAÇÃO. AF_04/2024</t>
  </si>
  <si>
    <t>8.185</t>
  </si>
  <si>
    <t>94653</t>
  </si>
  <si>
    <t>TUBO, PVC, SOLDÁVEL, DE 75MM, INSTALADO EM RESERVAÇÃO PREDIAL DE ÁGUA - FORNECIMENTO E INSTALAÇÃO. AF_04/2024</t>
  </si>
  <si>
    <t>8.186</t>
  </si>
  <si>
    <t>94654</t>
  </si>
  <si>
    <t>TUBO, PVC, SOLDÁVEL, DE 85MM, INSTALADO EM RESERVAÇÃO PREDIAL DE ÁGUA - FORNECIMENTO E INSTALAÇÃO. AF_04/2024</t>
  </si>
  <si>
    <t>8.187</t>
  </si>
  <si>
    <t>94655</t>
  </si>
  <si>
    <t>TUBO, PVC, SOLDÁVEL, DE 110MM, INSTALADO EM RESERVAÇÃO PREDIAL DE ÁGUA - FORNECIMENTO E INSTALAÇÃO. AF_04/2024</t>
  </si>
  <si>
    <t>8.188</t>
  </si>
  <si>
    <t>08.13.011</t>
  </si>
  <si>
    <t>8.189</t>
  </si>
  <si>
    <t>92364</t>
  </si>
  <si>
    <t>TUBO DE AÇO GALVANIZADO COM COSTURA, CLASSE MÉDIA, DN 32 (1 1/4"), CONEXÃO ROSQUEADA, INSTALADO EM REDE DE ALIMENTAÇÃO PARA HIDRANTE - FORNECIMENTO E INSTALAÇÃO. AF_10/2020</t>
  </si>
  <si>
    <t>8.190</t>
  </si>
  <si>
    <t>92365</t>
  </si>
  <si>
    <t>TUBO DE AÇO GALVANIZADO COM COSTURA, CLASSE MÉDIA, DN 40 (1 1/2"), CONEXÃO ROSQUEADA, INSTALADO EM REDE DE ALIMENTAÇÃO PARA HIDRANTE - FORNECIMENTO E INSTALAÇÃO. AF_10/2020</t>
  </si>
  <si>
    <t>8.191</t>
  </si>
  <si>
    <t>94462</t>
  </si>
  <si>
    <t>TUBO DE AÇO GALVANIZADO COM COSTURA, CLASSE MÉDIA, DN 50 MM (2"), CONEXÃO ROSQUEADA, INSTALADO EM RESERVAÇÃO PREDIAL DE ÁGUA - FORNECIMENTO E INSTALAÇÃO. AF_04/2024</t>
  </si>
  <si>
    <t>8.192</t>
  </si>
  <si>
    <t>94464</t>
  </si>
  <si>
    <t>TUBO DE AÇO GALVANIZADO COM COSTURA, CLASSE MÉDIA, DN 80 MM (3"), CONEXÃO ROSQUEADA, INSTALADO EM RESERVAÇÃO PREDIAL DE ÁGUA - FORNECIMENTO E INSTALAÇÃO. AF_04/2024</t>
  </si>
  <si>
    <t>8.193</t>
  </si>
  <si>
    <t>94495</t>
  </si>
  <si>
    <t>REGISTRO DE GAVETA BRUTO, LATÃO, ROSCÁVEL, 1" - FORNECIMENTO E INSTALAÇÃO. AF_08/2021</t>
  </si>
  <si>
    <t>8.194</t>
  </si>
  <si>
    <t>08.14.016</t>
  </si>
  <si>
    <t>Valvula de retencao horizontal de bronze de 1"</t>
  </si>
  <si>
    <t>8.195</t>
  </si>
  <si>
    <t>08.14.017</t>
  </si>
  <si>
    <t>Valvula de retencao horizontal de bronze de 1.1/4"</t>
  </si>
  <si>
    <t>8.196</t>
  </si>
  <si>
    <t>08.14.018</t>
  </si>
  <si>
    <t>Valvula de retencao horizontal de bronze de 1.1/2"</t>
  </si>
  <si>
    <t>8.197</t>
  </si>
  <si>
    <t>08.14.019</t>
  </si>
  <si>
    <t>Valvula de retencao horizontal de bronze de 2"</t>
  </si>
  <si>
    <t>8.198</t>
  </si>
  <si>
    <t>08.14.020</t>
  </si>
  <si>
    <t>Valvula de retencao horizontal de bronze de 2.1/2"</t>
  </si>
  <si>
    <t>8.199</t>
  </si>
  <si>
    <t>08.14.021</t>
  </si>
  <si>
    <t>Valvula de retencao horizontal de bronze de 3"</t>
  </si>
  <si>
    <t>8.200</t>
  </si>
  <si>
    <t>99629</t>
  </si>
  <si>
    <t>VÁLVULA DE RETENÇÃO VERTICAL, DE BRONZE, ROSCÁVEL, 1" - FORNECIMENTO E INSTALAÇÃO. AF_08/2021</t>
  </si>
  <si>
    <t>8.201</t>
  </si>
  <si>
    <t>99630</t>
  </si>
  <si>
    <t>VÁLVULA DE RETENÇÃO VERTICAL, DE BRONZE, ROSCÁVEL, 1 1/4" - FORNECIMENTO E INSTALAÇÃO. AF_08/2021</t>
  </si>
  <si>
    <t>8.202</t>
  </si>
  <si>
    <t>99631</t>
  </si>
  <si>
    <t>VÁLVULA DE RETENÇÃO VERTICAL, DE BRONZE, ROSCÁVEL, 1 1/2" - FORNECIMENTO E INSTALAÇÃO. AF_08/2021</t>
  </si>
  <si>
    <t>8.203</t>
  </si>
  <si>
    <t>99632</t>
  </si>
  <si>
    <t>VÁLVULA DE RETENÇÃO VERTICAL, DE BRONZE, ROSCÁVEL, 2" - FORNECIMENTO E INSTALAÇÃO. AF_08/2021</t>
  </si>
  <si>
    <t>8.204</t>
  </si>
  <si>
    <t>103011</t>
  </si>
  <si>
    <t>VÁLVULA DE RETENÇÃO, DE BRONZE, PÉ COM CRIVOS, ROSCÁVEL, 1" - FORNECIMENTO E INSTALAÇÃO. AF_08/2021</t>
  </si>
  <si>
    <t>8.205</t>
  </si>
  <si>
    <t>103012</t>
  </si>
  <si>
    <t>VÁLVULA DE RETENÇÃO, DE BRONZE, PÉ COM CRIVOS, ROSCÁVEL, 1 1/4" - FORNECIMENTO E INSTALAÇÃO. AF_08/2021</t>
  </si>
  <si>
    <t>8.206</t>
  </si>
  <si>
    <t>103013</t>
  </si>
  <si>
    <t>VÁLVULA DE RETENÇÃO, DE BRONZE, PÉ COM CRIVOS, ROSCÁVEL, 1 1/2" - FORNECIMENTO E INSTALAÇÃO. AF_08/2021</t>
  </si>
  <si>
    <t>8.207</t>
  </si>
  <si>
    <t>103014</t>
  </si>
  <si>
    <t>VÁLVULA DE RETENÇÃO, DE BRONZE, PÉ COM CRIVOS, ROSCÁVEL, 2" - FORNECIMENTO E INSTALAÇÃO. AF_08/2021</t>
  </si>
  <si>
    <t>8.208</t>
  </si>
  <si>
    <t>103015</t>
  </si>
  <si>
    <t>VÁLVULA DE RETENÇÃO, DE BRONZE, PÉ COM CRIVOS, ROSCÁVEL, 2 1/2" - FORNECIMENTO E INSTALAÇÃO. AF_08/2021</t>
  </si>
  <si>
    <t>8.209</t>
  </si>
  <si>
    <t>103016</t>
  </si>
  <si>
    <t>VÁLVULA DE RETENÇÃO, DE BRONZE, PÉ COM CRIVOS, ROSCÁVEL, 3" - FORNECIMENTO E INSTALAÇÃO. AF_08/2021</t>
  </si>
  <si>
    <t>8.210</t>
  </si>
  <si>
    <t>94796</t>
  </si>
  <si>
    <t>TORNEIRA DE BOIA PARA CAIXA D'ÁGUA, ROSCÁVEL, 3/4" - FORNECIMENTO E INSTALAÇÃO. AF_08/2021</t>
  </si>
  <si>
    <t>8.211</t>
  </si>
  <si>
    <t>94797</t>
  </si>
  <si>
    <t>TORNEIRA DE BOIA PARA CAIXA D'ÁGUA, ROSCÁVEL, 1" - FORNECIMENTO E INSTALAÇÃO. AF_08/2021</t>
  </si>
  <si>
    <t>8.212</t>
  </si>
  <si>
    <t>94800</t>
  </si>
  <si>
    <t>TORNEIRA DE BOIA PARA CAIXA D'ÁGUA, ROSCÁVEL, 2" - FORNECIMENTO E INSTALAÇÃO. AF_08/2021</t>
  </si>
  <si>
    <t>8.213</t>
  </si>
  <si>
    <t>08.14.063</t>
  </si>
  <si>
    <t>Laje pre-moldada d=3,00m e=8cm p/ reservatorio</t>
  </si>
  <si>
    <t>8.214</t>
  </si>
  <si>
    <t>102605</t>
  </si>
  <si>
    <t>CAIXA D´ÁGUA EM POLIETILENO, 500 LITROS - FORNECIMENTO E INSTALAÇÃO. AF_06/2021</t>
  </si>
  <si>
    <t>8.215</t>
  </si>
  <si>
    <t>102607</t>
  </si>
  <si>
    <t>CAIXA D´ÁGUA EM POLIETILENO, 1000 LITROS - FORNECIMENTO E INSTALAÇÃO. AF_06/2021</t>
  </si>
  <si>
    <t>8.216</t>
  </si>
  <si>
    <t>08.15.003</t>
  </si>
  <si>
    <t>Bn-02 banho infantil</t>
  </si>
  <si>
    <t>8.217</t>
  </si>
  <si>
    <t>08.15.013</t>
  </si>
  <si>
    <t>Lt-04 lavatorio /bebedouro coletivo com torneira antivandalismo</t>
  </si>
  <si>
    <t>8.218</t>
  </si>
  <si>
    <t>08.15.016</t>
  </si>
  <si>
    <t>Bb-01 bebedouro coletivo</t>
  </si>
  <si>
    <t>8.219</t>
  </si>
  <si>
    <t>08.15.017</t>
  </si>
  <si>
    <t>Bb-02 bebedouro acessível água refrigerada pressão mínima 8mca - fornecido e instalado</t>
  </si>
  <si>
    <t>8.220</t>
  </si>
  <si>
    <t>08.15.018</t>
  </si>
  <si>
    <t>Lt-06 lavatório coletivo com torneira antivandalismo</t>
  </si>
  <si>
    <t>8.221</t>
  </si>
  <si>
    <t>08.15.019</t>
  </si>
  <si>
    <t>Lt-07 lavatório coletivo com torneira de mesa- sanit.administração</t>
  </si>
  <si>
    <t>8.222</t>
  </si>
  <si>
    <t>08.16.045</t>
  </si>
  <si>
    <t>Tanque de louca branca,pequeno c/coluna</t>
  </si>
  <si>
    <t>8.223</t>
  </si>
  <si>
    <t>95470</t>
  </si>
  <si>
    <t>VASO SANITARIO SIFONADO CONVENCIONAL COM LOUÇA BRANCA, INCLUSO CONJUNTO DE LIGAÇÃO PARA BACIA SANITÁRIA AJUSTÁVEL - FORNECIMENTO E INSTALAÇÃO. AF_01/2020</t>
  </si>
  <si>
    <t>8.224</t>
  </si>
  <si>
    <t>100849</t>
  </si>
  <si>
    <t>ASSENTO SANITÁRIO CONVENCIONAL - FORNECIMENTO E INSTALACAO. AF_01/2020</t>
  </si>
  <si>
    <t>8.225</t>
  </si>
  <si>
    <t>100851</t>
  </si>
  <si>
    <t>ASSENTO SANITÁRIO INFANTIL - FORNECIMENTO E INSTALACAO. AF_01/2020</t>
  </si>
  <si>
    <t>8.226</t>
  </si>
  <si>
    <t>100848</t>
  </si>
  <si>
    <t>VASO SANITÁRIO INFANTIL LOUÇA BRANCA - FORNECIMENTO E INSTALACAO. AF_01/2020</t>
  </si>
  <si>
    <t>8.227</t>
  </si>
  <si>
    <t>86888</t>
  </si>
  <si>
    <t>VASO SANITÁRIO SIFONADO COM CAIXA ACOPLADA LOUÇA BRANCA - FORNECIMENTO E INSTALAÇÃO. AF_01/2020</t>
  </si>
  <si>
    <t>8.228</t>
  </si>
  <si>
    <t>02.02.04.110.03</t>
  </si>
  <si>
    <t>Caixa de descarga acoplada em louça para bacia sanitária</t>
  </si>
  <si>
    <t>8.229</t>
  </si>
  <si>
    <t>08.16.010</t>
  </si>
  <si>
    <t>Lavatorio de louca branca sem coluna c/ torneira de fecham automatico</t>
  </si>
  <si>
    <t>8.230</t>
  </si>
  <si>
    <t>100858</t>
  </si>
  <si>
    <t>MICTÓRIO SIFONADO LOUÇA BRANCA - PADRÃO MÉDIO - FORNECIMENTO E INSTALAÇÃO. AF_01/2020</t>
  </si>
  <si>
    <t>8.231</t>
  </si>
  <si>
    <t>86919</t>
  </si>
  <si>
    <t>TANQUE DE LOUÇA BRANCA COM COLUNA, 30L OU EQUIVALENTE, INCLUSO SIFÃO FLEXÍVEL EM PVC, VÁLVULA METÁLICA E TORNEIRA DE METAL CROMADO PADRÃO MÉDIO - FORNECIMENTO E INSTALAÇÃO. AF_01/2020</t>
  </si>
  <si>
    <t>8.232</t>
  </si>
  <si>
    <t>08.16.050</t>
  </si>
  <si>
    <t>Saboneteira de louca branca de 7,5x15 cm</t>
  </si>
  <si>
    <t>8.233</t>
  </si>
  <si>
    <t>08.16.051</t>
  </si>
  <si>
    <t>Saboneteira de louca branca de 15x15 cm</t>
  </si>
  <si>
    <t>8.234</t>
  </si>
  <si>
    <t>95472</t>
  </si>
  <si>
    <t>VASO SANITARIO SIFONADO CONVENCIONAL PARA PCD SEM FURO FRONTAL COM LOUÇA BRANCA SEM ASSENTO, INCLUSO CONJUNTO DE LIGAÇÃO PARA BACIA SANITÁRIA AJUSTÁVEL - FORNECIMENTO E INSTALAÇÃO. AF_01/2020</t>
  </si>
  <si>
    <t>8.235</t>
  </si>
  <si>
    <t>95544</t>
  </si>
  <si>
    <t>PAPELEIRA DE PAREDE EM METAL CROMADO SEM TAMPA, INCLUSO FIXAÇÃO. AF_01/2020</t>
  </si>
  <si>
    <t>8.236</t>
  </si>
  <si>
    <t>02.02.04.300.19</t>
  </si>
  <si>
    <t>NEG 12_Dispenser para papel toalha interfolhado em inox com acabamento escovado; com visor frontal e articulação para carregamento das folhas acionada por chave de segurança; fixação através de buchas e parafusos inclusas.</t>
  </si>
  <si>
    <t>8.237</t>
  </si>
  <si>
    <t>08.16.070</t>
  </si>
  <si>
    <t>Cabide de louca branca com 2 ganchos</t>
  </si>
  <si>
    <t>8.238</t>
  </si>
  <si>
    <t>08.16.073</t>
  </si>
  <si>
    <t>Bc-23 banco de granito 2cm com borda arredondada para vestiário</t>
  </si>
  <si>
    <t>8.239</t>
  </si>
  <si>
    <t>95543</t>
  </si>
  <si>
    <t>PORTA TOALHA BANHO EM METAL CROMADO, TIPO BARRA, INCLUSO FIXAÇÃO. AF_01/2020</t>
  </si>
  <si>
    <t>8.240</t>
  </si>
  <si>
    <t>08.16.090</t>
  </si>
  <si>
    <t>Br-02 lavatorio para sanitario acessivel</t>
  </si>
  <si>
    <t>8.241</t>
  </si>
  <si>
    <t>08.16.091</t>
  </si>
  <si>
    <t>Br-03 conjunto lavatorio e bacia acessiveis</t>
  </si>
  <si>
    <t>8.242</t>
  </si>
  <si>
    <t>08.16.092</t>
  </si>
  <si>
    <t>Br-04 barra de apoio com fixação lateral</t>
  </si>
  <si>
    <t>8.243</t>
  </si>
  <si>
    <t>08.16.093</t>
  </si>
  <si>
    <t>Br-05 trocador acessível</t>
  </si>
  <si>
    <t>8.244</t>
  </si>
  <si>
    <t>08.16.094</t>
  </si>
  <si>
    <t>Br-06 chuveiro acessivel</t>
  </si>
  <si>
    <t>8.245</t>
  </si>
  <si>
    <t>08.17.013</t>
  </si>
  <si>
    <t>Mictorio coletivo de aco inoxidavel</t>
  </si>
  <si>
    <t>8.246</t>
  </si>
  <si>
    <t>08.17.030</t>
  </si>
  <si>
    <t>Tampo para pia marmore nacional espessura de 3 cm</t>
  </si>
  <si>
    <t>8.247</t>
  </si>
  <si>
    <t>08.17.037</t>
  </si>
  <si>
    <t>Chuveiro antivandalismo</t>
  </si>
  <si>
    <t>8.248</t>
  </si>
  <si>
    <t>08.17.038</t>
  </si>
  <si>
    <t>Chuveiro simples c/articulacao, latao cromado dn 15mm (1/2")</t>
  </si>
  <si>
    <t>8.249</t>
  </si>
  <si>
    <t>08.17.041</t>
  </si>
  <si>
    <t>Chuveiro eletrico com resistencia blindada</t>
  </si>
  <si>
    <t>8.250</t>
  </si>
  <si>
    <t>44.03.360</t>
  </si>
  <si>
    <t>Ducha higiênica cromada</t>
  </si>
  <si>
    <t>8.251</t>
  </si>
  <si>
    <t>08.17.043</t>
  </si>
  <si>
    <t>Aquecedor eletrico de passagem com resistencia blindada</t>
  </si>
  <si>
    <t>8.252</t>
  </si>
  <si>
    <t>08.17.049</t>
  </si>
  <si>
    <t>Purificador/bebedouro de agua refrigerada</t>
  </si>
  <si>
    <t>8.253</t>
  </si>
  <si>
    <t>08.17.050</t>
  </si>
  <si>
    <t>Bebedouro eletrico com capacidade de 40 l</t>
  </si>
  <si>
    <t>8.254</t>
  </si>
  <si>
    <t>08.17.051</t>
  </si>
  <si>
    <t>Bebedouro eletrico com capacidade de 80 l</t>
  </si>
  <si>
    <t>8.255</t>
  </si>
  <si>
    <t>08.17.055</t>
  </si>
  <si>
    <t>Filtro pressao cuno(aqualar)c/elem filtr carvao ativado e cel 180/l/h</t>
  </si>
  <si>
    <t>8.256</t>
  </si>
  <si>
    <t>08.17.058</t>
  </si>
  <si>
    <t>Ft-02 filtro para agua potavel</t>
  </si>
  <si>
    <t>8.257</t>
  </si>
  <si>
    <t>08.17.077</t>
  </si>
  <si>
    <t>Restritor de vazao 12l/min para chuveiro simples</t>
  </si>
  <si>
    <t>8.258</t>
  </si>
  <si>
    <t>08.17.078</t>
  </si>
  <si>
    <t>Restritor de vazao 6l/min para torneiras e misturadores</t>
  </si>
  <si>
    <t>8.259</t>
  </si>
  <si>
    <t>44.03.316</t>
  </si>
  <si>
    <t>Torneira misturador clínica de mesa com arejador articulado, acionamento cotovelo</t>
  </si>
  <si>
    <t>8.260</t>
  </si>
  <si>
    <t>08.17.079</t>
  </si>
  <si>
    <t>Torneira de parede antivandalismo - 85mm</t>
  </si>
  <si>
    <t>8.261</t>
  </si>
  <si>
    <t>44.03.720</t>
  </si>
  <si>
    <t>Torneira de mesa para lavatório, acionamento hidromecânico com alavanca, registro integrado regulador de vazão, em latão cromado, DN= 1/2´</t>
  </si>
  <si>
    <t>8.262</t>
  </si>
  <si>
    <t>44.03.315</t>
  </si>
  <si>
    <t>Torneira de mesa com bica móvel e alavanca</t>
  </si>
  <si>
    <t>8.263</t>
  </si>
  <si>
    <t>44.03.300</t>
  </si>
  <si>
    <t>Torneira clínica com volante tipo alavanca</t>
  </si>
  <si>
    <t>8.264</t>
  </si>
  <si>
    <t>86914</t>
  </si>
  <si>
    <t>TORNEIRA CROMADA 1/2" OU 3/4" PARA TANQUE, PADRÃO MÉDIO - FORNECIMENTO E INSTALAÇÃO. AF_01/2020</t>
  </si>
  <si>
    <t>8.265</t>
  </si>
  <si>
    <t>02.02.04.250.16</t>
  </si>
  <si>
    <t>Torneira de jardim (com rosca de saída 3/4" para mangueira), tipo curta, em liga de cobre/latão, acabamento não cromado, com chaveta (volante) removível de polietileno ou equivalente, diâmetro de entrada da torneira de 1/2", com bucha de redução metálica 3/4" X 1/2"</t>
  </si>
  <si>
    <t>8.266</t>
  </si>
  <si>
    <t>08.17.084</t>
  </si>
  <si>
    <t>Torneira eletrica - eletrod pvc ø 25mm flexivel nbr 15465</t>
  </si>
  <si>
    <t>8.267</t>
  </si>
  <si>
    <t>08.17.085</t>
  </si>
  <si>
    <t>Torneira de fechamento automatico de mesa</t>
  </si>
  <si>
    <t>8.268</t>
  </si>
  <si>
    <t>08.17.086</t>
  </si>
  <si>
    <t>Torneira de fechamento automatico de parede</t>
  </si>
  <si>
    <t>8.269</t>
  </si>
  <si>
    <t>08.17.087</t>
  </si>
  <si>
    <t>Torneira de parede antivandalismo -140mm</t>
  </si>
  <si>
    <t>8.270</t>
  </si>
  <si>
    <t>08.17.088</t>
  </si>
  <si>
    <t>Torneira de uso restrito de 1/2</t>
  </si>
  <si>
    <t>8.271</t>
  </si>
  <si>
    <t>08.17.089</t>
  </si>
  <si>
    <t>Torneira de uso restrito de 3/4</t>
  </si>
  <si>
    <t>8.272</t>
  </si>
  <si>
    <t>08.50.001</t>
  </si>
  <si>
    <t>Demolição de tubulacões em geral incluindo conexões, caixas e ralos</t>
  </si>
  <si>
    <t>8.273</t>
  </si>
  <si>
    <t>104803</t>
  </si>
  <si>
    <t>REMOÇÃO CALHAS E RUFOS, DE FORMA MANUAL, SEM REAPROVEITAMENTO. AF_09/2023</t>
  </si>
  <si>
    <t>8.274</t>
  </si>
  <si>
    <t>08.50.021</t>
  </si>
  <si>
    <t>Demolição de condutores aparentes</t>
  </si>
  <si>
    <t>8.275</t>
  </si>
  <si>
    <t>08.60.005</t>
  </si>
  <si>
    <t>Retirada de registros e válvulas de descarga</t>
  </si>
  <si>
    <t>8.276</t>
  </si>
  <si>
    <t>08.60.006</t>
  </si>
  <si>
    <t>Retirada de válvulas de retencao</t>
  </si>
  <si>
    <t>8.277</t>
  </si>
  <si>
    <t>08.60.007</t>
  </si>
  <si>
    <t>Retirada de torneiras</t>
  </si>
  <si>
    <t>8.278</t>
  </si>
  <si>
    <t>08.60.010</t>
  </si>
  <si>
    <t>Retirada de sifões</t>
  </si>
  <si>
    <t>8.279</t>
  </si>
  <si>
    <t>08.60.011</t>
  </si>
  <si>
    <t>Retirada de aparelhos sanitários incluindo acessórios</t>
  </si>
  <si>
    <t>8.280</t>
  </si>
  <si>
    <t>08.60.013</t>
  </si>
  <si>
    <t>Retirada de reservatórios de fibro cimento ate 1000 litros</t>
  </si>
  <si>
    <t>8.281</t>
  </si>
  <si>
    <t>08.60.014</t>
  </si>
  <si>
    <t>Retirada de conjunto de motor-bomba</t>
  </si>
  <si>
    <t>8.282</t>
  </si>
  <si>
    <t>08.60.015</t>
  </si>
  <si>
    <t>Retirada de hidrante de parede completo</t>
  </si>
  <si>
    <t>8.283</t>
  </si>
  <si>
    <t>08.70.005</t>
  </si>
  <si>
    <t>Recolocação de registro e válvulas de descarga</t>
  </si>
  <si>
    <t>8.284</t>
  </si>
  <si>
    <t>08.70.006</t>
  </si>
  <si>
    <t>Recolocação de válvula de retenção</t>
  </si>
  <si>
    <t>8.285</t>
  </si>
  <si>
    <t>08.70.007</t>
  </si>
  <si>
    <t>Recolocação de torneiras</t>
  </si>
  <si>
    <t>8.286</t>
  </si>
  <si>
    <t>08.70.010</t>
  </si>
  <si>
    <t>Recolocação de sifões</t>
  </si>
  <si>
    <t>8.287</t>
  </si>
  <si>
    <t>08.70.013</t>
  </si>
  <si>
    <t>Recolocação de reservatório de fibro-cimento ate 1000 l</t>
  </si>
  <si>
    <t>8.288</t>
  </si>
  <si>
    <t>08.70.014</t>
  </si>
  <si>
    <t>Recolocação de conjunto motor bomba</t>
  </si>
  <si>
    <t>8.289</t>
  </si>
  <si>
    <t>08.70.015</t>
  </si>
  <si>
    <t>Recolocação de hidrante de parede completo</t>
  </si>
  <si>
    <t>8.290</t>
  </si>
  <si>
    <t>08.70.016</t>
  </si>
  <si>
    <t>Recolocação de aparelhos sanitarios incluindo acessorios</t>
  </si>
  <si>
    <t>8.291</t>
  </si>
  <si>
    <t>95635</t>
  </si>
  <si>
    <t>KIT CAVALETE PARA MEDIÇÃO DE ÁGUA - ENTRADA PRINCIPAL, EM PVC 25 MM (3/4") - FORNECIMENTO E INSTALAÇÃO (EXCLUSIVE HIDRÔMETRO). AF_03/2024</t>
  </si>
  <si>
    <t>8.292</t>
  </si>
  <si>
    <t>95636</t>
  </si>
  <si>
    <t>KIT CAVALETE PARA MEDIÇÃO DE ÁGUA - ENTRADA PRINCIPAL, EM AÇO GALVANIZADO DN 25 MM (1") - FORNECIMENTO E INSTALAÇÃO (EXCLUSIVE HIDRÔMETRO). AF_03/2024</t>
  </si>
  <si>
    <t>8.293</t>
  </si>
  <si>
    <t>95638</t>
  </si>
  <si>
    <t>KIT CAVALETE PARA MEDIÇÃO DE ÁGUA - ENTRADA PRINCIPAL, EM AÇO GALVANIZADO DN 40 MM (1 1/2") - FORNECIMENTO E INSTALAÇÃO (EXCLUSIVE HIDRÔMETRO). AF_03/2024</t>
  </si>
  <si>
    <t>8.294</t>
  </si>
  <si>
    <t>100856</t>
  </si>
  <si>
    <t>MANOPLA E CANOPLA CROMADA - FORNECIMENTO E INSTALAÇÃO. AF_01/2020</t>
  </si>
  <si>
    <t>8.295</t>
  </si>
  <si>
    <t>08.80.011</t>
  </si>
  <si>
    <t>Canopla para valvula de descarga</t>
  </si>
  <si>
    <t>8.296</t>
  </si>
  <si>
    <t>08.80.012</t>
  </si>
  <si>
    <t>Volante cromado para registro</t>
  </si>
  <si>
    <t>8.297</t>
  </si>
  <si>
    <t>08.80.015</t>
  </si>
  <si>
    <t>Botao para valvula de descarga</t>
  </si>
  <si>
    <t>8.298</t>
  </si>
  <si>
    <t>08.80.018</t>
  </si>
  <si>
    <t>Acabamento antivandalismo para valvula de descarga</t>
  </si>
  <si>
    <t>8.299</t>
  </si>
  <si>
    <t>08.80.019</t>
  </si>
  <si>
    <t>Reparo para caixa de descarga acoplada</t>
  </si>
  <si>
    <t>8.300</t>
  </si>
  <si>
    <t>08.80.020</t>
  </si>
  <si>
    <t>Reparo de valvula de descarga</t>
  </si>
  <si>
    <t>8.301</t>
  </si>
  <si>
    <t>08.80.021</t>
  </si>
  <si>
    <t>Tubo de descarga em pvc dn=40mm</t>
  </si>
  <si>
    <t>8.302</t>
  </si>
  <si>
    <t>08.80.022</t>
  </si>
  <si>
    <t>Tubo de ligação com canopla para vaso sanitário (metal cromado)</t>
  </si>
  <si>
    <t>8.303</t>
  </si>
  <si>
    <t>86910</t>
  </si>
  <si>
    <t>TORNEIRA CROMADA TUBO MÓVEL, DE PAREDE, 1/2" OU 3/4", PARA PIA DE COZINHA, PADRÃO MÉDIO - FORNECIMENTO E INSTALAÇÃO. AF_01/2020</t>
  </si>
  <si>
    <t>8.304</t>
  </si>
  <si>
    <t>86915</t>
  </si>
  <si>
    <t>TORNEIRA CROMADA DE MESA, 1/2" OU 3/4", PARA LAVATÓRIO, PADRÃO MÉDIO - FORNECIMENTO E INSTALAÇÃO. AF_01/2020</t>
  </si>
  <si>
    <t>8.305</t>
  </si>
  <si>
    <t>08.80.090</t>
  </si>
  <si>
    <t>Abrigo para hidrante caixa 0,60x0,90x0,17m com cesto meia lua p/mangueira</t>
  </si>
  <si>
    <t>8.306</t>
  </si>
  <si>
    <t>08.80.091</t>
  </si>
  <si>
    <t>Recarga de extintor de gas carbonico de 6 litros</t>
  </si>
  <si>
    <t>8.307</t>
  </si>
  <si>
    <t>08.80.092</t>
  </si>
  <si>
    <t>Recarga de extintor de espuma de 10 litros</t>
  </si>
  <si>
    <t>8.308</t>
  </si>
  <si>
    <t>08.80.093</t>
  </si>
  <si>
    <t>Recarga de extintor de po quimico de 4 kg</t>
  </si>
  <si>
    <t>8.309</t>
  </si>
  <si>
    <t>08.80.095</t>
  </si>
  <si>
    <t>Extintor de incendio de agua pressurizada 10l : recarga</t>
  </si>
  <si>
    <t>8.310</t>
  </si>
  <si>
    <t>08.82.012</t>
  </si>
  <si>
    <t>Ralo sifonado f.fundido dn 150mm c/grelha pvc cromado</t>
  </si>
  <si>
    <t>8.311</t>
  </si>
  <si>
    <t>08.82.023</t>
  </si>
  <si>
    <t>Grelha metalica cromada diam 15 cm</t>
  </si>
  <si>
    <t>8.312</t>
  </si>
  <si>
    <t>08.82.024</t>
  </si>
  <si>
    <t>Grelha metalica cromada diam 10 cm</t>
  </si>
  <si>
    <t>8.313</t>
  </si>
  <si>
    <t>08.82.030</t>
  </si>
  <si>
    <t>Grelha de ferro fundido de 20x20 cm</t>
  </si>
  <si>
    <t>8.314</t>
  </si>
  <si>
    <t>08.82.031</t>
  </si>
  <si>
    <t>Grelha de ferro fundido de 15x15 cm</t>
  </si>
  <si>
    <t>8.315</t>
  </si>
  <si>
    <t>08.82.040</t>
  </si>
  <si>
    <t>Sifao metalico tipo copo dn 2x2"</t>
  </si>
  <si>
    <t>8.316</t>
  </si>
  <si>
    <t>08.82.041</t>
  </si>
  <si>
    <t>Sifao metalico tipo copo dn 1 1/2 x 1 1/2"</t>
  </si>
  <si>
    <t>8.317</t>
  </si>
  <si>
    <t>08.82.046</t>
  </si>
  <si>
    <t>Sifao pvc rigido tipo copo dn 1 1/2x1 1/2"</t>
  </si>
  <si>
    <t>8.318</t>
  </si>
  <si>
    <t>08.82.050</t>
  </si>
  <si>
    <t>Desentupimento de ramais de esgoto</t>
  </si>
  <si>
    <t>8.319</t>
  </si>
  <si>
    <t>08.82.055</t>
  </si>
  <si>
    <t>Limpeza simples em calhas metalicas</t>
  </si>
  <si>
    <t>8.320</t>
  </si>
  <si>
    <t>08.82.056</t>
  </si>
  <si>
    <t>Limpeza simples em lajes/calhas de concreto</t>
  </si>
  <si>
    <t>8.321</t>
  </si>
  <si>
    <t>08.82.060</t>
  </si>
  <si>
    <t>Limpeza de canaletas de águas pluviais</t>
  </si>
  <si>
    <t>8.322</t>
  </si>
  <si>
    <t>08.82.061</t>
  </si>
  <si>
    <t>Solda e rebitagem em calhas de chapa galvanizada</t>
  </si>
  <si>
    <t>8.323</t>
  </si>
  <si>
    <t>08.82.062</t>
  </si>
  <si>
    <t>Solda em chapa galvanizada</t>
  </si>
  <si>
    <t>8.324</t>
  </si>
  <si>
    <t>08.84.012</t>
  </si>
  <si>
    <t>Bolsa plastica para bacia sanitaria</t>
  </si>
  <si>
    <t>8.325</t>
  </si>
  <si>
    <t>08.84.020</t>
  </si>
  <si>
    <t>Suporte de ferro fundido para lavatorio</t>
  </si>
  <si>
    <t>8.326</t>
  </si>
  <si>
    <t>08.84.033</t>
  </si>
  <si>
    <t>Torneira pres 1/2 c/alavanca tipo mesa cromado</t>
  </si>
  <si>
    <t>8.327</t>
  </si>
  <si>
    <t>08.84.038</t>
  </si>
  <si>
    <t>Filtro de pressao cuno (aqualar) c/elem. filtrante carvao e cel 360/l/h</t>
  </si>
  <si>
    <t>8.328</t>
  </si>
  <si>
    <t>08.84.042</t>
  </si>
  <si>
    <t>Elemento filtrante cuno (aqualar)elem filtrante carvao e cel/180l/h</t>
  </si>
  <si>
    <t>8.329</t>
  </si>
  <si>
    <t>08.84.043</t>
  </si>
  <si>
    <t>Elemento filtrante cuno (aqualar) carvao e celulose 360 l/h</t>
  </si>
  <si>
    <t>8.330</t>
  </si>
  <si>
    <t>08.84.047</t>
  </si>
  <si>
    <t>Tampo de pia em marmore branco nacional de 3 cm</t>
  </si>
  <si>
    <t>8.331</t>
  </si>
  <si>
    <t>08.84.048</t>
  </si>
  <si>
    <t>Tampo de pia em granilite</t>
  </si>
  <si>
    <t>8.332</t>
  </si>
  <si>
    <t>08.84.049</t>
  </si>
  <si>
    <t>Tampo aco inox (304) c/ cuba simples - ch.22</t>
  </si>
  <si>
    <t>8.333</t>
  </si>
  <si>
    <t>08.84.050</t>
  </si>
  <si>
    <t>Tampo aco inox (304) c/ cuba dupla - ch.22</t>
  </si>
  <si>
    <t>8.334</t>
  </si>
  <si>
    <t>86938</t>
  </si>
  <si>
    <t>CUBA DE EMBUTIR OVAL EM LOUÇA BRANCA, 35 X 50CM OU EQUIVALENTE, INCLUSO VÁLVULA E SIFÃO TIPO GARRAFA EM METAL CROMADO - FORNECIMENTO E INSTALAÇÃO. AF_01/2020</t>
  </si>
  <si>
    <t>8.335</t>
  </si>
  <si>
    <t>100852</t>
  </si>
  <si>
    <t>CUBA DE EMBUTIR RETANGULAR DE AÇO INOXIDÁVEL, 56 X 33 X 12 CM - FORNECIMENTO E INSTALAÇÃO. AF_01/2020</t>
  </si>
  <si>
    <t>8.336</t>
  </si>
  <si>
    <t>08.84.055</t>
  </si>
  <si>
    <t>Cuba simples aco inox(304) chap.22 - 400x340x140mm - sem pertences</t>
  </si>
  <si>
    <t>8.337</t>
  </si>
  <si>
    <t>08.84.058</t>
  </si>
  <si>
    <t>Cuba dupla aco inox(304) chapa 22 835x340x140mm - sem pertences</t>
  </si>
  <si>
    <t>8.338</t>
  </si>
  <si>
    <t>08.84.060</t>
  </si>
  <si>
    <t>Tampo liso em aco inox (304) chapa 20</t>
  </si>
  <si>
    <t>8.339</t>
  </si>
  <si>
    <t>86878</t>
  </si>
  <si>
    <t>VÁLVULA EM METAL CROMADO TIPO AMERICANA 3.1/2" X 1.1/2" PARA PIA - FORNECIMENTO E INSTALAÇÃO. AF_01/2020</t>
  </si>
  <si>
    <t>8.340</t>
  </si>
  <si>
    <t>08.84.076</t>
  </si>
  <si>
    <t>Valvula de metal cromado de 1 1/2"</t>
  </si>
  <si>
    <t>8.341</t>
  </si>
  <si>
    <t>101915</t>
  </si>
  <si>
    <t>CONJUNTO DE MANGUEIRA PARA COMBATE A INCÊNDIO EM FIBRA DE POLIESTER PURA, COM 1.1/2", REVESTIDA INTERNAMENTE, COMPRIMENTO DE 15M - FORNECIMENTO E INSTALAÇÃO. AF_10/2020</t>
  </si>
  <si>
    <t>8.342</t>
  </si>
  <si>
    <t>08.84.091</t>
  </si>
  <si>
    <t>Mangueira para hidrante diam 1 1/2' l=30,00m</t>
  </si>
  <si>
    <t>8.343</t>
  </si>
  <si>
    <t>48.02.205</t>
  </si>
  <si>
    <t>Reservatório em polietileno com tampa de encaixar - capacidade de 3.000 litros</t>
  </si>
  <si>
    <t>8.344</t>
  </si>
  <si>
    <t>48.02.207</t>
  </si>
  <si>
    <t>Reservatório em polietileno com tampa de encaixar - capacidade de 10.000 litros</t>
  </si>
  <si>
    <t>8.345</t>
  </si>
  <si>
    <t>102617</t>
  </si>
  <si>
    <t>CAIXA D´ÁGUA EM POLIÉSTER REFORÇADO COM FIBRA DE VIDRO, 5000 LITROS - FORNECIMENTO E INSTALAÇÃO. AF_06/2021</t>
  </si>
  <si>
    <t>8.346</t>
  </si>
  <si>
    <t>102615</t>
  </si>
  <si>
    <t>CAIXA D´ÁGUA EM POLIÉSTER REFORÇADO COM FIBRA DE VIDRO, 2000 LITROS - FORNECIMENTO E INSTALAÇÃO. AF_06/2021</t>
  </si>
  <si>
    <t>8.347</t>
  </si>
  <si>
    <t>COTAÇÃO -AB</t>
  </si>
  <si>
    <t>ANÁLISE BACTERIOLÓGICA</t>
  </si>
  <si>
    <t>8.348</t>
  </si>
  <si>
    <t>COTAÇÃO LD-2M</t>
  </si>
  <si>
    <t>LIMPEZA E DESINFECÇÃO DE CAIXA D'ÁGUA ATÉ 2.000L</t>
  </si>
  <si>
    <t>8.349</t>
  </si>
  <si>
    <t>COTAÇÃO LD-10M</t>
  </si>
  <si>
    <t>LIMPEZA E DESINFECÇÃO DE CAIXA D'ÁGUA DE 2.001L À 10.000L</t>
  </si>
  <si>
    <t>8.350</t>
  </si>
  <si>
    <t>COTAÇÃO LD-25M</t>
  </si>
  <si>
    <t>LIMPEZA E DESINFECÇÃO DE CAIXA D'ÁGUA DE 10.001L À 25.000L</t>
  </si>
  <si>
    <t>8.351</t>
  </si>
  <si>
    <t>COTAÇÃO LD-35M</t>
  </si>
  <si>
    <t>LIMPEZA E DESINFECÇÃO DE CAIXA D'ÁGUA DE 25.001L À 35.000L</t>
  </si>
  <si>
    <t>8.352</t>
  </si>
  <si>
    <t>COTAÇÃO LD-50M</t>
  </si>
  <si>
    <t>LIMPEZA E DESINFECÇÃO DE CAIXA D'ÁGUA DE 35.001L À 50.000L</t>
  </si>
  <si>
    <t>8.353</t>
  </si>
  <si>
    <t>8.354</t>
  </si>
  <si>
    <t>COTAÇÃO LD-35-50M</t>
  </si>
  <si>
    <t>LIMPEZA E DESINFECÇÃO DE TORRE DE 5.000L À 50.000L</t>
  </si>
  <si>
    <t>8.355</t>
  </si>
  <si>
    <t>COTAÇÃO LD-50-80M</t>
  </si>
  <si>
    <t>LIMPEZA E DESINFECÇÃO DE TORRE DE 50.001L À 80.000L</t>
  </si>
  <si>
    <t>9</t>
  </si>
  <si>
    <t>INSTALAÇÕES ELÉTRICAS: LOGICA - TELEFONIA - PÁRA-RAIO - INCÊNDIO</t>
  </si>
  <si>
    <t>9.1</t>
  </si>
  <si>
    <t>09.02.052</t>
  </si>
  <si>
    <t>Ae-24 abrigo e entrada de energia (caixa m, t e e) com leitura voltada para calçada aes eletropaulo</t>
  </si>
  <si>
    <t>9.2</t>
  </si>
  <si>
    <t>09.02.053</t>
  </si>
  <si>
    <t>Ae-23 abrigo e entrada de energia (caixa m, t e iv) com leitura voltada para calçada - cpfl, edp bandeirante e elektro</t>
  </si>
  <si>
    <t>9.3</t>
  </si>
  <si>
    <t>09.02.059</t>
  </si>
  <si>
    <t>Ae-19 abrigo e entrada de energia (caixa ii, iv ou e): aes eletrop/bandeirante/cpfl/elektro</t>
  </si>
  <si>
    <t>9.4</t>
  </si>
  <si>
    <t>09.02.060</t>
  </si>
  <si>
    <t>Ae-20 abrigo e entrada de energia (caixas iii ou v):bandeirante/cpfl/elektro</t>
  </si>
  <si>
    <t>9.5</t>
  </si>
  <si>
    <t>09.02.062</t>
  </si>
  <si>
    <t>Conj 3 cabos p/ entrada energia seccao 10mm2 c/ eletrodutos</t>
  </si>
  <si>
    <t>9.6</t>
  </si>
  <si>
    <t>09.02.063</t>
  </si>
  <si>
    <t>Conj 3 cabos p/ entrada energia seccao 16mm2 c/ eletrodutos</t>
  </si>
  <si>
    <t>9.7</t>
  </si>
  <si>
    <t>98307</t>
  </si>
  <si>
    <t>TOMADA DE REDE RJ45 - FORNECIMENTO E INSTALAÇÃO. AF_11/2019</t>
  </si>
  <si>
    <t>9.8</t>
  </si>
  <si>
    <t>98308</t>
  </si>
  <si>
    <t>TOMADA PARA TELEFONE RJ11 - FORNECIMENTO E INSTALAÇÃO. AF_11/2019</t>
  </si>
  <si>
    <t>9.9</t>
  </si>
  <si>
    <t>09.02.011</t>
  </si>
  <si>
    <t>At-01 entrada aerea para telefone</t>
  </si>
  <si>
    <t>9.10</t>
  </si>
  <si>
    <t>09.02.042</t>
  </si>
  <si>
    <t>Dps - dispositivo protecao contra surtos (telefonia)</t>
  </si>
  <si>
    <t>9.11</t>
  </si>
  <si>
    <t>09.02.043</t>
  </si>
  <si>
    <t>Dps - dispositivo protecao contra surtos (energia)</t>
  </si>
  <si>
    <t>9.12</t>
  </si>
  <si>
    <t>09.02.047</t>
  </si>
  <si>
    <t>Disjuntor tripolar termomagnetico 3x300a</t>
  </si>
  <si>
    <t>9.13</t>
  </si>
  <si>
    <t>09.05.021</t>
  </si>
  <si>
    <t>Eletrocalha lisa chapa 24 (0,65mm) pre zincada 50x50mm incl. acessorios e tampa de encaixe .</t>
  </si>
  <si>
    <t>9.14</t>
  </si>
  <si>
    <t>09.05.022</t>
  </si>
  <si>
    <t>Eletrocalha lisa chapa 24 (0,65mm) pre zincada 100x50mm incl. acessorios e tampa de encaixe .</t>
  </si>
  <si>
    <t>9.15</t>
  </si>
  <si>
    <t>09.05.023</t>
  </si>
  <si>
    <t>Eletrocalha lisa chapa 24 (0,65mm) pre zincada 150x50mm incl. acessorios e tampa de encaixe .</t>
  </si>
  <si>
    <t>9.16</t>
  </si>
  <si>
    <t>09.05.024</t>
  </si>
  <si>
    <t>Eletrocalha lisa chapa 24 (0,65mm) pre zincada 200x50mm incl. acessorios e tampa de encaixe</t>
  </si>
  <si>
    <t>9.17</t>
  </si>
  <si>
    <t>38.21.920</t>
  </si>
  <si>
    <t>Eletrocalha perfurada galvanizada a fogo, 100 x 50 mm, com acessórios</t>
  </si>
  <si>
    <t>9.18</t>
  </si>
  <si>
    <t>38.21.930</t>
  </si>
  <si>
    <t>Eletrocalha perfurada galvanizada a fogo, 150 x 50 mm, com acessórios</t>
  </si>
  <si>
    <t>9.19</t>
  </si>
  <si>
    <t>38.21.940</t>
  </si>
  <si>
    <t>Eletrocalha perfurada galvanizada a fogo, 200 x 50 mm, com acessórios</t>
  </si>
  <si>
    <t>9.20</t>
  </si>
  <si>
    <t>38.21.950</t>
  </si>
  <si>
    <t>Eletrocalha perfurada galvanizada a fogo, 250 x 50 mm, com acessórios</t>
  </si>
  <si>
    <t>9.21</t>
  </si>
  <si>
    <t>38.22.120</t>
  </si>
  <si>
    <t>Eletrocalha perfurada galvanizada a fogo, 150x100 mm, com acessórios</t>
  </si>
  <si>
    <t>9.22</t>
  </si>
  <si>
    <t>38.22.130</t>
  </si>
  <si>
    <t>Eletrocalha perfurada galvanizada a fogo, 200x100 mm, com acessórios</t>
  </si>
  <si>
    <t>9.23</t>
  </si>
  <si>
    <t>38.22.140</t>
  </si>
  <si>
    <t>Eletrocalha perfurada galvanizada a fogo, 250x100 mm, com acessórios</t>
  </si>
  <si>
    <t>9.24</t>
  </si>
  <si>
    <t>38.22.150</t>
  </si>
  <si>
    <t>Eletrocalha perfurada galvanizada a fogo, 300x100 mm, com acessórios</t>
  </si>
  <si>
    <t>9.25</t>
  </si>
  <si>
    <t>38.22.160</t>
  </si>
  <si>
    <t>Eletrocalha perfurada galvanizada a fogo, 400x100 mm, com acessórios</t>
  </si>
  <si>
    <t>9.26</t>
  </si>
  <si>
    <t>38.23.010</t>
  </si>
  <si>
    <t>Suporte para eletrocalha, galvanizado a fogo, 50x50 mm</t>
  </si>
  <si>
    <t>9.27</t>
  </si>
  <si>
    <t>38.23.020</t>
  </si>
  <si>
    <t>Suporte para eletrocalha, galvanizado a fogo, 100x50 mm</t>
  </si>
  <si>
    <t>9.28</t>
  </si>
  <si>
    <t>38.23.030</t>
  </si>
  <si>
    <t>Suporte para eletrocalha, galvanizado a fogo, 150x50 mm</t>
  </si>
  <si>
    <t>9.29</t>
  </si>
  <si>
    <t>38.23.040</t>
  </si>
  <si>
    <t>Suporte para eletrocalha, galvanizado a fogo, 200x50 mm</t>
  </si>
  <si>
    <t>9.30</t>
  </si>
  <si>
    <t>38.23.050</t>
  </si>
  <si>
    <t>Suporte para eletrocalha, galvanizado a fogo, 250x50 mm</t>
  </si>
  <si>
    <t>9.31</t>
  </si>
  <si>
    <t>38.23.060</t>
  </si>
  <si>
    <t>Suporte para eletrocalha, galvanizado a fogo, 300x50 mm</t>
  </si>
  <si>
    <t>9.32</t>
  </si>
  <si>
    <t>38.23.110</t>
  </si>
  <si>
    <t>Suporte para eletrocalha, galvanizado a fogo, 100x100 mm</t>
  </si>
  <si>
    <t>9.33</t>
  </si>
  <si>
    <t>38.23.120</t>
  </si>
  <si>
    <t>Suporte para eletrocalha, galvanizado a fogo, 150x100 mm</t>
  </si>
  <si>
    <t>9.34</t>
  </si>
  <si>
    <t>38.23.130</t>
  </si>
  <si>
    <t>Suporte para eletrocalha, galvanizado a fogo, 200x100 mm</t>
  </si>
  <si>
    <t>9.35</t>
  </si>
  <si>
    <t>38.23.140</t>
  </si>
  <si>
    <t>Suporte para eletrocalha, galvanizado a fogo, 250x100 mm</t>
  </si>
  <si>
    <t>9.36</t>
  </si>
  <si>
    <t>38.23.150</t>
  </si>
  <si>
    <t>Suporte para eletrocalha, galvanizado a fogo, 300x100 mm</t>
  </si>
  <si>
    <t>9.37</t>
  </si>
  <si>
    <t>38.23.160</t>
  </si>
  <si>
    <t>Suporte para eletrocalha, galvanizado a fogo, 400x100 mm</t>
  </si>
  <si>
    <t>9.38</t>
  </si>
  <si>
    <t>96562</t>
  </si>
  <si>
    <t>SUPORTE PARA ELETROCALHA LISA OU PERFURADA EM AÇO GALVANIZADO, LARGURA 400 MM, EM PERFILADO COM COMPRIMENTO DE 45 CM FIXADO EM LAJE, POR METRO DE ELETROCALHA FIXADA. AF_09/2023</t>
  </si>
  <si>
    <t>9.39</t>
  </si>
  <si>
    <t>96563</t>
  </si>
  <si>
    <t>SUPORTE PARA ELETROCALHA LISA OU PERFURADA EM AÇO GALVANIZADO, LARGURA 800 MM, EM PERFILADO COM COMPRIMENTO DE 85 CM FIXADO EM LAJE, POR METRO DE ELETROCALHA FIXADA. AF_09/2023</t>
  </si>
  <si>
    <t>9.40</t>
  </si>
  <si>
    <t>38.16.150</t>
  </si>
  <si>
    <t>Rodapé técnico duplo e tampa com pintura eletrostática</t>
  </si>
  <si>
    <t>9.41</t>
  </si>
  <si>
    <t>38.16.030</t>
  </si>
  <si>
    <t>Rodapé técnico triplo e tampa com pintura eletrostática</t>
  </si>
  <si>
    <t>9.42</t>
  </si>
  <si>
    <t>93660</t>
  </si>
  <si>
    <t>DISJUNTOR BIPOLAR TIPO DIN, CORRENTE NOMINAL DE 10A - FORNECIMENTO E INSTALAÇÃO. AF_10/2020</t>
  </si>
  <si>
    <t>9.43</t>
  </si>
  <si>
    <t>93661</t>
  </si>
  <si>
    <t>DISJUNTOR BIPOLAR TIPO DIN, CORRENTE NOMINAL DE 16A - FORNECIMENTO E INSTALAÇÃO. AF_10/2020</t>
  </si>
  <si>
    <t>9.44</t>
  </si>
  <si>
    <t>93662</t>
  </si>
  <si>
    <t>DISJUNTOR BIPOLAR TIPO DIN, CORRENTE NOMINAL DE 20A - FORNECIMENTO E INSTALAÇÃO. AF_10/2020</t>
  </si>
  <si>
    <t>9.45</t>
  </si>
  <si>
    <t>93663</t>
  </si>
  <si>
    <t>DISJUNTOR BIPOLAR TIPO DIN, CORRENTE NOMINAL DE 25A - FORNECIMENTO E INSTALAÇÃO. AF_10/2020</t>
  </si>
  <si>
    <t>9.46</t>
  </si>
  <si>
    <t>93664</t>
  </si>
  <si>
    <t>DISJUNTOR BIPOLAR TIPO DIN, CORRENTE NOMINAL DE 32A - FORNECIMENTO E INSTALAÇÃO. AF_10/2020</t>
  </si>
  <si>
    <t>9.47</t>
  </si>
  <si>
    <t>93665</t>
  </si>
  <si>
    <t>DISJUNTOR BIPOLAR TIPO DIN, CORRENTE NOMINAL DE 40A - FORNECIMENTO E INSTALAÇÃO. AF_10/2020</t>
  </si>
  <si>
    <t>9.48</t>
  </si>
  <si>
    <t>93666</t>
  </si>
  <si>
    <t>DISJUNTOR BIPOLAR TIPO DIN, CORRENTE NOMINAL DE 50A - FORNECIMENTO E INSTALAÇÃO. AF_10/2020</t>
  </si>
  <si>
    <t>9.49</t>
  </si>
  <si>
    <t>101892</t>
  </si>
  <si>
    <t>DISJUNTOR BIPOLAR TIPO NEMA, CORRENTE NOMINAL DE 10 ATÉ 50A - FORNECIMENTO E INSTALAÇÃO. AF_10/2020</t>
  </si>
  <si>
    <t>9.50</t>
  </si>
  <si>
    <t>09.02.087</t>
  </si>
  <si>
    <t>Disjuntor bipolar termomagnetico 2x60a a 2x100a</t>
  </si>
  <si>
    <t>9.51</t>
  </si>
  <si>
    <t>93667</t>
  </si>
  <si>
    <t>DISJUNTOR TRIPOLAR TIPO DIN, CORRENTE NOMINAL DE 10A - FORNECIMENTO E INSTALAÇÃO. AF_10/2020</t>
  </si>
  <si>
    <t>9.52</t>
  </si>
  <si>
    <t>93668</t>
  </si>
  <si>
    <t>DISJUNTOR TRIPOLAR TIPO DIN, CORRENTE NOMINAL DE 16A - FORNECIMENTO E INSTALAÇÃO. AF_10/2020</t>
  </si>
  <si>
    <t>9.53</t>
  </si>
  <si>
    <t>93669</t>
  </si>
  <si>
    <t>DISJUNTOR TRIPOLAR TIPO DIN, CORRENTE NOMINAL DE 20A - FORNECIMENTO E INSTALAÇÃO. AF_10/2020</t>
  </si>
  <si>
    <t>9.54</t>
  </si>
  <si>
    <t>93670</t>
  </si>
  <si>
    <t>DISJUNTOR TRIPOLAR TIPO DIN, CORRENTE NOMINAL DE 25A - FORNECIMENTO E INSTALAÇÃO. AF_10/2020</t>
  </si>
  <si>
    <t>9.55</t>
  </si>
  <si>
    <t>93671</t>
  </si>
  <si>
    <t>DISJUNTOR TRIPOLAR TIPO DIN, CORRENTE NOMINAL DE 32A - FORNECIMENTO E INSTALAÇÃO. AF_10/2020</t>
  </si>
  <si>
    <t>9.56</t>
  </si>
  <si>
    <t>93672</t>
  </si>
  <si>
    <t>DISJUNTOR TRIPOLAR TIPO DIN, CORRENTE NOMINAL DE 40A - FORNECIMENTO E INSTALAÇÃO. AF_10/2020</t>
  </si>
  <si>
    <t>9.57</t>
  </si>
  <si>
    <t>93673</t>
  </si>
  <si>
    <t>DISJUNTOR TRIPOLAR TIPO DIN, CORRENTE NOMINAL DE 50A - FORNECIMENTO E INSTALAÇÃO. AF_10/2020</t>
  </si>
  <si>
    <t>9.58</t>
  </si>
  <si>
    <t>09.02.091</t>
  </si>
  <si>
    <t>Disjuntor tripolar termomagnetico 3x125a a 3x225a</t>
  </si>
  <si>
    <t>9.59</t>
  </si>
  <si>
    <t>09.02.101</t>
  </si>
  <si>
    <t>Conj. entrada p/intragov (fibra ótica) em entrada de energia</t>
  </si>
  <si>
    <t>9.60</t>
  </si>
  <si>
    <t>101509</t>
  </si>
  <si>
    <t>ENTRADA DE ENERGIA ELÉTRICA, AÉREA, TRIFÁSICA, COM CAIXA DE EMBUTIR, CABO DE 10 MM2 E DISJUNTOR DIN 50A (NÃO INCLUSO O POSTE DE CONCRETO). AF_07/2020</t>
  </si>
  <si>
    <t>9.61</t>
  </si>
  <si>
    <t>09.02.103</t>
  </si>
  <si>
    <t>Conjunto para entrada de teve a cabo na entrada de energia</t>
  </si>
  <si>
    <t>9.62</t>
  </si>
  <si>
    <t>09.02.105</t>
  </si>
  <si>
    <t>Disjuntor bipolar termomagnetico 2x225a</t>
  </si>
  <si>
    <t>9.63</t>
  </si>
  <si>
    <t>101898</t>
  </si>
  <si>
    <t>DISJUNTOR TERMOMAGNÉTICO TRIPOLAR , CORRENTE NOMINAL DE 400A - FORNECIMENTO E INSTALAÇÃO. AF_10/2020</t>
  </si>
  <si>
    <t>9.64</t>
  </si>
  <si>
    <t>09.04.006</t>
  </si>
  <si>
    <t>Caixa em chapa de aço 16 com porta e fecho</t>
  </si>
  <si>
    <t>9.65</t>
  </si>
  <si>
    <t>09.04.019</t>
  </si>
  <si>
    <t>Quadro geral - disjuntor termomagnetico 3x10a a 3x50a</t>
  </si>
  <si>
    <t>9.66</t>
  </si>
  <si>
    <t>09.04.020</t>
  </si>
  <si>
    <t>Quadro geral - disjuntor termomagnetico 3x60a a 3x100a</t>
  </si>
  <si>
    <t>9.67</t>
  </si>
  <si>
    <t>101896</t>
  </si>
  <si>
    <t>DISJUNTOR TERMOMAGNÉTICO TRIPOLAR , CORRENTE NOMINAL DE 200A - FORNECIMENTO E INSTALAÇÃO. AF_10/2020</t>
  </si>
  <si>
    <t>9.68</t>
  </si>
  <si>
    <t>101899</t>
  </si>
  <si>
    <t>DISJUNTOR TERMOMAGNÉTICO TRIPOLAR , CORRENTE NOMINAL DE 600A - FORNECIMENTO E INSTALAÇÃO. AF_10/2020</t>
  </si>
  <si>
    <t>9.69</t>
  </si>
  <si>
    <t>09.04.025</t>
  </si>
  <si>
    <t>Quadro geral - disjuntor termo magnetico 3x125a a 3x225a</t>
  </si>
  <si>
    <t>9.70</t>
  </si>
  <si>
    <t>09.04.028</t>
  </si>
  <si>
    <t>Quadro geral-disjuntor termomagnetico 3x300a</t>
  </si>
  <si>
    <t>9.71</t>
  </si>
  <si>
    <t>09.04.036</t>
  </si>
  <si>
    <t>Interruptor autom. diferencial (dispositivo dr) 40a/30ma</t>
  </si>
  <si>
    <t>9.72</t>
  </si>
  <si>
    <t>09.04.037</t>
  </si>
  <si>
    <t>Interruptor autom. diferencial (dispositivo dr) 63a/30ma</t>
  </si>
  <si>
    <t>9.73</t>
  </si>
  <si>
    <t>09.04.038</t>
  </si>
  <si>
    <t>Interruptor autom. diferencial (dispositivo dr) 40a/300 ma</t>
  </si>
  <si>
    <t>9.74</t>
  </si>
  <si>
    <t>09.04.039</t>
  </si>
  <si>
    <t>Interruptor autom. diferencial (dispositivo dr) 63a/300 ma</t>
  </si>
  <si>
    <t>9.75</t>
  </si>
  <si>
    <t>09.04.040</t>
  </si>
  <si>
    <t>Quadro geral-barramento de 30 a</t>
  </si>
  <si>
    <t>9.76</t>
  </si>
  <si>
    <t>09.04.041</t>
  </si>
  <si>
    <t>Quadro geral-barramento de 60 a</t>
  </si>
  <si>
    <t>9.77</t>
  </si>
  <si>
    <t>09.04.042</t>
  </si>
  <si>
    <t>Quadro geral-barramento de 100 a</t>
  </si>
  <si>
    <t>9.78</t>
  </si>
  <si>
    <t>09.04.043</t>
  </si>
  <si>
    <t>Quadro geral-barramento de 150 a</t>
  </si>
  <si>
    <t>9.79</t>
  </si>
  <si>
    <t>09.04.044</t>
  </si>
  <si>
    <t>Quadro geral-barramento de 200 a</t>
  </si>
  <si>
    <t>9.80</t>
  </si>
  <si>
    <t>09.04.045</t>
  </si>
  <si>
    <t>Quadro geral-barramento de 400 a</t>
  </si>
  <si>
    <t>9.81</t>
  </si>
  <si>
    <t>09.04.046</t>
  </si>
  <si>
    <t>Quadro geral-barramento de 800 a</t>
  </si>
  <si>
    <t>9.82</t>
  </si>
  <si>
    <t>09.04.047</t>
  </si>
  <si>
    <t>Quadro geral-barramento de 1000 a</t>
  </si>
  <si>
    <t>9.83</t>
  </si>
  <si>
    <t>09.04.049</t>
  </si>
  <si>
    <t>Quadro geral - barramento de 600a</t>
  </si>
  <si>
    <t>9.84</t>
  </si>
  <si>
    <t>09.04.050</t>
  </si>
  <si>
    <t>Placa de acrilico transparente esp=5mm protecao a contato acidental</t>
  </si>
  <si>
    <t>9.85</t>
  </si>
  <si>
    <t>09.04.072</t>
  </si>
  <si>
    <t>Quadro geral - eletroduto de pvc rigido roscavel de 32 mm incl conex</t>
  </si>
  <si>
    <t>9.86</t>
  </si>
  <si>
    <t>09.04.075</t>
  </si>
  <si>
    <t>Quadro geral - cabo de cobre nu de 6 mm2</t>
  </si>
  <si>
    <t>9.87</t>
  </si>
  <si>
    <t>09.04.076</t>
  </si>
  <si>
    <t>Quadro geral - cabo de cobre nu de 10 mm2</t>
  </si>
  <si>
    <t>9.88</t>
  </si>
  <si>
    <t>09.04.077</t>
  </si>
  <si>
    <t>Quadro geral - cabo de cobre nu de 16 mm2</t>
  </si>
  <si>
    <t>9.89</t>
  </si>
  <si>
    <t>09.04.078</t>
  </si>
  <si>
    <t>Quadro geral - cabo de cobre nu de 25 mm2</t>
  </si>
  <si>
    <t>9.90</t>
  </si>
  <si>
    <t>09.04.079</t>
  </si>
  <si>
    <t>Quadro geral - cabo de cobre nu de 35 mm2</t>
  </si>
  <si>
    <t>9.91</t>
  </si>
  <si>
    <t>09.04.080</t>
  </si>
  <si>
    <t>Quadro geral - cabo de cobre nu de 50 mm2</t>
  </si>
  <si>
    <t>9.92</t>
  </si>
  <si>
    <t>09.04.081</t>
  </si>
  <si>
    <t>Quadro geral - cabo de cobre nu de 70 mm2</t>
  </si>
  <si>
    <t>9.93</t>
  </si>
  <si>
    <t>09.04.082</t>
  </si>
  <si>
    <t>Quadro geral - cabo de cobre nu de 95 mm2</t>
  </si>
  <si>
    <t>9.94</t>
  </si>
  <si>
    <t>09.04.083</t>
  </si>
  <si>
    <t>Quadro geral - cabo de cobre nu de 120 mm2</t>
  </si>
  <si>
    <t>9.95</t>
  </si>
  <si>
    <t>93653</t>
  </si>
  <si>
    <t>DISJUNTOR MONOPOLAR TIPO DIN, CORRENTE NOMINAL DE 10A - FORNECIMENTO E INSTALAÇÃO. AF_10/2020</t>
  </si>
  <si>
    <t>9.96</t>
  </si>
  <si>
    <t>93654</t>
  </si>
  <si>
    <t>DISJUNTOR MONOPOLAR TIPO DIN, CORRENTE NOMINAL DE 16A - FORNECIMENTO E INSTALAÇÃO. AF_10/2020</t>
  </si>
  <si>
    <t>9.97</t>
  </si>
  <si>
    <t>93655</t>
  </si>
  <si>
    <t>DISJUNTOR MONOPOLAR TIPO DIN, CORRENTE NOMINAL DE 20A - FORNECIMENTO E INSTALAÇÃO. AF_10/2020</t>
  </si>
  <si>
    <t>9.98</t>
  </si>
  <si>
    <t>93656</t>
  </si>
  <si>
    <t>DISJUNTOR MONOPOLAR TIPO DIN, CORRENTE NOMINAL DE 25A - FORNECIMENTO E INSTALAÇÃO. AF_10/2020</t>
  </si>
  <si>
    <t>9.99</t>
  </si>
  <si>
    <t>93657</t>
  </si>
  <si>
    <t>DISJUNTOR MONOPOLAR TIPO DIN, CORRENTE NOMINAL DE 32A - FORNECIMENTO E INSTALAÇÃO. AF_10/2020</t>
  </si>
  <si>
    <t>9.100</t>
  </si>
  <si>
    <t>93658</t>
  </si>
  <si>
    <t>DISJUNTOR MONOPOLAR TIPO DIN, CORRENTE NOMINAL DE 40A - FORNECIMENTO E INSTALAÇÃO. AF_10/2020</t>
  </si>
  <si>
    <t>9.101</t>
  </si>
  <si>
    <t>93659</t>
  </si>
  <si>
    <t>DISJUNTOR MONOPOLAR TIPO DIN, CORRENTE NOMINAL DE 50A - FORNECIMENTO E INSTALAÇÃO. AF_10/2020</t>
  </si>
  <si>
    <t>9.102</t>
  </si>
  <si>
    <t>09.04.089</t>
  </si>
  <si>
    <t>Disjuntor unipolar termomagnetico 1x35a a 1x50a</t>
  </si>
  <si>
    <t>9.103</t>
  </si>
  <si>
    <t>09.04.090</t>
  </si>
  <si>
    <t>Disjuntor unipolar termomagnetico 1x10a 1x30a</t>
  </si>
  <si>
    <t>9.104</t>
  </si>
  <si>
    <t>09.04.091</t>
  </si>
  <si>
    <t>Disjuntor bipolar termomagnetico 2x10a a 2x50a</t>
  </si>
  <si>
    <t>9.105</t>
  </si>
  <si>
    <t>09.04.094</t>
  </si>
  <si>
    <t>Disjuntor bipolar termomag. 2x125a a 2x225a</t>
  </si>
  <si>
    <t>9.106</t>
  </si>
  <si>
    <t>09.04.095</t>
  </si>
  <si>
    <t>Disjuntor unipolar termomagnetico 1x50a a 1x70a</t>
  </si>
  <si>
    <t>9.107</t>
  </si>
  <si>
    <t>09.04.096</t>
  </si>
  <si>
    <t>Disjuntor unipolar termomagnetico 1x90a a 1x100a</t>
  </si>
  <si>
    <t>9.108</t>
  </si>
  <si>
    <t>09.05.002</t>
  </si>
  <si>
    <t>Eletrod aco galv quente (nbr 5624) 20 mm (3/4") - incl conexoes</t>
  </si>
  <si>
    <t>9.109</t>
  </si>
  <si>
    <t>09.05.003</t>
  </si>
  <si>
    <t>Eletrod aco galv quente (nbr 5624) 25 mm (1") - incl conexoes</t>
  </si>
  <si>
    <t>9.110</t>
  </si>
  <si>
    <t>09.05.004</t>
  </si>
  <si>
    <t>Eletrod aco galv quente (nbr 5624) 32 mm (1 1/4") - incl conexoes</t>
  </si>
  <si>
    <t>9.111</t>
  </si>
  <si>
    <t>09.05.005</t>
  </si>
  <si>
    <t>Eletrod aco galv quente (nbr 5624) 40 mm (1 1/2") - incl conexoes</t>
  </si>
  <si>
    <t>9.112</t>
  </si>
  <si>
    <t>09.05.006</t>
  </si>
  <si>
    <t>Eletrod aco galv quente (nbr 5624) 50 mm (2") - incl conexoes</t>
  </si>
  <si>
    <t>9.113</t>
  </si>
  <si>
    <t>91870</t>
  </si>
  <si>
    <t>ELETRODUTO RÍGIDO ROSCÁVEL, PVC, DN 20 MM (1/2"), PARA CIRCUITOS TERMINAIS, INSTALADO EM PAREDE - FORNECIMENTO E INSTALAÇÃO. AF_03/2023</t>
  </si>
  <si>
    <t>9.114</t>
  </si>
  <si>
    <t>91871</t>
  </si>
  <si>
    <t>ELETRODUTO RÍGIDO ROSCÁVEL, PVC, DN 25 MM (3/4"), PARA CIRCUITOS TERMINAIS, INSTALADO EM PAREDE - FORNECIMENTO E INSTALAÇÃO. AF_03/2023</t>
  </si>
  <si>
    <t>9.115</t>
  </si>
  <si>
    <t>91872</t>
  </si>
  <si>
    <t>ELETRODUTO RÍGIDO ROSCÁVEL, PVC, DN 32 MM (1"), PARA CIRCUITOS TERMINAIS, INSTALADO EM PAREDE - FORNECIMENTO E INSTALAÇÃO. AF_03/2023</t>
  </si>
  <si>
    <t>9.116</t>
  </si>
  <si>
    <t>91873</t>
  </si>
  <si>
    <t>ELETRODUTO RÍGIDO ROSCÁVEL, PVC, DN 40 MM (1 1/4"), PARA CIRCUITOS TERMINAIS, INSTALADO EM PAREDE - FORNECIMENTO E INSTALAÇÃO. AF_03/2023</t>
  </si>
  <si>
    <t>9.117</t>
  </si>
  <si>
    <t>93008</t>
  </si>
  <si>
    <t>ELETRODUTO RÍGIDO ROSCÁVEL, PVC, DN 50 MM (1 1/2"), PARA REDE ENTERRADA DE DISTRIBUIÇÃO DE ENERGIA ELÉTRICA - FORNECIMENTO E INSTALAÇÃO. AF_12/2021</t>
  </si>
  <si>
    <t>9.118</t>
  </si>
  <si>
    <t>93009</t>
  </si>
  <si>
    <t>ELETRODUTO RÍGIDO ROSCÁVEL, PVC, DN 60 MM (2"), PARA REDE ENTERRADA DE DISTRIBUIÇÃO DE ENERGIA ELÉTRICA - FORNECIMENTO E INSTALAÇÃO. AF_12/2021</t>
  </si>
  <si>
    <t>9.119</t>
  </si>
  <si>
    <t>93010</t>
  </si>
  <si>
    <t>ELETRODUTO RÍGIDO ROSCÁVEL, PVC, DN 75 MM (2 1/2"), PARA REDE ENTERRADA DE DISTRIBUIÇÃO DE ENERGIA ELÉTRICA - FORNECIMENTO E INSTALAÇÃO. AF_12/2021</t>
  </si>
  <si>
    <t>9.120</t>
  </si>
  <si>
    <t>93011</t>
  </si>
  <si>
    <t>ELETRODUTO RÍGIDO ROSCÁVEL, PVC, DN 85 MM (3"), PARA REDE ENTERRADA DE DISTRIBUIÇÃO DE ENERGIA ELÉTRICA - FORNECIMENTO E INSTALAÇÃO. AF_12/2021</t>
  </si>
  <si>
    <t>9.121</t>
  </si>
  <si>
    <t>93012</t>
  </si>
  <si>
    <t>ELETRODUTO RÍGIDO ROSCÁVEL, PVC, DN 110 MM (4"), PARA REDE ENTERRADA DE DISTRIBUIÇÃO DE ENERGIA ELÉTRICA - FORNECIMENTO E INSTALAÇÃO. AF_12/2021</t>
  </si>
  <si>
    <t>9.122</t>
  </si>
  <si>
    <t>91852</t>
  </si>
  <si>
    <t>ELETRODUTO FLEXÍVEL CORRUGADO, PVC, DN 20 MM (1/2"), PARA CIRCUITOS TERMINAIS, INSTALADO EM PAREDE - FORNECIMENTO E INSTALAÇÃO. AF_03/2023</t>
  </si>
  <si>
    <t>9.123</t>
  </si>
  <si>
    <t>91856</t>
  </si>
  <si>
    <t>ELETRODUTO FLEXÍVEL CORRUGADO, PVC, DN 32 MM (1"), PARA CIRCUITOS TERMINAIS, INSTALADO EM PAREDE - FORNECIMENTO E INSTALAÇÃO. AF_03/2023</t>
  </si>
  <si>
    <t>9.124</t>
  </si>
  <si>
    <t>09.05.036</t>
  </si>
  <si>
    <t>Eletroduto em polietileno de 25mm-inclusive conexoes</t>
  </si>
  <si>
    <t>9.125</t>
  </si>
  <si>
    <t>09.05.037</t>
  </si>
  <si>
    <t>Eletroduto em polietileno de 32mm-inclusive conexoes</t>
  </si>
  <si>
    <t>9.126</t>
  </si>
  <si>
    <t>09.05.040</t>
  </si>
  <si>
    <t>9.127</t>
  </si>
  <si>
    <t>09.05.042</t>
  </si>
  <si>
    <t>Quadro distribuicao, disj. geral 30a p/ 4 a 8 disjs.</t>
  </si>
  <si>
    <t>9.128</t>
  </si>
  <si>
    <t>101875</t>
  </si>
  <si>
    <t>QUADRO DE DISTRIBUIÇÃO DE ENERGIA EM CHAPA DE AÇO GALVANIZADO, DE EMBUTIR, COM BARRAMENTO TRIFÁSICO, PARA 12 DISJUNTORES DIN 100A - FORNECIMENTO E INSTALAÇÃO. AF_10/2020</t>
  </si>
  <si>
    <t>9.129</t>
  </si>
  <si>
    <t>101883</t>
  </si>
  <si>
    <t>QUADRO DE DISTRIBUIÇÃO DE ENERGIA EM CHAPA DE AÇO GALVANIZADO, DE EMBUTIR, COM BARRAMENTO TRIFÁSICO, PARA 18 DISJUNTORES DIN 100A - FORNECIMENTO E INSTALAÇÃO. AF_10/2020</t>
  </si>
  <si>
    <t>9.130</t>
  </si>
  <si>
    <t>101879</t>
  </si>
  <si>
    <t>QUADRO DE DISTRIBUIÇÃO DE ENERGIA EM CHAPA DE AÇO GALVANIZADO, DE EMBUTIR, COM BARRAMENTO TRIFÁSICO, PARA 24 DISJUNTORES DIN 100A - FORNECIMENTO E INSTALAÇÃO. AF_10/2020</t>
  </si>
  <si>
    <t>9.131</t>
  </si>
  <si>
    <t>09.05.054</t>
  </si>
  <si>
    <t>Quadro distribuicao, disj. geral 100a p/ 28 a 42 disjs.</t>
  </si>
  <si>
    <t>9.132</t>
  </si>
  <si>
    <t>09.05.062</t>
  </si>
  <si>
    <t>Barramento de 30a p/quadros de distribuição</t>
  </si>
  <si>
    <t>9.133</t>
  </si>
  <si>
    <t>09.05.063</t>
  </si>
  <si>
    <t>Barramento de 60a p/quadros de distribuição</t>
  </si>
  <si>
    <t>9.134</t>
  </si>
  <si>
    <t>09.05.064</t>
  </si>
  <si>
    <t>Barramento de 100a p/quadros de distribuição</t>
  </si>
  <si>
    <t>9.135</t>
  </si>
  <si>
    <t>102137</t>
  </si>
  <si>
    <t>CHAVE DE BOIA AUTOMÁTICA SUPERIOR/INFERIOR 15A/250V - FORNECIMENTO E INSTALAÇÃO. AF_12/2020</t>
  </si>
  <si>
    <t>9.136</t>
  </si>
  <si>
    <t>09.05.071</t>
  </si>
  <si>
    <t>9.137</t>
  </si>
  <si>
    <t>101890</t>
  </si>
  <si>
    <t>DISJUNTOR MONOPOLAR TIPO NEMA, CORRENTE NOMINAL DE 10 ATÉ 30A - FORNECIMENTO E INSTALAÇÃO. AF_10/2020</t>
  </si>
  <si>
    <t>9.138</t>
  </si>
  <si>
    <t>101893</t>
  </si>
  <si>
    <t>DISJUNTOR TRIPOLAR TIPO NEMA, CORRENTE NOMINAL DE 10 ATÉ 50A - FORNECIMENTO E INSTALAÇÃO. AF_10/2020</t>
  </si>
  <si>
    <t>9.139</t>
  </si>
  <si>
    <t>101894</t>
  </si>
  <si>
    <t>DISJUNTOR TRIPOLAR TIPO NEMA, CORRENTE NOMINAL DE 60 ATÉ 100A - FORNECIMENTO E INSTALAÇÃO. AF_10/2020</t>
  </si>
  <si>
    <t>9.140</t>
  </si>
  <si>
    <t>09.05.078</t>
  </si>
  <si>
    <t>Quadro comando para conjunto motor bomba trifasico de 2 a 3 hp</t>
  </si>
  <si>
    <t>9.141</t>
  </si>
  <si>
    <t>09.05.079</t>
  </si>
  <si>
    <t>Quadro comando para conjunto motor bomba trifasico de 3 a 4 hp</t>
  </si>
  <si>
    <t>9.142</t>
  </si>
  <si>
    <t>09.05.080</t>
  </si>
  <si>
    <t>Quadro comando para conjunto motor bomba trifasico de 4 a 5 hp</t>
  </si>
  <si>
    <t>9.143</t>
  </si>
  <si>
    <t>09.05.085</t>
  </si>
  <si>
    <t>Quadro comando para bomba de incendio trifasico de 3/4 a 2 hp</t>
  </si>
  <si>
    <t>9.144</t>
  </si>
  <si>
    <t>09.05.086</t>
  </si>
  <si>
    <t>Quadro comando para bomba de incendio trifasico de 2 a 4 hp</t>
  </si>
  <si>
    <t>9.145</t>
  </si>
  <si>
    <t>09.05.087</t>
  </si>
  <si>
    <t>Quadro comando para bomba de incendio trifasico de 5 hp</t>
  </si>
  <si>
    <t>9.146</t>
  </si>
  <si>
    <t>09.05.088</t>
  </si>
  <si>
    <t>Quadro comando para bomba de incendio trifasico de 7,5 hp</t>
  </si>
  <si>
    <t>9.147</t>
  </si>
  <si>
    <t>09.05.089</t>
  </si>
  <si>
    <t>Quadro comando para bomba de incendio trifasico de 10 hp</t>
  </si>
  <si>
    <t>9.148</t>
  </si>
  <si>
    <t>09.05.090</t>
  </si>
  <si>
    <t>Quadro comando para bomba de incendio bifasico de 3/4 a 1 hp</t>
  </si>
  <si>
    <t>9.149</t>
  </si>
  <si>
    <t>09.05.091</t>
  </si>
  <si>
    <t>Quadro comando para bomba de incendio bifasico de 1 1/2 a 2 hp</t>
  </si>
  <si>
    <t>9.150</t>
  </si>
  <si>
    <t>09.05.092</t>
  </si>
  <si>
    <t>Interruptor automatico diferencial (dispositivo dr) 40a/30 ma</t>
  </si>
  <si>
    <t>9.151</t>
  </si>
  <si>
    <t>09.05.093</t>
  </si>
  <si>
    <t>Interruptor automatico diferencial (dispositivo dr) 63a/30 ma</t>
  </si>
  <si>
    <t>9.152</t>
  </si>
  <si>
    <t>09.05.094</t>
  </si>
  <si>
    <t>Interruptor automatico diferencial (dispositivo dr) 40a/300 ma</t>
  </si>
  <si>
    <t>9.153</t>
  </si>
  <si>
    <t>09.05.095</t>
  </si>
  <si>
    <t>Interruptor automatico diferencial (dispositivo dr) 63a/300 ma</t>
  </si>
  <si>
    <t>9.154</t>
  </si>
  <si>
    <t>09.05.096</t>
  </si>
  <si>
    <t>Central de sistema de alarme até 12 endereços</t>
  </si>
  <si>
    <t>9.155</t>
  </si>
  <si>
    <t>09.05.097</t>
  </si>
  <si>
    <t>Central de sistema de alarme de 13 a 24 endereços</t>
  </si>
  <si>
    <t>9.156</t>
  </si>
  <si>
    <t>50.05.430</t>
  </si>
  <si>
    <t>Detector óptico de fumaça com base endereçável</t>
  </si>
  <si>
    <t>9.157</t>
  </si>
  <si>
    <t>91940</t>
  </si>
  <si>
    <t>CAIXA RETANGULAR 4" X 2" MÉDIA (1,30 M DO PISO), PVC, INSTALADA EM PAREDE - FORNECIMENTO E INSTALAÇÃO. AF_03/2023</t>
  </si>
  <si>
    <t>9.158</t>
  </si>
  <si>
    <t>91943</t>
  </si>
  <si>
    <t>CAIXA RETANGULAR 4" X 4" MÉDIA (1,30 M DO PISO), PVC, INSTALADA EM PAREDE - FORNECIMENTO E INSTALAÇÃO. AF_03/2023</t>
  </si>
  <si>
    <t>9.159</t>
  </si>
  <si>
    <t>91937</t>
  </si>
  <si>
    <t>CAIXA OCTOGONAL 3" X 3", PVC, INSTALADA EM LAJE - FORNECIMENTO E INSTALAÇÃO. AF_03/2023</t>
  </si>
  <si>
    <t>9.160</t>
  </si>
  <si>
    <t>09.06.005</t>
  </si>
  <si>
    <t>Caixa de passagem chapa tampa parafusada de 10x10x8 cm</t>
  </si>
  <si>
    <t>9.161</t>
  </si>
  <si>
    <t>09.06.007</t>
  </si>
  <si>
    <t>Caixa de passagem chapa tampa parafusada de 15x15x8 cm</t>
  </si>
  <si>
    <t>9.162</t>
  </si>
  <si>
    <t>09.06.009</t>
  </si>
  <si>
    <t>Caixa de passagem chapa tampa parafusada de 20x20x10 cm</t>
  </si>
  <si>
    <t>9.163</t>
  </si>
  <si>
    <t>09.06.012</t>
  </si>
  <si>
    <t>Caixa de passagem chapa tampa parafusada de 30x30x12 cm</t>
  </si>
  <si>
    <t>9.164</t>
  </si>
  <si>
    <t>09.06.015</t>
  </si>
  <si>
    <t>Caixa de passagem chapa tampa parafusada de 40x40x15 cm</t>
  </si>
  <si>
    <t>9.165</t>
  </si>
  <si>
    <t>09.06.019</t>
  </si>
  <si>
    <t>Caixa de passagem chapa tampa parafusada de 50x50x15 cm</t>
  </si>
  <si>
    <t>9.166</t>
  </si>
  <si>
    <t>09.06.025</t>
  </si>
  <si>
    <t>Caixa de passagem em alvenaria de 0,40x0,40x0,40 m</t>
  </si>
  <si>
    <t>9.167</t>
  </si>
  <si>
    <t>09.06.026</t>
  </si>
  <si>
    <t>Caixa de passagem em alvenaria de 0,60x0,60x0,60 m</t>
  </si>
  <si>
    <t>9.168</t>
  </si>
  <si>
    <t>09.06.027</t>
  </si>
  <si>
    <t>Caixa de passagem em alvenaria de 0,80x0,80x0,80 m</t>
  </si>
  <si>
    <t>9.169</t>
  </si>
  <si>
    <t>09.06.028</t>
  </si>
  <si>
    <t>Caixa de passagem em alvenaria de 1,00x1,00x1,00 m</t>
  </si>
  <si>
    <t>9.170</t>
  </si>
  <si>
    <t>09.06.029</t>
  </si>
  <si>
    <t>Caixa de passagem em alvenaria de 1,00x1,00x0,60 m</t>
  </si>
  <si>
    <t>9.171</t>
  </si>
  <si>
    <t>09.06.035</t>
  </si>
  <si>
    <t>Caixa de passagem a prova de umidade em aluminio 10x10x6cm</t>
  </si>
  <si>
    <t>9.172</t>
  </si>
  <si>
    <t>09.06.036</t>
  </si>
  <si>
    <t>Caixa de passagem a prova de umidade em aluminio 15x15x10cm</t>
  </si>
  <si>
    <t>9.173</t>
  </si>
  <si>
    <t>09.06.037</t>
  </si>
  <si>
    <t>Caixa de passagem a prova de umidade em aluminio 20x20x10cm</t>
  </si>
  <si>
    <t>9.174</t>
  </si>
  <si>
    <t>09.06.038</t>
  </si>
  <si>
    <t>Caixa de passagem a prova de umidade em aluminio 30x30x12cm</t>
  </si>
  <si>
    <t>9.175</t>
  </si>
  <si>
    <t>09.06.039</t>
  </si>
  <si>
    <t>Caixa de passagem a prova de umidade em aluminio 40x40x20cm</t>
  </si>
  <si>
    <t>9.176</t>
  </si>
  <si>
    <t>100560</t>
  </si>
  <si>
    <t>QUADRO DE DISTRIBUIÇÃO PARA TELEFONE N.2, 20X20X12CM EM CHAPA METALICA, DE EMBUTIR, SEM ACESSORIOS, PADRÃO TELEBRAS, FORNECIMENTO E INSTALAÇÃO. AF_11/2019</t>
  </si>
  <si>
    <t>9.177</t>
  </si>
  <si>
    <t>100561</t>
  </si>
  <si>
    <t>QUADRO DE DISTRIBUICAO PARA TELEFONE N.3, 40X40X12CM EM CHAPA METALICA, DE EMBUTIR, SEM ACESSORIOS, PADRAO TELEBRAS, FORNECIMENTO E INSTALAÇÃO. AF_11/2019</t>
  </si>
  <si>
    <t>9.178</t>
  </si>
  <si>
    <t>100562</t>
  </si>
  <si>
    <t>QUADRO DE DISTRIBUICAO PARA TELEFONE N.4, 60X60X12CM EM CHAPA METALICA, DE EMBUTIR, SEM ACESSORIOS, PADRAO TELEBRAS, FORNECIMENTO E INSTALAÇÃO. AF_11/2019</t>
  </si>
  <si>
    <t>9.179</t>
  </si>
  <si>
    <t>09.07.009</t>
  </si>
  <si>
    <t>Fio trancado para telefone - pad. telebras</t>
  </si>
  <si>
    <t>9.180</t>
  </si>
  <si>
    <t>91924</t>
  </si>
  <si>
    <t>CABO DE COBRE FLEXÍVEL ISOLADO, 1,5 MM², ANTI-CHAMA 450/750 V, PARA CIRCUITOS TERMINAIS - FORNECIMENTO E INSTALAÇÃO. AF_03/2023</t>
  </si>
  <si>
    <t>9.181</t>
  </si>
  <si>
    <t>91926</t>
  </si>
  <si>
    <t>CABO DE COBRE FLEXÍVEL ISOLADO, 2,5 MM², ANTI-CHAMA 450/750 V, PARA CIRCUITOS TERMINAIS - FORNECIMENTO E INSTALAÇÃO. AF_03/2023</t>
  </si>
  <si>
    <t>9.182</t>
  </si>
  <si>
    <t>91928</t>
  </si>
  <si>
    <t>CABO DE COBRE FLEXÍVEL ISOLADO, 4 MM², ANTI-CHAMA 450/750 V, PARA CIRCUITOS TERMINAIS - FORNECIMENTO E INSTALAÇÃO. AF_03/2023</t>
  </si>
  <si>
    <t>9.183</t>
  </si>
  <si>
    <t>91930</t>
  </si>
  <si>
    <t>CABO DE COBRE FLEXÍVEL ISOLADO, 6 MM², ANTI-CHAMA 450/750 V, PARA CIRCUITOS TERMINAIS - FORNECIMENTO E INSTALAÇÃO. AF_03/2023</t>
  </si>
  <si>
    <t>9.184</t>
  </si>
  <si>
    <t>91932</t>
  </si>
  <si>
    <t>CABO DE COBRE FLEXÍVEL ISOLADO, 10 MM², ANTI-CHAMA 450/750 V, PARA CIRCUITOS TERMINAIS - FORNECIMENTO E INSTALAÇÃO. AF_03/2023</t>
  </si>
  <si>
    <t>9.185</t>
  </si>
  <si>
    <t>92980</t>
  </si>
  <si>
    <t>CABO DE COBRE FLEXÍVEL ISOLADO, 10 MM², ANTI-CHAMA 0,6/1,0 KV, PARA DISTRIBUIÇÃO - FORNECIMENTO E INSTALAÇÃO. AF_10/2020</t>
  </si>
  <si>
    <t>9.186</t>
  </si>
  <si>
    <t>16.14.013</t>
  </si>
  <si>
    <t>Tela armadura (malha aco ca 60 fyk = 600 m pa)</t>
  </si>
  <si>
    <t>9.187</t>
  </si>
  <si>
    <t>91934</t>
  </si>
  <si>
    <t>CABO DE COBRE FLEXÍVEL ISOLADO, 16 MM², ANTI-CHAMA 450/750 V, PARA CIRCUITOS TERMINAIS - FORNECIMENTO E INSTALAÇÃO. AF_03/2023</t>
  </si>
  <si>
    <t>9.188</t>
  </si>
  <si>
    <t>101562</t>
  </si>
  <si>
    <t>CABO DE COBRE FLEXÍVEL ISOLADO, 25 MM², 0,6/1,0 KV, PARA REDE AÉREA DE DISTRIBUIÇÃO DE ENERGIA ELÉTRICA DE BAIXA TENSÃO - FORNECIMENTO E INSTALAÇÃO. AF_07/2020</t>
  </si>
  <si>
    <t>9.189</t>
  </si>
  <si>
    <t>101563</t>
  </si>
  <si>
    <t>CABO DE COBRE FLEXÍVEL ISOLADO, 35 MM², 0,6/1,0 KV, PARA REDE AÉREA DE DISTRIBUIÇÃO DE ENERGIA ELÉTRICA DE BAIXA TENSÃO - FORNECIMENTO E INSTALAÇÃO. AF_07/2020</t>
  </si>
  <si>
    <t>9.190</t>
  </si>
  <si>
    <t>101564</t>
  </si>
  <si>
    <t>CABO DE COBRE FLEXÍVEL ISOLADO, 50 MM², 0,6/1,0 KV, PARA REDE AÉREA DE DISTRIBUIÇÃO DE ENERGIA ELÉTRICA DE BAIXA TENSÃO - FORNECIMENTO E INSTALAÇÃO. AF_07/2020</t>
  </si>
  <si>
    <t>9.191</t>
  </si>
  <si>
    <t>101565</t>
  </si>
  <si>
    <t>CABO DE COBRE FLEXÍVEL ISOLADO, 70 MM², 0,6/1,0 KV, PARA REDE AÉREA DE DISTRIBUIÇÃO DE ENERGIA ELÉTRICA DE BAIXA TENSÃO - FORNECIMENTO E INSTALAÇÃO. AF_07/2020</t>
  </si>
  <si>
    <t>9.192</t>
  </si>
  <si>
    <t>101567</t>
  </si>
  <si>
    <t>CABO DE COBRE FLEXÍVEL ISOLADO, 95 MM², 0,6/1,0 KV, PARA REDE AÉREA DE DISTRIBUIÇÃO DE ENERGIA ELÉTRICA DE BAIXA TENSÃO - FORNECIMENTO E INSTALAÇÃO. AF_07/2020</t>
  </si>
  <si>
    <t>9.193</t>
  </si>
  <si>
    <t>101568</t>
  </si>
  <si>
    <t>CABO DE COBRE FLEXÍVEL ISOLADO, 120 MM², 0,6/1,0 KV, PARA REDE AÉREA DE DISTRIBUIÇÃO DE ENERGIA ELÉTRICA DE BAIXA TENSÃO - FORNECIMENTO E INSTALAÇÃO. AF_07/2020</t>
  </si>
  <si>
    <t>9.194</t>
  </si>
  <si>
    <t>91935</t>
  </si>
  <si>
    <t>CABO DE COBRE FLEXÍVEL ISOLADO, 16 MM², ANTI-CHAMA 0,6/1,0 KV, PARA CIRCUITOS TERMINAIS - FORNECIMENTO E INSTALAÇÃO. AF_03/2023</t>
  </si>
  <si>
    <t>9.195</t>
  </si>
  <si>
    <t>91933</t>
  </si>
  <si>
    <t>CABO DE COBRE FLEXÍVEL ISOLADO, 10 MM², ANTI-CHAMA 0,6/1,0 KV, PARA CIRCUITOS TERMINAIS - FORNECIMENTO E INSTALAÇÃO. AF_03/2023</t>
  </si>
  <si>
    <t>9.196</t>
  </si>
  <si>
    <t>91931</t>
  </si>
  <si>
    <t>CABO DE COBRE FLEXÍVEL ISOLADO, 6 MM², ANTI-CHAMA 0,6/1,0 KV, PARA CIRCUITOS TERMINAIS - FORNECIMENTO E INSTALAÇÃO. AF_03/2023</t>
  </si>
  <si>
    <t>9.197</t>
  </si>
  <si>
    <t>91929</t>
  </si>
  <si>
    <t>CABO DE COBRE FLEXÍVEL ISOLADO, 4 MM², ANTI-CHAMA 0,6/1,0 KV, PARA CIRCUITOS TERMINAIS - FORNECIMENTO E INSTALAÇÃO. AF_03/2023</t>
  </si>
  <si>
    <t>9.198</t>
  </si>
  <si>
    <t>91927</t>
  </si>
  <si>
    <t>CABO DE COBRE FLEXÍVEL ISOLADO, 2,5 MM², ANTI-CHAMA 0,6/1,0 KV, PARA CIRCUITOS TERMINAIS - FORNECIMENTO E INSTALAÇÃO. AF_03/2023</t>
  </si>
  <si>
    <t>9.199</t>
  </si>
  <si>
    <t>91925</t>
  </si>
  <si>
    <t>CABO DE COBRE FLEXÍVEL ISOLADO, 1,5 MM², ANTI-CHAMA 0,6/1,0 KV, PARA CIRCUITOS TERMINAIS - FORNECIMENTO E INSTALAÇÃO. AF_03/2023</t>
  </si>
  <si>
    <t>9.200</t>
  </si>
  <si>
    <t>09.08.002</t>
  </si>
  <si>
    <t>Interruptor de 1 tecla simples em cx.4"x2"-eletrod.aço galv.a quente</t>
  </si>
  <si>
    <t>9.201</t>
  </si>
  <si>
    <t>09.08.003</t>
  </si>
  <si>
    <t>Interruptor de 2 teclas simples em cx.4"x2"-eletrod.aço galv.a quente</t>
  </si>
  <si>
    <t>9.202</t>
  </si>
  <si>
    <t>09.08.004</t>
  </si>
  <si>
    <t>Interruptor de 3 teclas simples em cx.4"x2"-eletrod.aço galv.a quente</t>
  </si>
  <si>
    <t>9.203</t>
  </si>
  <si>
    <t>09.08.005</t>
  </si>
  <si>
    <t>Interruptor de 1 tecla bipolar simples em cx.4"x2"-eletrod.de aço galv.a quente</t>
  </si>
  <si>
    <t>9.204</t>
  </si>
  <si>
    <t>09.08.006</t>
  </si>
  <si>
    <t>2 interruptores de 1 tecla bip.simpl.cx.4"x4"-eletr.aço galv.a quente</t>
  </si>
  <si>
    <t>9.205</t>
  </si>
  <si>
    <t>09.08.007</t>
  </si>
  <si>
    <t>Interruptor de 1 tecla paral.simpl.cx.4"x2"-eletr.aço galv.a quente</t>
  </si>
  <si>
    <t>9.206</t>
  </si>
  <si>
    <t>09.08.008</t>
  </si>
  <si>
    <t>Interruptor de 1 tecla paral.bip.cx.4"x2"-eletr.aço galv.a quente</t>
  </si>
  <si>
    <t>9.207</t>
  </si>
  <si>
    <t>09.08.009</t>
  </si>
  <si>
    <t>Interruptor de 1 tecla simpl.e tomada 2p+t univ.cx.4"x4" eletr.aço galv.a quente</t>
  </si>
  <si>
    <t>9.208</t>
  </si>
  <si>
    <t>91981</t>
  </si>
  <si>
    <t>INTERRUPTOR BIPOLAR (1 MÓDULO), 10A/250V, INCLUINDO SUPORTE E PLACA - FORNECIMENTO E INSTALAÇÃO. AF_03/2023</t>
  </si>
  <si>
    <t>9.209</t>
  </si>
  <si>
    <t>09.08.038</t>
  </si>
  <si>
    <t>2 interruptores 1 tecla bipolar em caixa 4x4 - eletrod pvc ø 25mm flexivel nbr 15465</t>
  </si>
  <si>
    <t>9.210</t>
  </si>
  <si>
    <t>09.08.039</t>
  </si>
  <si>
    <t>3 interruptores 1 tecla bipolar em caixa 4x4 - eletrod pvc ø 25mm flexivel nbr 15465</t>
  </si>
  <si>
    <t>9.211</t>
  </si>
  <si>
    <t>91854</t>
  </si>
  <si>
    <t>ELETRODUTO FLEXÍVEL CORRUGADO, PVC, DN 25 MM (3/4"), PARA CIRCUITOS TERMINAIS, INSTALADO EM PAREDE - FORNECIMENTO E INSTALAÇÃO. AF_03/2023</t>
  </si>
  <si>
    <t>9.212</t>
  </si>
  <si>
    <t>09.08.043</t>
  </si>
  <si>
    <t>Interruptor em paralelo bipolar em caixa 4x2 - eletrod pvc ø 25mm flexivel nbr 15465</t>
  </si>
  <si>
    <t>9.213</t>
  </si>
  <si>
    <t>92023</t>
  </si>
  <si>
    <t>INTERRUPTOR SIMPLES (1 MÓDULO) COM 1 TOMADA DE EMBUTIR 2P+T 10 A, INCLUINDO SUPORTE E PLACA - FORNECIMENTO E INSTALAÇÃO. AF_03/2023</t>
  </si>
  <si>
    <t>9.214</t>
  </si>
  <si>
    <t>09.08.050</t>
  </si>
  <si>
    <t>Tomada de piso 2p+t padrao nbr 14136 corrente 10a-250v - eletrod pvc ø 25mm flexivel nbr 15465</t>
  </si>
  <si>
    <t>9.215</t>
  </si>
  <si>
    <t>09.08.052</t>
  </si>
  <si>
    <t>Ponto seco para telefone - eletrod pvc ø 25mm flexivel nbr 15465</t>
  </si>
  <si>
    <t>9.216</t>
  </si>
  <si>
    <t>91985</t>
  </si>
  <si>
    <t>INTERRUPTOR PULSADOR CAMPAINHA (1 MÓDULO), 10A/250V, INCLUINDO SUPORTE E PLACA - FORNECIMENTO E INSTALAÇÃO. AF_03/2023</t>
  </si>
  <si>
    <t>9.217</t>
  </si>
  <si>
    <t>09.08.055</t>
  </si>
  <si>
    <t>Botoeira para acionamento da bomba de incendio</t>
  </si>
  <si>
    <t>9.218</t>
  </si>
  <si>
    <t>91987</t>
  </si>
  <si>
    <t>CAMPAINHA CIGARRA (1 MÓDULO), 10A/250V, INCLUINDO SUPORTE E PLACA - FORNECIMENTO E INSTALAÇÃO. AF_03/2023</t>
  </si>
  <si>
    <t>9.219</t>
  </si>
  <si>
    <t>09.08.057</t>
  </si>
  <si>
    <t>Ponto seco p/ instalacao de som/tv/alarme - eletrod pvc ø 25mm flexivel nbr 15465</t>
  </si>
  <si>
    <t>9.220</t>
  </si>
  <si>
    <t>09.08.063</t>
  </si>
  <si>
    <t>2 interruptores de 1 tecla em caixa 4"x4"-eletroduto de pvc</t>
  </si>
  <si>
    <t>9.221</t>
  </si>
  <si>
    <t>09.08.065</t>
  </si>
  <si>
    <t>3 interruptores de 1 tecla em caixa 4"x4"-eletroduto de pvc</t>
  </si>
  <si>
    <t>9.222</t>
  </si>
  <si>
    <t>09.08.066</t>
  </si>
  <si>
    <t>Tomada industrial de parede 2p+t 32a 220/240v estanque ip65-eletr pvc ø 25mm flexivel nbr 15465</t>
  </si>
  <si>
    <t>9.223</t>
  </si>
  <si>
    <t>09.08.069</t>
  </si>
  <si>
    <t>2 interruptores 1 tecla bipolar simples caixa 4"x4"-eletr pvc rigido</t>
  </si>
  <si>
    <t>9.224</t>
  </si>
  <si>
    <t>09.08.070</t>
  </si>
  <si>
    <t>3 interruptores de 1 tecla bipolar em caixa 4"x4"-eletroduto de pvc</t>
  </si>
  <si>
    <t>9.225</t>
  </si>
  <si>
    <t>09.08.073</t>
  </si>
  <si>
    <t>Interruptor 1 tecla paralelo bipolar caixa 4"x2"- eletr pvc rigido</t>
  </si>
  <si>
    <t>9.226</t>
  </si>
  <si>
    <t>09.08.076</t>
  </si>
  <si>
    <t>Tomada industrial de parede 2p+t 32 amperes 220/240v estanque ip65 eletrod.pvc rígido</t>
  </si>
  <si>
    <t>9.227</t>
  </si>
  <si>
    <t>92000</t>
  </si>
  <si>
    <t>TOMADA BAIXA DE EMBUTIR (1 MÓDULO), 2P+T 10 A, INCLUINDO SUPORTE E PLACA - FORNECIMENTO E INSTALAÇÃO. AF_03/2023</t>
  </si>
  <si>
    <t>9.228</t>
  </si>
  <si>
    <t>09.08.080</t>
  </si>
  <si>
    <t>Tomada de piso 2p+t padrao nbr 14136 corrente 10a-250v-eletr pvc rígido</t>
  </si>
  <si>
    <t>9.229</t>
  </si>
  <si>
    <t>09.08.081</t>
  </si>
  <si>
    <t>Ponto seco para telefone-eletroduto de pvc</t>
  </si>
  <si>
    <t>9.230</t>
  </si>
  <si>
    <t>09.08.082</t>
  </si>
  <si>
    <t>Tomada de piso para tel/logica - eletroduto de pvc</t>
  </si>
  <si>
    <t>9.231</t>
  </si>
  <si>
    <t>09.08.083</t>
  </si>
  <si>
    <t>Botao para cigarra - eletroduto de pvc</t>
  </si>
  <si>
    <t>9.232</t>
  </si>
  <si>
    <t>09.08.085</t>
  </si>
  <si>
    <t>Ponto seco p/instalacao de som/tv/alarme/logica - eletroduto pvc</t>
  </si>
  <si>
    <t>9.233</t>
  </si>
  <si>
    <t>09.08.086</t>
  </si>
  <si>
    <t>Acionador do alarme de incendio</t>
  </si>
  <si>
    <t>9.234</t>
  </si>
  <si>
    <t>09.08.087</t>
  </si>
  <si>
    <t>Sirene para alarme de emergencia- eletroduto de pvc</t>
  </si>
  <si>
    <t>9.235</t>
  </si>
  <si>
    <t>92001</t>
  </si>
  <si>
    <t>TOMADA BAIXA DE EMBUTIR (1 MÓDULO), 2P+T 20 A, INCLUINDO SUPORTE E PLACA - FORNECIMENTO E INSTALAÇÃO. AF_03/2023</t>
  </si>
  <si>
    <t>9.236</t>
  </si>
  <si>
    <t>09.08.090</t>
  </si>
  <si>
    <t>Detector de fumaça optico convencional-eletrod.aço galv.a quente</t>
  </si>
  <si>
    <t>9.237</t>
  </si>
  <si>
    <t>09.08.096</t>
  </si>
  <si>
    <t>Tomada industrial de parede 2p+t 32a 220/240v estanque ip65 eletr aço galv.a quente</t>
  </si>
  <si>
    <t>9.238</t>
  </si>
  <si>
    <t>09.09.025</t>
  </si>
  <si>
    <t>Il-13 refletor para lampada de vapor metálico 70w</t>
  </si>
  <si>
    <t>9.239</t>
  </si>
  <si>
    <t>09.09.026</t>
  </si>
  <si>
    <t>Il-14 refletor com grade para lampada de vapor metálico 70 w</t>
  </si>
  <si>
    <t>9.240</t>
  </si>
  <si>
    <t>09.09.038</t>
  </si>
  <si>
    <t>Il-90 luminária led de sobrepor c/difusor translúcido &lt;= 39w</t>
  </si>
  <si>
    <t>9.241</t>
  </si>
  <si>
    <t>09.09.039</t>
  </si>
  <si>
    <t>Il-94 luminária led quadrada de sobrepor c/difusor translúcido &lt;= 40w</t>
  </si>
  <si>
    <t>9.242</t>
  </si>
  <si>
    <t>09.09.048</t>
  </si>
  <si>
    <t>Il-95 luminária led quadrada de embutir com difusor translúcido &lt;= 40w</t>
  </si>
  <si>
    <t>9.243</t>
  </si>
  <si>
    <t>09.09.024</t>
  </si>
  <si>
    <t>Il-96 luminária led quadrada de sobrepor dimerizável com difusor translúcido &lt;= 40w</t>
  </si>
  <si>
    <t>9.244</t>
  </si>
  <si>
    <t>09.09.049</t>
  </si>
  <si>
    <t>Il-97 luminária led quadrada dimerizável de embutir com difusor translúcido &lt;= 40w</t>
  </si>
  <si>
    <t>9.245</t>
  </si>
  <si>
    <t>09.09.034</t>
  </si>
  <si>
    <t>Il-42 luminaria c/ difusor transparente p/ lampada fluor (2x32w)</t>
  </si>
  <si>
    <t>9.246</t>
  </si>
  <si>
    <t>09.09.036</t>
  </si>
  <si>
    <t>Il-57 refletor c/ grade p/ vapor met 150w</t>
  </si>
  <si>
    <t>9.247</t>
  </si>
  <si>
    <t>09.09.037</t>
  </si>
  <si>
    <t>Il-58 iluminacao p/ quadra de esp. cob. lamp. vapor metalico (1x250w)</t>
  </si>
  <si>
    <t>9.248</t>
  </si>
  <si>
    <t>97607</t>
  </si>
  <si>
    <t>LUMINÁRIA ARANDELA TIPO TARTARUGA, DE SOBREPOR, COM 1 LÂMPADA LED DE 6 W, SEM REATOR - FORNECIMENTO E INSTALAÇÃO. AF_09/2024</t>
  </si>
  <si>
    <t>9.249</t>
  </si>
  <si>
    <t>9.250</t>
  </si>
  <si>
    <t>09.09.046</t>
  </si>
  <si>
    <t>Il-59 iluminação p/passagem coberta e circulações</t>
  </si>
  <si>
    <t>9.251</t>
  </si>
  <si>
    <t>09.09.051</t>
  </si>
  <si>
    <t>Il-44 luminaria para lampada fluorescente (1x32w)</t>
  </si>
  <si>
    <t>9.252</t>
  </si>
  <si>
    <t>09.09.052</t>
  </si>
  <si>
    <t>Il-45 luminaria para lampada fluorescente (2x32w)</t>
  </si>
  <si>
    <t>9.253</t>
  </si>
  <si>
    <t>09.09.055</t>
  </si>
  <si>
    <t>Il-48 luminaria aberta c/ refletor e pend p/fluor (2x32w)</t>
  </si>
  <si>
    <t>9.254</t>
  </si>
  <si>
    <t>09.09.060</t>
  </si>
  <si>
    <t>Il-60 luminaria de sobrepor c/refletor e aletas p/lamp.fluorescente (2x32w)</t>
  </si>
  <si>
    <t>9.255</t>
  </si>
  <si>
    <t>09.09.065</t>
  </si>
  <si>
    <t>Il-67 luminária de embutir c/refletor sem aletas (2x32w)</t>
  </si>
  <si>
    <t>9.256</t>
  </si>
  <si>
    <t>09.09.069</t>
  </si>
  <si>
    <t>Il-69 luminaria c/difusor translucido p/lampadas fluor. (2x32w)</t>
  </si>
  <si>
    <t>9.257</t>
  </si>
  <si>
    <t>09.84.057</t>
  </si>
  <si>
    <t>Calha p/ luminaria embutir c/ difusor translucido (il-70) com soquetes p/ duas lampadas led tubular 60 cm</t>
  </si>
  <si>
    <t>9.258</t>
  </si>
  <si>
    <t>09.84.059</t>
  </si>
  <si>
    <t>Calha p/ luminaria embutir c/ difusor translucido (il-71) com soquetes p/ duas lampadas led tubular 120 cm</t>
  </si>
  <si>
    <t>9.260</t>
  </si>
  <si>
    <t>97599</t>
  </si>
  <si>
    <t>LUMINÁRIA DE EMERGÊNCIA, COM 30 LÂMPADAS LED DE 2 W, SEM REATOR - FORNECIMENTO E INSTALAÇÃO. AF_09/2024</t>
  </si>
  <si>
    <t>9.261</t>
  </si>
  <si>
    <t>97595</t>
  </si>
  <si>
    <t>SENSOR DE PRESENÇA COM FOTOCÉLULA, FIXAÇÃO EM PAREDE - FORNECIMENTO E INSTALAÇÃO. AF_09/2024</t>
  </si>
  <si>
    <t>9.262</t>
  </si>
  <si>
    <t>9.263</t>
  </si>
  <si>
    <t>09.11.028</t>
  </si>
  <si>
    <t>Il-52 luminaria p/ vapor de sodio 1x150w em poste tub 7m</t>
  </si>
  <si>
    <t>9.264</t>
  </si>
  <si>
    <t>09.11.035</t>
  </si>
  <si>
    <t>Il-06 luz de obstaculo com lampada</t>
  </si>
  <si>
    <t>9.265</t>
  </si>
  <si>
    <t>09.11.060</t>
  </si>
  <si>
    <t>Il-30 luminaria em poste h= 2,50 m c/ lampada vapor sódio 70w</t>
  </si>
  <si>
    <t>9.266</t>
  </si>
  <si>
    <t>09.11.068</t>
  </si>
  <si>
    <t>Il-53 luminaria p/ vapor de sodio 1x150w em poste 6m</t>
  </si>
  <si>
    <t>9.267</t>
  </si>
  <si>
    <t>09.11.070</t>
  </si>
  <si>
    <t>Il-54 luminaria p/ vapor de sodio 2x150w em poste 6m</t>
  </si>
  <si>
    <t>9.268</t>
  </si>
  <si>
    <t>09.84.103</t>
  </si>
  <si>
    <t>Calha para luminaria sobrepor com difusor transparente (il-77) com soquetes p/ duas lampadas led tubular 120 cm</t>
  </si>
  <si>
    <t>9.269</t>
  </si>
  <si>
    <t>9.270</t>
  </si>
  <si>
    <t>4.65.08</t>
  </si>
  <si>
    <t>LAMPADA BULBO LED &lt;= 13W ROSCA E27 BIVOLT. TEMPERATURA COR 3000ºK.</t>
  </si>
  <si>
    <t>9.271</t>
  </si>
  <si>
    <t>100902</t>
  </si>
  <si>
    <t>LÂMPADA TUBULAR LED DE 9/10 W, COM SOQUETE, BASE G13 - FORNECIMENTO E INSTALAÇÃO. AF_09/2024_PS</t>
  </si>
  <si>
    <t>9.272</t>
  </si>
  <si>
    <t>100903</t>
  </si>
  <si>
    <t>LÂMPADA TUBULAR LED DE 18/20 W, COM SOQUETE, BASE G13 - FORNECIMENTO E INSTALAÇÃO. AF_09/2024_PS</t>
  </si>
  <si>
    <t>9.273</t>
  </si>
  <si>
    <t>97610</t>
  </si>
  <si>
    <t>LÂMPADA COMPACTA DE LED 10 W, BASE E27 - FORNECIMENTO E INSTALAÇÃO. AF_09/2024</t>
  </si>
  <si>
    <t>9.274</t>
  </si>
  <si>
    <t>103782</t>
  </si>
  <si>
    <t>LUMINÁRIA TIPO PLAFON CIRCULAR, DE SOBREPOR, COM LED DE 12/13 W - FORNECIMENTO E INSTALAÇÃO. AF_09/2024</t>
  </si>
  <si>
    <t>9.275</t>
  </si>
  <si>
    <t>09.12.001</t>
  </si>
  <si>
    <t>Ex-01 exaustor axial dn 40cm</t>
  </si>
  <si>
    <t>9.276</t>
  </si>
  <si>
    <t>09.12.010</t>
  </si>
  <si>
    <t>Exaustor dn 150mm vazao 280 m3hora com veneziana autofechante inclusive duto exaustao uso exclusivo padrao creche</t>
  </si>
  <si>
    <t>9.277</t>
  </si>
  <si>
    <t>09.13.010</t>
  </si>
  <si>
    <t>Pp-02 para raios franklin com mastro aço galvanizado 02" x 3,00m</t>
  </si>
  <si>
    <t>9.278</t>
  </si>
  <si>
    <t>09.13.011</t>
  </si>
  <si>
    <t>Pp-03 para raios franklin com mastro aço galvanizado 02" x 6,00m</t>
  </si>
  <si>
    <t>9.279</t>
  </si>
  <si>
    <t>09.13.015</t>
  </si>
  <si>
    <t>Barra chata aco galvanizado (3/4"x1/8") - captor p/ para raios</t>
  </si>
  <si>
    <t>9.280</t>
  </si>
  <si>
    <t>09.13.018</t>
  </si>
  <si>
    <t>Barra chata aco galvanizado (3/4"x1/8") - descida p/ para raio</t>
  </si>
  <si>
    <t>9.281</t>
  </si>
  <si>
    <t>09.13.025</t>
  </si>
  <si>
    <t>Cordoalha de aço galv. a quente 80mm2 (7/16") sob a terra</t>
  </si>
  <si>
    <t>9.282</t>
  </si>
  <si>
    <t>09.13.027</t>
  </si>
  <si>
    <t>Terra simples - 1 haste com caixa de inspeção e tampa de concreto</t>
  </si>
  <si>
    <t>9.283</t>
  </si>
  <si>
    <t>96986</t>
  </si>
  <si>
    <t>HASTE DE ATERRAMENTO, DIÂMETRO 3/4", COM 3 METROS - FORNECIMENTO E INSTALAÇÃO. AF_08/2023</t>
  </si>
  <si>
    <t>9.284</t>
  </si>
  <si>
    <t>98111</t>
  </si>
  <si>
    <t>CAIXA DE INSPEÇÃO PARA ATERRAMENTO, CIRCULAR, EM POLIETILENO, DIÂMETRO INTERNO = 0,3 M. AF_12/2020</t>
  </si>
  <si>
    <t>9.285</t>
  </si>
  <si>
    <t>09.13.032</t>
  </si>
  <si>
    <t>Conexao exotermica cabo/cabo</t>
  </si>
  <si>
    <t>9.286</t>
  </si>
  <si>
    <t>09.13.033</t>
  </si>
  <si>
    <t>Conexao exotermica cabo/haste</t>
  </si>
  <si>
    <t>9.287</t>
  </si>
  <si>
    <t>09.13.034</t>
  </si>
  <si>
    <t>Conexao exotermica em estrutura metalica</t>
  </si>
  <si>
    <t>9.288</t>
  </si>
  <si>
    <t>09.13.036</t>
  </si>
  <si>
    <t>Tubo de pvc ø 2'' x 3,00m para proteçao descida de cordoalha</t>
  </si>
  <si>
    <t>9.289</t>
  </si>
  <si>
    <t>96977</t>
  </si>
  <si>
    <t>CORDOALHA DE COBRE NU 50 MM², ENTERRADA - FORNECIMENTO E INSTALAÇÃO. AF_08/2023</t>
  </si>
  <si>
    <t>9.290</t>
  </si>
  <si>
    <t>09.50.001</t>
  </si>
  <si>
    <t>Remocao de oleo de disjuntor ou transformador em cabine primaria</t>
  </si>
  <si>
    <t>L</t>
  </si>
  <si>
    <t>9.291</t>
  </si>
  <si>
    <t>09.50.003</t>
  </si>
  <si>
    <t>Remocao de isolador tipo disco compl, incl gancho de suspensao olhal</t>
  </si>
  <si>
    <t>9.292</t>
  </si>
  <si>
    <t>09.50.004</t>
  </si>
  <si>
    <t>Remocao de bucha de passagem int/ext, ou de chapa p/ bucha pass a.t.</t>
  </si>
  <si>
    <t>9.293</t>
  </si>
  <si>
    <t>09.50.005</t>
  </si>
  <si>
    <t>Remocao de bucha de passagem para neutro em cabine primaria</t>
  </si>
  <si>
    <t>9.294</t>
  </si>
  <si>
    <t>09.50.007</t>
  </si>
  <si>
    <t>Remocao de cantoneira metalica</t>
  </si>
  <si>
    <t>9.295</t>
  </si>
  <si>
    <t>09.50.008</t>
  </si>
  <si>
    <t>Remocao de isolador tipo castanha, inclusive gancho de sustentacao</t>
  </si>
  <si>
    <t>9.296</t>
  </si>
  <si>
    <t>09.50.009</t>
  </si>
  <si>
    <t>Remocao de isolador tipo pino para a.t., inclusive pino</t>
  </si>
  <si>
    <t>9.297</t>
  </si>
  <si>
    <t>09.50.011</t>
  </si>
  <si>
    <t>Remocao de vergalhao de cobre</t>
  </si>
  <si>
    <t>9.298</t>
  </si>
  <si>
    <t>09.50.013</t>
  </si>
  <si>
    <t>Remocao de mufla externa tripolar</t>
  </si>
  <si>
    <t>9.299</t>
  </si>
  <si>
    <t>09.50.014</t>
  </si>
  <si>
    <t>Remocao de mufla interna tripolar</t>
  </si>
  <si>
    <t>9.300</t>
  </si>
  <si>
    <t>09.50.016</t>
  </si>
  <si>
    <t>Remocao de cabo de a.t. tripolar</t>
  </si>
  <si>
    <t>9.301</t>
  </si>
  <si>
    <t>09.50.018</t>
  </si>
  <si>
    <t>Remocao chave seccion trip seca, comando por vara/estribo frontal</t>
  </si>
  <si>
    <t>9.302</t>
  </si>
  <si>
    <t>09.50.020</t>
  </si>
  <si>
    <t>Remocao de transformador de potencial completo</t>
  </si>
  <si>
    <t>9.303</t>
  </si>
  <si>
    <t>09.50.022</t>
  </si>
  <si>
    <t>Remocao de disjuntor de volume normal ou reduzido</t>
  </si>
  <si>
    <t>9.304</t>
  </si>
  <si>
    <t>09.50.023</t>
  </si>
  <si>
    <t>Remocao de manopla de comando de disjuntor de a.t.(engrenagem interna)</t>
  </si>
  <si>
    <t>9.305</t>
  </si>
  <si>
    <t>09.50.024</t>
  </si>
  <si>
    <t>Remocao de janela de ventilacao padrao eletropaulo</t>
  </si>
  <si>
    <t>9.306</t>
  </si>
  <si>
    <t>09.50.025</t>
  </si>
  <si>
    <t>Remocao rele de sobre-corrente,infratensao/bobina minima do disj a.t.</t>
  </si>
  <si>
    <t>9.307</t>
  </si>
  <si>
    <t>09.50.026</t>
  </si>
  <si>
    <t>Remocao de transformador de potencia em cabine primaria</t>
  </si>
  <si>
    <t>9.308</t>
  </si>
  <si>
    <t>09.50.027</t>
  </si>
  <si>
    <t>Remocao de transformador de potencia em poste ou estaleiro</t>
  </si>
  <si>
    <t>9.309</t>
  </si>
  <si>
    <t>09.50.029</t>
  </si>
  <si>
    <t>Remoção de poste de concreto</t>
  </si>
  <si>
    <t>9.310</t>
  </si>
  <si>
    <t>09.50.030</t>
  </si>
  <si>
    <t>Remocao de para-raio tipo cristal valve em poste singelo ou estaleiro</t>
  </si>
  <si>
    <t>9.311</t>
  </si>
  <si>
    <t>09.50.031</t>
  </si>
  <si>
    <t>Remocao de para-raio tipo cristal-valve em cabine primaria</t>
  </si>
  <si>
    <t>9.312</t>
  </si>
  <si>
    <t>09.50.032</t>
  </si>
  <si>
    <t>Remocao de cruzeta de madeira</t>
  </si>
  <si>
    <t>9.313</t>
  </si>
  <si>
    <t>09.50.033</t>
  </si>
  <si>
    <t>Remocao de mao francesa</t>
  </si>
  <si>
    <t>9.314</t>
  </si>
  <si>
    <t>09.50.034</t>
  </si>
  <si>
    <t>Remocao de chave fusivel indicadora tipo matheus</t>
  </si>
  <si>
    <t>9.315</t>
  </si>
  <si>
    <t>09.50.036</t>
  </si>
  <si>
    <t>Remocao de suporte de transformador em poste singelo ou estaleiro</t>
  </si>
  <si>
    <t>9.316</t>
  </si>
  <si>
    <t>09.50.037</t>
  </si>
  <si>
    <t>Remocao cinta fixacao de eletroduto ou sela p/cruzeta mad em poste</t>
  </si>
  <si>
    <t>9.317</t>
  </si>
  <si>
    <t>09.50.039</t>
  </si>
  <si>
    <t>Remocao de caixas de medicao ou caixas p/ transf. de corrente</t>
  </si>
  <si>
    <t>9.318</t>
  </si>
  <si>
    <t>09.52.001</t>
  </si>
  <si>
    <t>Remocao de poste aco galv. ou caixa aco p/ entrada energia em b.t.</t>
  </si>
  <si>
    <t>9.319</t>
  </si>
  <si>
    <t>09.52.002</t>
  </si>
  <si>
    <t>Remocao de poste de concreto de entrada em b.t.</t>
  </si>
  <si>
    <t>9.320</t>
  </si>
  <si>
    <t>09.52.003</t>
  </si>
  <si>
    <t>Remocao de armacao tipo braquet</t>
  </si>
  <si>
    <t>9.321</t>
  </si>
  <si>
    <t>09.52.004</t>
  </si>
  <si>
    <t>Remocao de cabecote tipo telefonica</t>
  </si>
  <si>
    <t>9.322</t>
  </si>
  <si>
    <t>09.52.005</t>
  </si>
  <si>
    <t>Remocao de caixa de entrada de telefone padrao telefonica</t>
  </si>
  <si>
    <t>9.323</t>
  </si>
  <si>
    <t>09.52.007</t>
  </si>
  <si>
    <t>Remocao de tubulacao eletrica embutida ate 2"</t>
  </si>
  <si>
    <t>9.324</t>
  </si>
  <si>
    <t>09.52.008</t>
  </si>
  <si>
    <t>Remocao de tubulacao eletrica embutida acima de 2"</t>
  </si>
  <si>
    <t>9.325</t>
  </si>
  <si>
    <t>09.52.009</t>
  </si>
  <si>
    <t>Remocao de tubulacao eletrica aparente ate 2"</t>
  </si>
  <si>
    <t>9.326</t>
  </si>
  <si>
    <t>09.52.010</t>
  </si>
  <si>
    <t>Remocao de tubulacao eletrica aparente acima 2"</t>
  </si>
  <si>
    <t>9.327</t>
  </si>
  <si>
    <t>09.52.015</t>
  </si>
  <si>
    <t>Remocao de caixa para fusivel ou tomada instalada em perfilados</t>
  </si>
  <si>
    <t>9.328</t>
  </si>
  <si>
    <t>09.52.016</t>
  </si>
  <si>
    <t>Remocao de caixas estampadas</t>
  </si>
  <si>
    <t>9.329</t>
  </si>
  <si>
    <t>09.52.017</t>
  </si>
  <si>
    <t>Remocao de fio embutido ate 16 mm2</t>
  </si>
  <si>
    <t>9.330</t>
  </si>
  <si>
    <t>09.52.018</t>
  </si>
  <si>
    <t>Remocao de cabo embutido acima de 16 mm2</t>
  </si>
  <si>
    <t>9.331</t>
  </si>
  <si>
    <t>09.52.019</t>
  </si>
  <si>
    <t>Remocao de fio aparente ate 16 mm2</t>
  </si>
  <si>
    <t>9.332</t>
  </si>
  <si>
    <t>09.52.020</t>
  </si>
  <si>
    <t>Remocao de cabo aparente acima de 16 mm2</t>
  </si>
  <si>
    <t>9.333</t>
  </si>
  <si>
    <t>09.52.021</t>
  </si>
  <si>
    <t>Remocao de terminais ,conectores de pressao ou roldanas para cabos</t>
  </si>
  <si>
    <t>9.334</t>
  </si>
  <si>
    <t>09.52.022</t>
  </si>
  <si>
    <t>Remocao de terminais ou conectores de solda para cabos</t>
  </si>
  <si>
    <t>9.335</t>
  </si>
  <si>
    <t>09.52.026</t>
  </si>
  <si>
    <t>Remocao de fundo ou portas madeira/metal .p/quadros ou caixas passagem</t>
  </si>
  <si>
    <t>9.336</t>
  </si>
  <si>
    <t>09.52.028</t>
  </si>
  <si>
    <t>Remocao de fechaduras tipo yale (q.distribuicao)</t>
  </si>
  <si>
    <t>9.337</t>
  </si>
  <si>
    <t>09.52.029</t>
  </si>
  <si>
    <t>Remocao de chaves base marmore,nh unipolar ou disjunt.no-fuse em bt</t>
  </si>
  <si>
    <t>9.338</t>
  </si>
  <si>
    <t>09.52.030</t>
  </si>
  <si>
    <t>Remocao de disjuntor quick-lag ou base p/ fusivel diazed em b.t</t>
  </si>
  <si>
    <t>9.339</t>
  </si>
  <si>
    <t>09.52.034</t>
  </si>
  <si>
    <t>Remocao de base ou chave para fusivel nh tipo unipolar</t>
  </si>
  <si>
    <t>9.340</t>
  </si>
  <si>
    <t>09.52.035</t>
  </si>
  <si>
    <t>Remocao de chave ou base nh tripol. ou chave pacco rotativa em b.t</t>
  </si>
  <si>
    <t>9.341</t>
  </si>
  <si>
    <t>09.52.037</t>
  </si>
  <si>
    <t>Remocao de chave de acao rapida,comando frontal montado em painel b.t</t>
  </si>
  <si>
    <t>9.342</t>
  </si>
  <si>
    <t>09.52.039</t>
  </si>
  <si>
    <t>Remocao de barramento de cobre</t>
  </si>
  <si>
    <t>9.343</t>
  </si>
  <si>
    <t>09.54.001</t>
  </si>
  <si>
    <t>Remocao de interruptores tomadas botoes de campainha e cigarras</t>
  </si>
  <si>
    <t>9.344</t>
  </si>
  <si>
    <t>09.54.002</t>
  </si>
  <si>
    <t>Remocao de chave automatica da boia</t>
  </si>
  <si>
    <t>9.345</t>
  </si>
  <si>
    <t>09.54.003</t>
  </si>
  <si>
    <t>Remocao de contactor magnetico p/ quadro de comando de bomba recalque</t>
  </si>
  <si>
    <t>9.346</t>
  </si>
  <si>
    <t>09.54.004</t>
  </si>
  <si>
    <t>Remocao de motor bomba de recalque</t>
  </si>
  <si>
    <t>9.347</t>
  </si>
  <si>
    <t>09.54.005</t>
  </si>
  <si>
    <t>Remocao ap.ilum fluoresc.c/plafon e pend,ou canopla p/ lum.pendente</t>
  </si>
  <si>
    <t>9.348</t>
  </si>
  <si>
    <t>09.54.006</t>
  </si>
  <si>
    <t>Remocao aparelho iluminacao,plafons e pendentes p/lampadas fluoresc</t>
  </si>
  <si>
    <t>9.349</t>
  </si>
  <si>
    <t>09.54.007</t>
  </si>
  <si>
    <t>Remocao de soquetes p/ lampadas incandes ou de correntes p/ pendentes</t>
  </si>
  <si>
    <t>9.350</t>
  </si>
  <si>
    <t>09.54.013</t>
  </si>
  <si>
    <t>Remocao de reatores para lampadas hg em postes</t>
  </si>
  <si>
    <t>9.351</t>
  </si>
  <si>
    <t>09.54.014</t>
  </si>
  <si>
    <t>Remocao de ap. ilumin. em postes ou de projetores em fachadas</t>
  </si>
  <si>
    <t>9.352</t>
  </si>
  <si>
    <t>09.54.016</t>
  </si>
  <si>
    <t>Remocao de projetores em jardins ou de luz de obstaculo</t>
  </si>
  <si>
    <t>9.353</t>
  </si>
  <si>
    <t>09.54.017</t>
  </si>
  <si>
    <t>Remocao de arandela externa em braco de ferro</t>
  </si>
  <si>
    <t>9.354</t>
  </si>
  <si>
    <t>09.54.018</t>
  </si>
  <si>
    <t>Remocao do aparelho a prova de tempo, gases e vapor</t>
  </si>
  <si>
    <t>9.355</t>
  </si>
  <si>
    <t>09.54.019</t>
  </si>
  <si>
    <t>Remocao de cruzetas de ferro para fixacao de projetores</t>
  </si>
  <si>
    <t>9.356</t>
  </si>
  <si>
    <t>09.54.020</t>
  </si>
  <si>
    <t>Remocao de poste curvo, incluindo bases de fixacao</t>
  </si>
  <si>
    <t>9.357</t>
  </si>
  <si>
    <t>09.54.021</t>
  </si>
  <si>
    <t>Remocao de poste de ferro reto engastado no solo</t>
  </si>
  <si>
    <t>9.358</t>
  </si>
  <si>
    <t>09.56.001</t>
  </si>
  <si>
    <t>Remocao de captor de para-raios tipo franklin ou radiativo</t>
  </si>
  <si>
    <t>9.359</t>
  </si>
  <si>
    <t>09.56.003</t>
  </si>
  <si>
    <t>Remocao de base e haste de para-raio</t>
  </si>
  <si>
    <t>9.360</t>
  </si>
  <si>
    <t>09.56.004</t>
  </si>
  <si>
    <t>Remocao cabos e esticadores ou de bracadeiras p/ 3 estais em p.raios</t>
  </si>
  <si>
    <t>9.361</t>
  </si>
  <si>
    <t>09.56.005</t>
  </si>
  <si>
    <t>Remocao de cabo de cobre nu</t>
  </si>
  <si>
    <t>9.362</t>
  </si>
  <si>
    <t>09.56.006</t>
  </si>
  <si>
    <t>Remocao de cabo cobre nu para aterramento</t>
  </si>
  <si>
    <t>9.363</t>
  </si>
  <si>
    <t>09.56.007</t>
  </si>
  <si>
    <t>Remocao de conector tipo split-boldt para cabos de aterramento</t>
  </si>
  <si>
    <t>9.364</t>
  </si>
  <si>
    <t>09.56.009</t>
  </si>
  <si>
    <t>Remocao de bracadeiras para passagem de cabos de cobre nu</t>
  </si>
  <si>
    <t>9.365</t>
  </si>
  <si>
    <t>09.56.012</t>
  </si>
  <si>
    <t>Remocao de tubo de protecao de cabo de cobre nu incl. fixacoes</t>
  </si>
  <si>
    <t>9.366</t>
  </si>
  <si>
    <t>09.60.003</t>
  </si>
  <si>
    <t>Retirada de isolador tipo disco compl incl gancho de suspensao tipo olhal</t>
  </si>
  <si>
    <t>9.367</t>
  </si>
  <si>
    <t>09.60.004</t>
  </si>
  <si>
    <t>Retirada de bucha de pass.int/ext, ou de chapa aco p/ bucha passagem a.t.</t>
  </si>
  <si>
    <t>9.368</t>
  </si>
  <si>
    <t>09.60.007</t>
  </si>
  <si>
    <t>Retirada de cantoneira metálica</t>
  </si>
  <si>
    <t>9.369</t>
  </si>
  <si>
    <t>09.60.009</t>
  </si>
  <si>
    <t>Retirada de isolador tipo pino para a.t. inclusive pino</t>
  </si>
  <si>
    <t>9.370</t>
  </si>
  <si>
    <t>09.60.011</t>
  </si>
  <si>
    <t>Retirada de vergalhão de cobre</t>
  </si>
  <si>
    <t>9.371</t>
  </si>
  <si>
    <t>09.60.012</t>
  </si>
  <si>
    <t>Retirada de terminal ou conector para vergalhao de cobre</t>
  </si>
  <si>
    <t>9.372</t>
  </si>
  <si>
    <t>09.60.018</t>
  </si>
  <si>
    <t>Retirada de chave seccion trip seca, comando por vara/estribo frontal</t>
  </si>
  <si>
    <t>9.373</t>
  </si>
  <si>
    <t>09.60.020</t>
  </si>
  <si>
    <t>Retirada de transformador de potencial completo</t>
  </si>
  <si>
    <t>9.374</t>
  </si>
  <si>
    <t>09.60.022</t>
  </si>
  <si>
    <t>Retirada de disjuntor de volume normal ou reduzido</t>
  </si>
  <si>
    <t>9.375</t>
  </si>
  <si>
    <t>09.60.023</t>
  </si>
  <si>
    <t>Retirada de manopla de comando do disjuntor de a.t. (engrenagem interna)</t>
  </si>
  <si>
    <t>9.376</t>
  </si>
  <si>
    <t>09.60.026</t>
  </si>
  <si>
    <t>Retirada de transformador de potencia em cabine primaria</t>
  </si>
  <si>
    <t>9.377</t>
  </si>
  <si>
    <t>09.60.027</t>
  </si>
  <si>
    <t>Retirada de transformador de potencia em poste ou estaleiro</t>
  </si>
  <si>
    <t>9.378</t>
  </si>
  <si>
    <t>09.60.029</t>
  </si>
  <si>
    <t>Retirada de poste de concreto</t>
  </si>
  <si>
    <t>9.379</t>
  </si>
  <si>
    <t>09.60.034</t>
  </si>
  <si>
    <t>Retirada de chave fusivel indicadora tipo matheus</t>
  </si>
  <si>
    <t>9.380</t>
  </si>
  <si>
    <t>09.62.001</t>
  </si>
  <si>
    <t>Retirada de poste galvanizado de entrada em b.t.</t>
  </si>
  <si>
    <t>9.381</t>
  </si>
  <si>
    <t>09.62.002</t>
  </si>
  <si>
    <t>Retirada de poste de concreto de entrada em b.t.</t>
  </si>
  <si>
    <t>9.382</t>
  </si>
  <si>
    <t>09.62.003</t>
  </si>
  <si>
    <t>Retirada de armacao t braquet, conduletes ou de cx.fusiv/tomadas em perfilado</t>
  </si>
  <si>
    <t>9.383</t>
  </si>
  <si>
    <t>09.62.004</t>
  </si>
  <si>
    <t>Retirada de cabecote padrao telefonica ou de base p/disjuntor quick lag</t>
  </si>
  <si>
    <t>9.384</t>
  </si>
  <si>
    <t>09.62.009</t>
  </si>
  <si>
    <t>Retirada de tubulacao eletrica aparente ate 2"</t>
  </si>
  <si>
    <t>9.385</t>
  </si>
  <si>
    <t>09.62.010</t>
  </si>
  <si>
    <t>Retirada de tubulacao eletrica aparente acima 2"</t>
  </si>
  <si>
    <t>9.386</t>
  </si>
  <si>
    <t>09.62.012</t>
  </si>
  <si>
    <t>Retirada de perfilados</t>
  </si>
  <si>
    <t>9.387</t>
  </si>
  <si>
    <t>09.62.014</t>
  </si>
  <si>
    <t>Retirada de ganchos de sustentacao de luminarias em perfilados</t>
  </si>
  <si>
    <t>9.388</t>
  </si>
  <si>
    <t>09.62.017</t>
  </si>
  <si>
    <t>Retirada de fio embutido ate 16 mm2</t>
  </si>
  <si>
    <t>9.389</t>
  </si>
  <si>
    <t>09.62.018</t>
  </si>
  <si>
    <t>Retirada de cabo embutido acima de 16 mm2</t>
  </si>
  <si>
    <t>9.390</t>
  </si>
  <si>
    <t>09.62.019</t>
  </si>
  <si>
    <t>Retirada de fio aparente ate 16 mm2</t>
  </si>
  <si>
    <t>9.391</t>
  </si>
  <si>
    <t>09.62.020</t>
  </si>
  <si>
    <t>Retirada de cabo aparente acima de 16 mm2</t>
  </si>
  <si>
    <t>9.392</t>
  </si>
  <si>
    <t>09.62.021</t>
  </si>
  <si>
    <t>Retirada de terminais/conectores de pressao p/cabos ou de roldanas</t>
  </si>
  <si>
    <t>9.393</t>
  </si>
  <si>
    <t>09.62.024</t>
  </si>
  <si>
    <t>Retirada e desmontagem qd.distrib, caixa passagem ou qd. chamada</t>
  </si>
  <si>
    <t>9.394</t>
  </si>
  <si>
    <t>09.64.004</t>
  </si>
  <si>
    <t>Retirada de motor de bomba de recalque</t>
  </si>
  <si>
    <t>9.395</t>
  </si>
  <si>
    <t>09.64.005</t>
  </si>
  <si>
    <t>Retirada de aparelho de iluminacao, plafons e pendentes p/lampadas incandesc</t>
  </si>
  <si>
    <t>9.396</t>
  </si>
  <si>
    <t>09.64.006</t>
  </si>
  <si>
    <t>Retirada de aparelhos de iluminacao, plafons e pendentes p/lampadas fluoresc</t>
  </si>
  <si>
    <t>9.397</t>
  </si>
  <si>
    <t>09.64.014</t>
  </si>
  <si>
    <t>Retirada de ap.ilum.em poste,arandela ext braco aco ou projet em fachada</t>
  </si>
  <si>
    <t>9.398</t>
  </si>
  <si>
    <t>09.64.016</t>
  </si>
  <si>
    <t>Retirada de projetores em jardins</t>
  </si>
  <si>
    <t>9.399</t>
  </si>
  <si>
    <t>09.64.018</t>
  </si>
  <si>
    <t>Retirada de aparelho a prova de tempo, gases e vapor</t>
  </si>
  <si>
    <t>9.400</t>
  </si>
  <si>
    <t>09.64.020</t>
  </si>
  <si>
    <t>Retirada de poste curvo, incluindo bases de fixacao</t>
  </si>
  <si>
    <t>9.401</t>
  </si>
  <si>
    <t>09.64.023</t>
  </si>
  <si>
    <t>Retirada de poste de ferro reto engastado no solo</t>
  </si>
  <si>
    <t>9.402</t>
  </si>
  <si>
    <t>09.64.024</t>
  </si>
  <si>
    <t>Retirada de poste de concreto de ate 10m acima do solo</t>
  </si>
  <si>
    <t>9.403</t>
  </si>
  <si>
    <t>09.66.001</t>
  </si>
  <si>
    <t>Retirada de captor de para-raios tipo franklin</t>
  </si>
  <si>
    <t>9.404</t>
  </si>
  <si>
    <t>09.66.003</t>
  </si>
  <si>
    <t>Retirada de base e haste,ou de braçadeira c/3 estais em para-raios</t>
  </si>
  <si>
    <t>9.405</t>
  </si>
  <si>
    <t>09.66.004</t>
  </si>
  <si>
    <t>Retirada de cabos de aço e esticadores de para-raios</t>
  </si>
  <si>
    <t>9.406</t>
  </si>
  <si>
    <t>09.66.005</t>
  </si>
  <si>
    <t>Retirada de cabo de cobre nu</t>
  </si>
  <si>
    <t>9.407</t>
  </si>
  <si>
    <t>09.66.006</t>
  </si>
  <si>
    <t>Retirada de cabo de cobre nu para aterramento</t>
  </si>
  <si>
    <t>9.408</t>
  </si>
  <si>
    <t>09.66.007</t>
  </si>
  <si>
    <t>Retirada de conector tipo split-bolt para cabos de aterramento</t>
  </si>
  <si>
    <t>9.409</t>
  </si>
  <si>
    <t>09.66.009</t>
  </si>
  <si>
    <t>Retirada de braçadeiras para passagem de cabo de cobre nu</t>
  </si>
  <si>
    <t>9.410</t>
  </si>
  <si>
    <t>09.70.003</t>
  </si>
  <si>
    <t>Recolocação de isolador tipo disco compl, inclus gancho de suspensao tipo olhal</t>
  </si>
  <si>
    <t>9.411</t>
  </si>
  <si>
    <t>09.70.004</t>
  </si>
  <si>
    <t>Recolocação de bucha pass.int/ext ou de ch.aco p/bucha passagem em a.t</t>
  </si>
  <si>
    <t>9.412</t>
  </si>
  <si>
    <t>09.70.007</t>
  </si>
  <si>
    <t>Recolocação de cantoneira metalica</t>
  </si>
  <si>
    <t>9.413</t>
  </si>
  <si>
    <t>09.70.008</t>
  </si>
  <si>
    <t>Recolocação de isolador castanha ou de terminal/conec. p/barram.cobre a.t</t>
  </si>
  <si>
    <t>9.414</t>
  </si>
  <si>
    <t>09.70.009</t>
  </si>
  <si>
    <t>Recolocação de isolador tipo pino para a.t. inclusive pino</t>
  </si>
  <si>
    <t>9.415</t>
  </si>
  <si>
    <t>09.70.011</t>
  </si>
  <si>
    <t>Recolocação de vergalhão de cobre</t>
  </si>
  <si>
    <t>9.416</t>
  </si>
  <si>
    <t>09.70.018</t>
  </si>
  <si>
    <t>Recolocação de chave seccionadora trip seca,comando por vara/estribo frontal</t>
  </si>
  <si>
    <t>9.417</t>
  </si>
  <si>
    <t>09.70.020</t>
  </si>
  <si>
    <t>Recolocação de ch.fusiv.indicadora ou de transf.de potencial compl. a.t</t>
  </si>
  <si>
    <t>9.418</t>
  </si>
  <si>
    <t>09.70.022</t>
  </si>
  <si>
    <t>Recolocação de disjuntor de volume normal ou reduzido</t>
  </si>
  <si>
    <t>9.419</t>
  </si>
  <si>
    <t>09.70.023</t>
  </si>
  <si>
    <t>Recolocação de manopla de comando do disjuntor de a.t. (engrenagem interna)</t>
  </si>
  <si>
    <t>9.420</t>
  </si>
  <si>
    <t>09.70.026</t>
  </si>
  <si>
    <t>Recolocação de transformador de potencia em poste ou cab.primaria</t>
  </si>
  <si>
    <t>9.421</t>
  </si>
  <si>
    <t>09.70.029</t>
  </si>
  <si>
    <t>Recolocação de poste de concreto</t>
  </si>
  <si>
    <t>9.422</t>
  </si>
  <si>
    <t>09.72.003</t>
  </si>
  <si>
    <t>Recolocação de cabecote telefonica, armacao braquet ou conectores pressao p/cabos</t>
  </si>
  <si>
    <t>9.423</t>
  </si>
  <si>
    <t>09.72.004</t>
  </si>
  <si>
    <t>Recolocação de poste galvanizado de entrada b.t.</t>
  </si>
  <si>
    <t>9.424</t>
  </si>
  <si>
    <t>09.72.005</t>
  </si>
  <si>
    <t>Recolocação de poste de concreto de entrada em b.t.</t>
  </si>
  <si>
    <t>9.425</t>
  </si>
  <si>
    <t>09.72.009</t>
  </si>
  <si>
    <t>Recolocação de tubulacao eletrica aparente ate 2"</t>
  </si>
  <si>
    <t>9.426</t>
  </si>
  <si>
    <t>09.72.010</t>
  </si>
  <si>
    <t>Recolocação de tubulacao eletrica aparente acima de 2"</t>
  </si>
  <si>
    <t>9.427</t>
  </si>
  <si>
    <t>09.72.011</t>
  </si>
  <si>
    <t>Recolocação de conduletes ou de cx.fusiv. ou de tomada instal. em perfilados</t>
  </si>
  <si>
    <t>9.428</t>
  </si>
  <si>
    <t>09.72.012</t>
  </si>
  <si>
    <t>Recolocação de perfilados</t>
  </si>
  <si>
    <t>9.429</t>
  </si>
  <si>
    <t>09.72.014</t>
  </si>
  <si>
    <t>Recolocação de ganchos de sustentacao de luminarias e perfilados</t>
  </si>
  <si>
    <t>9.430</t>
  </si>
  <si>
    <t>09.72.017</t>
  </si>
  <si>
    <t>Recolocação de fio embutido ate 16 mm2</t>
  </si>
  <si>
    <t>9.431</t>
  </si>
  <si>
    <t>09.72.018</t>
  </si>
  <si>
    <t>Recolocação de cabo embutido acima de 16 mm2</t>
  </si>
  <si>
    <t>9.432</t>
  </si>
  <si>
    <t>09.72.019</t>
  </si>
  <si>
    <t>Recolocação de fio aparente ate 16 mm2</t>
  </si>
  <si>
    <t>9.433</t>
  </si>
  <si>
    <t>09.72.020</t>
  </si>
  <si>
    <t>Recolocação de cabo aparente acima de 16 mm2</t>
  </si>
  <si>
    <t>9.434</t>
  </si>
  <si>
    <t>09.72.023</t>
  </si>
  <si>
    <t>Recolocação de roldanas</t>
  </si>
  <si>
    <t>9.435</t>
  </si>
  <si>
    <t>09.72.024</t>
  </si>
  <si>
    <t>Recolocação e montagem de qd.distrib,cx de passag met ou qd.chamada</t>
  </si>
  <si>
    <t>9.436</t>
  </si>
  <si>
    <t>09.72.031</t>
  </si>
  <si>
    <t>Recolocação de base de disjuntor tipo quick-lag em chapa de ferro</t>
  </si>
  <si>
    <t>9.437</t>
  </si>
  <si>
    <t>09.74.004</t>
  </si>
  <si>
    <t>Recolocação de motor de bomba de recalque</t>
  </si>
  <si>
    <t>9.438</t>
  </si>
  <si>
    <t>09.74.005</t>
  </si>
  <si>
    <t>Recolocação de ap.ilum.(plafon ou pend.)p/lamp.incand ou de projet em jardins</t>
  </si>
  <si>
    <t>9.439</t>
  </si>
  <si>
    <t>09.74.006</t>
  </si>
  <si>
    <t>Recolocação de aparelho de iluminacao,plafons ou pendentes p/ lamp fluorescentes</t>
  </si>
  <si>
    <t>9.440</t>
  </si>
  <si>
    <t>09.74.015</t>
  </si>
  <si>
    <t>Recolocação de proj.em fachadas ou ap.ilumin.a prova de tempo</t>
  </si>
  <si>
    <t>9.441</t>
  </si>
  <si>
    <t>09.74.017</t>
  </si>
  <si>
    <t>Recolocação de arandela externa em braco de ferro</t>
  </si>
  <si>
    <t>9.442</t>
  </si>
  <si>
    <t>09.74.018</t>
  </si>
  <si>
    <t>Recolocação de aparelhos de iluminação em poste</t>
  </si>
  <si>
    <t>9.443</t>
  </si>
  <si>
    <t>09.74.019</t>
  </si>
  <si>
    <t>Recolocação de poste curvo, incluindo base de fixacao</t>
  </si>
  <si>
    <t>9.444</t>
  </si>
  <si>
    <t>09.74.023</t>
  </si>
  <si>
    <t>Recolocação de poste de ferro reto engastado no solo</t>
  </si>
  <si>
    <t>9.445</t>
  </si>
  <si>
    <t>09.74.024</t>
  </si>
  <si>
    <t>Recolocação de poste de concreto de ate 10m acima do solo</t>
  </si>
  <si>
    <t>9.446</t>
  </si>
  <si>
    <t>09.76.001</t>
  </si>
  <si>
    <t>Recolocação de captor de para-raios tipo franklin ou radioativo</t>
  </si>
  <si>
    <t>9.447</t>
  </si>
  <si>
    <t>09.76.003</t>
  </si>
  <si>
    <t>Recolocação de base e haste de para-raios</t>
  </si>
  <si>
    <t>9.448</t>
  </si>
  <si>
    <t>09.76.004</t>
  </si>
  <si>
    <t>Recolocação de cabo aco e esticadores,ou de cabo cobre nu p/aterr. p.raios</t>
  </si>
  <si>
    <t>9.449</t>
  </si>
  <si>
    <t>09.76.005</t>
  </si>
  <si>
    <t>Recolocação de cabo de cobre nu</t>
  </si>
  <si>
    <t>9.450</t>
  </si>
  <si>
    <t>09.76.007</t>
  </si>
  <si>
    <t>Recolocação de conector tipo split-bolt para cabos de aterramento</t>
  </si>
  <si>
    <t>9.451</t>
  </si>
  <si>
    <t>09.76.009</t>
  </si>
  <si>
    <t>Recolocação de bracadeiras para 3 estais ou para passagem de cabo de cobre nu</t>
  </si>
  <si>
    <t>9.452</t>
  </si>
  <si>
    <t>09.80.001</t>
  </si>
  <si>
    <t>Oleo p/disjuntor em transfomador de alta tensao em cabine</t>
  </si>
  <si>
    <t>9.453</t>
  </si>
  <si>
    <t>09.80.002</t>
  </si>
  <si>
    <t>Oleo para transformador de alta tensao em poste singelo ou estaleiro</t>
  </si>
  <si>
    <t>9.454</t>
  </si>
  <si>
    <t>101547</t>
  </si>
  <si>
    <t>ISOLADOR, TIPO DISCO, PARA TENSÃO 15 KV - FORNECIMENTO E INSTALAÇÃO. AF_07/2020</t>
  </si>
  <si>
    <t>9.455</t>
  </si>
  <si>
    <t>09.80.004</t>
  </si>
  <si>
    <t>Chapa de ferro de 1,50 x 0,50 m para bucha de passagem</t>
  </si>
  <si>
    <t>9.456</t>
  </si>
  <si>
    <t>09.80.005</t>
  </si>
  <si>
    <t>Bucha para passagem interna/externa com isolacao para 15 kv</t>
  </si>
  <si>
    <t>9.457</t>
  </si>
  <si>
    <t>09.80.006</t>
  </si>
  <si>
    <t>Bucha de passagem para neutro</t>
  </si>
  <si>
    <t>9.458</t>
  </si>
  <si>
    <t>09.80.007</t>
  </si>
  <si>
    <t>Cantoneira de ferro 1 1/2" x 1 1/2" x 1/8"</t>
  </si>
  <si>
    <t>9.459</t>
  </si>
  <si>
    <t>09.80.008</t>
  </si>
  <si>
    <t>Janela de ventilacao padrao eletropaulo de 0,40 x 0,40 x 0,15 m</t>
  </si>
  <si>
    <t>9.460</t>
  </si>
  <si>
    <t>101546</t>
  </si>
  <si>
    <t>ISOLADOR, TIPO PINO, PARA TENSÃO 15 KV - FORNECIMENTO E INSTALAÇÃO. AF_07/2020</t>
  </si>
  <si>
    <t>9.461</t>
  </si>
  <si>
    <t>09.80.012</t>
  </si>
  <si>
    <t>Vergalhao de cobre de 3/8" (10mm)</t>
  </si>
  <si>
    <t>9.462</t>
  </si>
  <si>
    <t>09.80.013</t>
  </si>
  <si>
    <t>Vergalhao de cobre de 1/2" (12,5mm)</t>
  </si>
  <si>
    <t>9.463</t>
  </si>
  <si>
    <t>09.80.014</t>
  </si>
  <si>
    <t>Terminal ou conector para vergalhao de cobre de 3/8" (10 mm2)</t>
  </si>
  <si>
    <t>9.464</t>
  </si>
  <si>
    <t>09.80.015</t>
  </si>
  <si>
    <t>Terminal ou conector para vergalhao de cobre de 1/2" (12,5 mm2)</t>
  </si>
  <si>
    <t>9.465</t>
  </si>
  <si>
    <t>09.80.017</t>
  </si>
  <si>
    <t>Mufla terminal unipolar externa p/ cabo isolação xlpe 15kv ate 35mm2</t>
  </si>
  <si>
    <t>9.466</t>
  </si>
  <si>
    <t>09.80.019</t>
  </si>
  <si>
    <t>Mufla terminal unipolar interna p/ cabo isolação xlpe 15kv ate 35mm2</t>
  </si>
  <si>
    <t>9.467</t>
  </si>
  <si>
    <t>09.80.024</t>
  </si>
  <si>
    <t>Cabo de pot unipolar classe 15kv 25mm2 (isolaçao nao halogenado)</t>
  </si>
  <si>
    <t>9.468</t>
  </si>
  <si>
    <t>09.80.025</t>
  </si>
  <si>
    <t>Cabo de pot unipolar classe 15kv 35mm2 (isolaçao nao halogenado)</t>
  </si>
  <si>
    <t>9.469</t>
  </si>
  <si>
    <t>37.14.410</t>
  </si>
  <si>
    <t>Chave seccionadora sob carga, tripolar, acionamento rotativo, com prolongador e porta-fusível até NH-00-125 A - sem fusíveis</t>
  </si>
  <si>
    <t>9.470</t>
  </si>
  <si>
    <t>37.14.430</t>
  </si>
  <si>
    <t>Chave seccionadora sob carga, tripolar, acionamento rotativo, com prolongador e porta-fusível até NH-1-250 A - sem fusíveis</t>
  </si>
  <si>
    <t>9.471</t>
  </si>
  <si>
    <t>37.14.440</t>
  </si>
  <si>
    <t>Chave seccionadora sob carga, tripolar, acionamento rotativo, com prolongador e porta-fusível até NH-2-400 A - sem fusíveis</t>
  </si>
  <si>
    <t>9.472</t>
  </si>
  <si>
    <t>37.14.450</t>
  </si>
  <si>
    <t>Chave seccionadora sob carga, tripolar, acionamento rotativo, com prolongador e porta-fusível até NH-3-630 A - sem fusíveis</t>
  </si>
  <si>
    <t>9.473</t>
  </si>
  <si>
    <t>37.21.010</t>
  </si>
  <si>
    <t>Capacitor de potência trifásico de 10 kVAr, 220 V/60 Hz, para correção de fator de potência</t>
  </si>
  <si>
    <t>9.474</t>
  </si>
  <si>
    <t>9.475</t>
  </si>
  <si>
    <t>9.476</t>
  </si>
  <si>
    <t>9.477</t>
  </si>
  <si>
    <t>37.14.500</t>
  </si>
  <si>
    <t>Chave seccionadora sob carga, tripolar, acionamento tipo punho, com porta-fusível até NH-00-160 A - sem fusíveis</t>
  </si>
  <si>
    <t>9.478</t>
  </si>
  <si>
    <t>37.14.510</t>
  </si>
  <si>
    <t>Chave seccionadora sob carga, tripolar, acionamento tipo punho, com porta-fusível até NH-1-250 A - sem fusíveis</t>
  </si>
  <si>
    <t>9.479</t>
  </si>
  <si>
    <t>37.14.520</t>
  </si>
  <si>
    <t>Chave seccionadora sob carga, tripolar, acionamento tipo punho, com porta-fusível até NH-2-400 A - sem fusíveis</t>
  </si>
  <si>
    <t>9.480</t>
  </si>
  <si>
    <t>37.12.220</t>
  </si>
  <si>
    <t>Fusível Diazed retardado de 35 A até 63 A</t>
  </si>
  <si>
    <t>9.481</t>
  </si>
  <si>
    <t>37.12.040</t>
  </si>
  <si>
    <t>Fusível tipo NH 1 de 36 A até 250 A</t>
  </si>
  <si>
    <t>9.482</t>
  </si>
  <si>
    <t>37.12.060</t>
  </si>
  <si>
    <t>Fusível tipo NH 2 de 224 A até 400 A</t>
  </si>
  <si>
    <t>9.483</t>
  </si>
  <si>
    <t>37.12.080</t>
  </si>
  <si>
    <t>Fusível tipo NH 3 de 400 A até 630 A</t>
  </si>
  <si>
    <t>9.484</t>
  </si>
  <si>
    <t>09.80.026</t>
  </si>
  <si>
    <t>Chave seccionadora tripolar seca para 200a/15 kv c/ cmd prolongado</t>
  </si>
  <si>
    <t>9.485</t>
  </si>
  <si>
    <t>09.80.029</t>
  </si>
  <si>
    <t>Chave fusivel indic 'matheus' p/100 a/15 kv ruptura 1200a poste/estal</t>
  </si>
  <si>
    <t>9.486</t>
  </si>
  <si>
    <t>09.80.030</t>
  </si>
  <si>
    <t>Chave fusivel indic 'matheus' p/100a/15 kv ruptura 1200a em cabine</t>
  </si>
  <si>
    <t>9.487</t>
  </si>
  <si>
    <t>09.80.033</t>
  </si>
  <si>
    <t>Transformador de corrente para m.t. 15 kv</t>
  </si>
  <si>
    <t>9.488</t>
  </si>
  <si>
    <t>09.80.036</t>
  </si>
  <si>
    <t>Disjuntor vol reduzido oleo 15kv/250 pl15b mva 630 acion. manual - completo</t>
  </si>
  <si>
    <t>9.489</t>
  </si>
  <si>
    <t>09.80.038</t>
  </si>
  <si>
    <t>Bobina minima do disjuntor</t>
  </si>
  <si>
    <t>9.490</t>
  </si>
  <si>
    <t>09.80.039</t>
  </si>
  <si>
    <t>Rele falta-de-fase trifasico tipo st 220/110 v pextron ou similar</t>
  </si>
  <si>
    <t>9.491</t>
  </si>
  <si>
    <t>09.80.040</t>
  </si>
  <si>
    <t>Rele primario de sobrecorrente p/disj. de media tensao</t>
  </si>
  <si>
    <t>9.492</t>
  </si>
  <si>
    <t>09.80.041</t>
  </si>
  <si>
    <t>Manopla de comando de disjuntor de a. t.</t>
  </si>
  <si>
    <t>9.493</t>
  </si>
  <si>
    <t>09.80.042</t>
  </si>
  <si>
    <t>Tapete de borracha de 100 x 100 x 0,5 cm</t>
  </si>
  <si>
    <t>9.494</t>
  </si>
  <si>
    <t>09.80.043</t>
  </si>
  <si>
    <t>Luva de borracha para a.t. 20 kv</t>
  </si>
  <si>
    <t>9.495</t>
  </si>
  <si>
    <t>09.80.044</t>
  </si>
  <si>
    <t>Vara manopla de fenolite de 2,70 m p/ chave seccionadora - 15 kv</t>
  </si>
  <si>
    <t>9.496</t>
  </si>
  <si>
    <t>09.80.048</t>
  </si>
  <si>
    <t>Sela para cruzeta de madeira</t>
  </si>
  <si>
    <t>9.497</t>
  </si>
  <si>
    <t>102109</t>
  </si>
  <si>
    <t>SUPORTE PARA TRANSFORMADOR EM POSTE DE CONCRETO CIRCULAR - FORNECIMENTO E INSTALAÇÃO. AF_12/2020</t>
  </si>
  <si>
    <t>9.498</t>
  </si>
  <si>
    <t>09.80.050</t>
  </si>
  <si>
    <t>Cruzeta de madeira de 2400 mm</t>
  </si>
  <si>
    <t>9.499</t>
  </si>
  <si>
    <t>100862</t>
  </si>
  <si>
    <t>SUPORTE MÃO FRANCESA EM ACO, ABAS IGUAIS 40 CM, CAPACIDADE MINIMA 70 KG, BRANCO - FORNECIMENTO E INSTALAÇÃO. AF_01/2020</t>
  </si>
  <si>
    <t>9.500</t>
  </si>
  <si>
    <t>09.80.052</t>
  </si>
  <si>
    <t>Caixa para transformador de corrente padrao elektro</t>
  </si>
  <si>
    <t>9.501</t>
  </si>
  <si>
    <t>09.80.053</t>
  </si>
  <si>
    <t>Caixa de medicao padrao elektro - 0,70 x 0,60 x 0,25 m</t>
  </si>
  <si>
    <t>9.502</t>
  </si>
  <si>
    <t>09.80.064</t>
  </si>
  <si>
    <t>Mudanca de tap do transformador</t>
  </si>
  <si>
    <t>9.503</t>
  </si>
  <si>
    <t>09.80.065</t>
  </si>
  <si>
    <t>Limpeza de posto primario e pintura dos barramentos</t>
  </si>
  <si>
    <t>9.504</t>
  </si>
  <si>
    <t>09.80.090</t>
  </si>
  <si>
    <t>Placa de aviso em cabine primaria</t>
  </si>
  <si>
    <t>9.505</t>
  </si>
  <si>
    <t>09.82.001</t>
  </si>
  <si>
    <t>Poste de aco galvanizado de 3 1/2" x 6,00 m</t>
  </si>
  <si>
    <t>9.506</t>
  </si>
  <si>
    <t>9.507</t>
  </si>
  <si>
    <t>09.82.005</t>
  </si>
  <si>
    <t>Braquet com 2 isoladores para b.t.</t>
  </si>
  <si>
    <t>9.508</t>
  </si>
  <si>
    <t>09.82.006</t>
  </si>
  <si>
    <t>Braquet com 3 isoladores para b.t.</t>
  </si>
  <si>
    <t>9.509</t>
  </si>
  <si>
    <t>09.82.007</t>
  </si>
  <si>
    <t>Braquet com 4 isoladores para b.t.</t>
  </si>
  <si>
    <t>9.510</t>
  </si>
  <si>
    <t>09.82.009</t>
  </si>
  <si>
    <t>Caixa estampada 4" x 2"</t>
  </si>
  <si>
    <t>9.511</t>
  </si>
  <si>
    <t>09.82.010</t>
  </si>
  <si>
    <t>Caixa estampada 4" x 4"</t>
  </si>
  <si>
    <t>9.512</t>
  </si>
  <si>
    <t>09.82.011</t>
  </si>
  <si>
    <t>Bracadeira para fixacao de eletroduto</t>
  </si>
  <si>
    <t>9.513</t>
  </si>
  <si>
    <t>09.82.025</t>
  </si>
  <si>
    <t>Terminal ou conector de pressao para cabo 10mm</t>
  </si>
  <si>
    <t>9.514</t>
  </si>
  <si>
    <t>09.82.026</t>
  </si>
  <si>
    <t>Terminal ou conector de pressao para cabo 16mm</t>
  </si>
  <si>
    <t>9.515</t>
  </si>
  <si>
    <t>09.82.027</t>
  </si>
  <si>
    <t>Terminal ou conector de pressao para cabo 25mm</t>
  </si>
  <si>
    <t>9.516</t>
  </si>
  <si>
    <t>09.82.028</t>
  </si>
  <si>
    <t>Terminal ou conector de pressao para cabo 35mm</t>
  </si>
  <si>
    <t>9.517</t>
  </si>
  <si>
    <t>09.82.029</t>
  </si>
  <si>
    <t>Terminal ou conector de pressao para cabo 50mm</t>
  </si>
  <si>
    <t>9.518</t>
  </si>
  <si>
    <t>104754</t>
  </si>
  <si>
    <t>CONECTOR SPLIT-BOLT, PARA SPDA, PARA CABOS ATÉ 70 MM2 - FORNECIMENTO E INSTALAÇÃO. AF_08/2023</t>
  </si>
  <si>
    <t>9.519</t>
  </si>
  <si>
    <t>09.82.031</t>
  </si>
  <si>
    <t>Terminal ou conector de pressao para cabo 95mm</t>
  </si>
  <si>
    <t>9.520</t>
  </si>
  <si>
    <t>09.82.032</t>
  </si>
  <si>
    <t>Terminal ou conector de pressao para cabo 120mm</t>
  </si>
  <si>
    <t>9.521</t>
  </si>
  <si>
    <t>09.82.033</t>
  </si>
  <si>
    <t>Terminal ou conector de pressao para cabo 150mm</t>
  </si>
  <si>
    <t>9.522</t>
  </si>
  <si>
    <t>09.82.034</t>
  </si>
  <si>
    <t>Terminal ou conector de pressao para cabo 185mm</t>
  </si>
  <si>
    <t>9.523</t>
  </si>
  <si>
    <t>09.82.035</t>
  </si>
  <si>
    <t>Terminal ou conector de pressao para cabo 240mm</t>
  </si>
  <si>
    <t>9.524</t>
  </si>
  <si>
    <t>09.82.042</t>
  </si>
  <si>
    <t>Base de chapa de ferro n 14 para fixacao de disjuntor no q.d.</t>
  </si>
  <si>
    <t>9.525</t>
  </si>
  <si>
    <t>09.82.046</t>
  </si>
  <si>
    <t>Fechadura tipo yale</t>
  </si>
  <si>
    <t>9.526</t>
  </si>
  <si>
    <t>09.82.084</t>
  </si>
  <si>
    <t>Chave blindada com fusiveis de 3 x 30 a - b.t.</t>
  </si>
  <si>
    <t>9.527</t>
  </si>
  <si>
    <t>09.82.085</t>
  </si>
  <si>
    <t>Chave blindada com fusiveis de 3 x 60 a - b.t.</t>
  </si>
  <si>
    <t>9.528</t>
  </si>
  <si>
    <t>09.82.086</t>
  </si>
  <si>
    <t>Chave blindada com fusiveis de 3x100 a - b.t.</t>
  </si>
  <si>
    <t>9.529</t>
  </si>
  <si>
    <t>09.82.087</t>
  </si>
  <si>
    <t>Chave blindada com fusiveis de 3x200 a - b.t.</t>
  </si>
  <si>
    <t>9.530</t>
  </si>
  <si>
    <t>38.07.310</t>
  </si>
  <si>
    <t>Perfilado perfurado 38 x 76 mm em chapa 14 pré-zincada, com acessórios</t>
  </si>
  <si>
    <t>9.531</t>
  </si>
  <si>
    <t>09.82.095</t>
  </si>
  <si>
    <t>Perfilado em chapa de aco 38x38mm</t>
  </si>
  <si>
    <t>9.532</t>
  </si>
  <si>
    <t>09.83.001</t>
  </si>
  <si>
    <t>Ch.sec.de acao rap.sobre carga comando frontal 3x100 a painel bl.b.t</t>
  </si>
  <si>
    <t>9.533</t>
  </si>
  <si>
    <t>09.83.002</t>
  </si>
  <si>
    <t>Ch.seccion. açao rapida sobrecarga comando frontal 3x250a painel bl.bt</t>
  </si>
  <si>
    <t>9.534</t>
  </si>
  <si>
    <t>09.83.004</t>
  </si>
  <si>
    <t>Ch.sec.de acao rap.sobre carga comando frontal 3x630 a painel bl.b.t</t>
  </si>
  <si>
    <t>9.535</t>
  </si>
  <si>
    <t>09.83.033</t>
  </si>
  <si>
    <t>Barra de cobre para neutro - 200 a</t>
  </si>
  <si>
    <t>9.536</t>
  </si>
  <si>
    <t>09.83.034</t>
  </si>
  <si>
    <t>Barra de cobre para neutro - 400 a</t>
  </si>
  <si>
    <t>9.537</t>
  </si>
  <si>
    <t>09.83.035</t>
  </si>
  <si>
    <t>Barra de cobre para neutro - 600 a</t>
  </si>
  <si>
    <t>9.538</t>
  </si>
  <si>
    <t>09.83.036</t>
  </si>
  <si>
    <t>Barra de cobre para neutro - 30 a</t>
  </si>
  <si>
    <t>9.539</t>
  </si>
  <si>
    <t>09.83.037</t>
  </si>
  <si>
    <t>Barra de cobre para neutro - 60 a</t>
  </si>
  <si>
    <t>9.540</t>
  </si>
  <si>
    <t>09.83.038</t>
  </si>
  <si>
    <t>Barra de cobre para neutro - 100 a</t>
  </si>
  <si>
    <t>9.541</t>
  </si>
  <si>
    <t>09.83.050</t>
  </si>
  <si>
    <t>Botoeira liga-desliga para comando da bomba de recalque</t>
  </si>
  <si>
    <t>9.542</t>
  </si>
  <si>
    <t>09.83.052</t>
  </si>
  <si>
    <t>9.543</t>
  </si>
  <si>
    <t>09.83.070</t>
  </si>
  <si>
    <t>Rele bimetalico de sobrecorrente faixa ajustavel de 6,3a - 10a para qd.comando bomba recalque</t>
  </si>
  <si>
    <t>9.544</t>
  </si>
  <si>
    <t>09.83.071</t>
  </si>
  <si>
    <t>Rele bimetalico de sobrecorrente faixa ajustavel de 8,0a - 12,5a para qd.comando bomba recalque</t>
  </si>
  <si>
    <t>9.545</t>
  </si>
  <si>
    <t>09.83.072</t>
  </si>
  <si>
    <t>Rele bimetalico de sobrecorrente faixa ajustavel de 10a - 16a para qd.comando bomba recalque</t>
  </si>
  <si>
    <t>9.546</t>
  </si>
  <si>
    <t>09.83.073</t>
  </si>
  <si>
    <t>Rele bimetalico de sobrecorrente faixa ajustavel de 16a - 25a para qd.comando bomba recalque</t>
  </si>
  <si>
    <t>9.547</t>
  </si>
  <si>
    <t>09.83.077</t>
  </si>
  <si>
    <t>Contactor tripolar ate 9a para qd.comando bomba recalque</t>
  </si>
  <si>
    <t>9.548</t>
  </si>
  <si>
    <t>101901</t>
  </si>
  <si>
    <t>CONTATOR TRIPOLAR I NOMINAL 12A - FORNECIMENTO E INSTALAÇÃO. AF_10/2020</t>
  </si>
  <si>
    <t>9.549</t>
  </si>
  <si>
    <t>09.83.079</t>
  </si>
  <si>
    <t>Contactor tripolar ate 16a para qd.comando bomba recalque</t>
  </si>
  <si>
    <t>9.550</t>
  </si>
  <si>
    <t>09.83.080</t>
  </si>
  <si>
    <t>Contactor tripolar ate 25a para qd.comando bomba recalque</t>
  </si>
  <si>
    <t>9.551</t>
  </si>
  <si>
    <t>91953</t>
  </si>
  <si>
    <t>INTERRUPTOR SIMPLES (1 MÓDULO), 10A/250V, INCLUINDO SUPORTE E PLACA - FORNECIMENTO E INSTALAÇÃO. AF_03/2023</t>
  </si>
  <si>
    <t>9.552</t>
  </si>
  <si>
    <t>91959</t>
  </si>
  <si>
    <t>INTERRUPTOR SIMPLES (2 MÓDULOS), 10A/250V, INCLUINDO SUPORTE E PLACA - FORNECIMENTO E INSTALAÇÃO. AF_03/2023</t>
  </si>
  <si>
    <t>9.553</t>
  </si>
  <si>
    <t>91967</t>
  </si>
  <si>
    <t>INTERRUPTOR SIMPLES (3 MÓDULOS), 10A/250V, INCLUINDO SUPORTE E PLACA - FORNECIMENTO E INSTALAÇÃO. AF_03/2023</t>
  </si>
  <si>
    <t>9.554</t>
  </si>
  <si>
    <t>91955</t>
  </si>
  <si>
    <t>INTERRUPTOR PARALELO (1 MÓDULO), 10A/250V, INCLUINDO SUPORTE E PLACA - FORNECIMENTO E INSTALAÇÃO. AF_03/2023</t>
  </si>
  <si>
    <t>9.555</t>
  </si>
  <si>
    <t>09.84.020</t>
  </si>
  <si>
    <t>Espelho de 4'x2'</t>
  </si>
  <si>
    <t>9.556</t>
  </si>
  <si>
    <t>09.84.021</t>
  </si>
  <si>
    <t>Espelho 4'x4'</t>
  </si>
  <si>
    <t>9.557</t>
  </si>
  <si>
    <t>09.84.037</t>
  </si>
  <si>
    <t>Calha para luminaria sobrepor com difusor transparente (il-42) com soquetes p/ duas lampadas led tubular 120 cm</t>
  </si>
  <si>
    <t>9.558</t>
  </si>
  <si>
    <t>09.84.039</t>
  </si>
  <si>
    <t>Calha da luminaria p/lampada fluor. 2x32w c/refletor alum. e soquete (il-45)</t>
  </si>
  <si>
    <t>9.559</t>
  </si>
  <si>
    <t>09.84.040</t>
  </si>
  <si>
    <t>Calha para luminaria sobrepor com difusor translucido (il-68 ) com soquetes para duas lampadas led tubular 60 cm</t>
  </si>
  <si>
    <t>9.560</t>
  </si>
  <si>
    <t>09.84.041</t>
  </si>
  <si>
    <t>Calha para luminaria sobrepor com refletor e aletas (il-62) com soquetes para quatro lampadas led tubular 60 cm</t>
  </si>
  <si>
    <t>9.561</t>
  </si>
  <si>
    <t>09.84.045</t>
  </si>
  <si>
    <t>Reator eletronico p/lampada fluoresc.afp 1x32w bivolt com proteção</t>
  </si>
  <si>
    <t>9.562</t>
  </si>
  <si>
    <t>09.84.046</t>
  </si>
  <si>
    <t>Reator eletronico p/lampada fluoresc.afp 2x32w bivolt com proteção</t>
  </si>
  <si>
    <t>9.563</t>
  </si>
  <si>
    <t>09.84.050</t>
  </si>
  <si>
    <t>Receptaculo porcelana para lampada bulbo led compacta rosca e-27</t>
  </si>
  <si>
    <t>9.564</t>
  </si>
  <si>
    <t>09.84.051</t>
  </si>
  <si>
    <t>Receptaculo p/lampada hg ou mhl p/luminaria ext.ou proj-rosca e-40</t>
  </si>
  <si>
    <t>9.565</t>
  </si>
  <si>
    <t>09.84.052</t>
  </si>
  <si>
    <t>Soquete antivibratorio engate rapido p/lampada led tubular</t>
  </si>
  <si>
    <t>9.566</t>
  </si>
  <si>
    <t>09.84.055</t>
  </si>
  <si>
    <t>Porta lamp rosca e-27,porcel.c/flange fix.p/prato fix.p/rosca 3/8" gas</t>
  </si>
  <si>
    <t>9.567</t>
  </si>
  <si>
    <t>09.84.060</t>
  </si>
  <si>
    <t>Corrente para pendente de aparelho para iluminacao</t>
  </si>
  <si>
    <t>9.568</t>
  </si>
  <si>
    <t>9.569</t>
  </si>
  <si>
    <t>9.570</t>
  </si>
  <si>
    <t>09.84.074</t>
  </si>
  <si>
    <t>Reator simples p/vapor sodio afp 70w 220v cap/ign</t>
  </si>
  <si>
    <t>9.571</t>
  </si>
  <si>
    <t>09.84.075</t>
  </si>
  <si>
    <t>Reator simples p/vapor sodio afp 150w 220v cap/ign</t>
  </si>
  <si>
    <t>9.572</t>
  </si>
  <si>
    <t>09.84.076</t>
  </si>
  <si>
    <t>Reator simples p/vapor sodio afp 250w 220v cap/ign</t>
  </si>
  <si>
    <t>9.573</t>
  </si>
  <si>
    <t>09.84.077</t>
  </si>
  <si>
    <t>Reator simples p/vapor metal. afp 70w 220v cap/ign</t>
  </si>
  <si>
    <t>9.574</t>
  </si>
  <si>
    <t>09.84.078</t>
  </si>
  <si>
    <t>Reator simples p/vapor metal. afp 150w 220v cap/ign</t>
  </si>
  <si>
    <t>9.575</t>
  </si>
  <si>
    <t>09.84.079</t>
  </si>
  <si>
    <t>Reator simples p/vapor metal. afp 250w 220v cap/ign</t>
  </si>
  <si>
    <t>9.576</t>
  </si>
  <si>
    <t>09.84.080</t>
  </si>
  <si>
    <t>Reator eletronico p/lampada fluorescente 2x16w bivolt c/proteção</t>
  </si>
  <si>
    <t>9.577</t>
  </si>
  <si>
    <t>09.84.092</t>
  </si>
  <si>
    <t>Reator para lampada hg - 220v/250w</t>
  </si>
  <si>
    <t>9.578</t>
  </si>
  <si>
    <t>09.84.100</t>
  </si>
  <si>
    <t>Calha para luminaria sobrepor com refletor em aluminio (il-73 / (il-81)) com soquetes para uma lampada led tubular 120 cm</t>
  </si>
  <si>
    <t>9.579</t>
  </si>
  <si>
    <t>09.84.101</t>
  </si>
  <si>
    <t>Calha para luminaria sobrepor com refletor em aluminio (il-74 / (il-82)) com soquetes para duas lampadas led tubular 120 cm</t>
  </si>
  <si>
    <t>9.580</t>
  </si>
  <si>
    <t>09.84.102</t>
  </si>
  <si>
    <t>Calha para luminaria sobrepor com refletor e aletas (il-75) com soquetes para duas lampadas led tubular 120 cm</t>
  </si>
  <si>
    <t>9.582</t>
  </si>
  <si>
    <t>09.84.104</t>
  </si>
  <si>
    <t>Calha para luminaria embutir com refletor e aletas (il-78) com soquetes para duas lampadas led tubular 120 cm</t>
  </si>
  <si>
    <t>9.583</t>
  </si>
  <si>
    <t>09.84.105</t>
  </si>
  <si>
    <t>Calha para luminaria embutir com refletor sem aletas (il-79) com soquetes para uma lampada led tubular 120 cm</t>
  </si>
  <si>
    <t>9.584</t>
  </si>
  <si>
    <t>09.84.106</t>
  </si>
  <si>
    <t>Calha para luminaria embutir com refletor sem aletas (il-80) com soquetes para duas lampadas led tubular 120 cm</t>
  </si>
  <si>
    <t>9.585</t>
  </si>
  <si>
    <t>09.85.005</t>
  </si>
  <si>
    <t>Lampada fluorescente de 32w</t>
  </si>
  <si>
    <t>9.586</t>
  </si>
  <si>
    <t>09.85.006</t>
  </si>
  <si>
    <t>Lampada fluorescente compacta 23w</t>
  </si>
  <si>
    <t>9.587</t>
  </si>
  <si>
    <t>09.85.010</t>
  </si>
  <si>
    <t>Lampada vapor de sodio 70w</t>
  </si>
  <si>
    <t>9.588</t>
  </si>
  <si>
    <t>09.85.011</t>
  </si>
  <si>
    <t>Lampada vapor de sodio 150w</t>
  </si>
  <si>
    <t>9.589</t>
  </si>
  <si>
    <t>09.85.012</t>
  </si>
  <si>
    <t>Lampada vapor de sodio 250w</t>
  </si>
  <si>
    <t>9.590</t>
  </si>
  <si>
    <t>09.85.016</t>
  </si>
  <si>
    <t>Lampada fluorescente de 16w</t>
  </si>
  <si>
    <t>9.591</t>
  </si>
  <si>
    <t>09.85.017</t>
  </si>
  <si>
    <t>Lampada vapor metálico 70w</t>
  </si>
  <si>
    <t>9.592</t>
  </si>
  <si>
    <t>09.85.018</t>
  </si>
  <si>
    <t>Lampada vapor metalico 150w</t>
  </si>
  <si>
    <t>9.593</t>
  </si>
  <si>
    <t>09.85.019</t>
  </si>
  <si>
    <t>Lampada vapor metalico 250w</t>
  </si>
  <si>
    <t>9.594</t>
  </si>
  <si>
    <t>09.85.023</t>
  </si>
  <si>
    <t>Lumin. blindada arandela p/ lamp. mista 160 w</t>
  </si>
  <si>
    <t>9.595</t>
  </si>
  <si>
    <t>09.85.024</t>
  </si>
  <si>
    <t>Lumin. blindada plafonier p/ lamp. mista 160w</t>
  </si>
  <si>
    <t>9.596</t>
  </si>
  <si>
    <t>101636</t>
  </si>
  <si>
    <t>9.597</t>
  </si>
  <si>
    <t>09.85.043</t>
  </si>
  <si>
    <t>Luminaria aberta (aparelho) tipo econ. p/ lamp. v. merc./mista 250w</t>
  </si>
  <si>
    <t>9.598</t>
  </si>
  <si>
    <t>09.85.045</t>
  </si>
  <si>
    <t>Cruzeta de ferro galvanizado para 2 projetores</t>
  </si>
  <si>
    <t>9.599</t>
  </si>
  <si>
    <t>09.85.047</t>
  </si>
  <si>
    <t>Poste aco galvanizado reto 4" x6.00m p/ilumin externa</t>
  </si>
  <si>
    <t>9.600</t>
  </si>
  <si>
    <t>09.85.048</t>
  </si>
  <si>
    <t>Poste de aço galv.tipo curvo,c/janelas insp h=7 m acima do solo</t>
  </si>
  <si>
    <t>9.601</t>
  </si>
  <si>
    <t>09.85.050</t>
  </si>
  <si>
    <t>Poste de aço galv.tipo reto, c/janela insp. h=10m acima do solo</t>
  </si>
  <si>
    <t>9.602</t>
  </si>
  <si>
    <t>09.85.053</t>
  </si>
  <si>
    <t>Poste de concreto tubular oco de 7 m de compr c/ janela isnpecao</t>
  </si>
  <si>
    <t>9.603</t>
  </si>
  <si>
    <t>95781</t>
  </si>
  <si>
    <t>CONDULETE DE ALUMÍNIO, TIPO C, PARA ELETRODUTO DE AÇO GALVANIZADO DN 25 MM (1''), APARENTE - FORNECIMENTO E INSTALAÇÃO. AF_10/2022</t>
  </si>
  <si>
    <t>9.604</t>
  </si>
  <si>
    <t>95785</t>
  </si>
  <si>
    <t>CONDULETE DE ALUMÍNIO, TIPO E, PARA ELETRODUTO DE AÇO GALVANIZADO DN 32 MM (1 1/4''), APARENTE - FORNECIMENTO E INSTALAÇÃO. AF_10/2022</t>
  </si>
  <si>
    <t>9.605</t>
  </si>
  <si>
    <t>09.85.062</t>
  </si>
  <si>
    <t>Condulete de 1 1/2"</t>
  </si>
  <si>
    <t>9.606</t>
  </si>
  <si>
    <t>09.85.063</t>
  </si>
  <si>
    <t>Condulete de 2"</t>
  </si>
  <si>
    <t>9.607</t>
  </si>
  <si>
    <t>09.85.064</t>
  </si>
  <si>
    <t>Condulete de 3/4"</t>
  </si>
  <si>
    <t>9.608</t>
  </si>
  <si>
    <t>09.85.065</t>
  </si>
  <si>
    <t>Condulete de 1/2"</t>
  </si>
  <si>
    <t>9.609</t>
  </si>
  <si>
    <t>09.85.080</t>
  </si>
  <si>
    <t>Motor para bomba de recalque de 1/2 hp - 220 v bifasico</t>
  </si>
  <si>
    <t>9.610</t>
  </si>
  <si>
    <t>09.85.081</t>
  </si>
  <si>
    <t>Motor para bomba de recalque de 3/4 hp - 220 v bifasico</t>
  </si>
  <si>
    <t>9.611</t>
  </si>
  <si>
    <t>09.85.082</t>
  </si>
  <si>
    <t>Motor para bomba de recalque de 1 hp - 220 v bifasico</t>
  </si>
  <si>
    <t>9.612</t>
  </si>
  <si>
    <t>09.85.083</t>
  </si>
  <si>
    <t>Motor para bomba de recalque de 2 hp - 220 v trifasico</t>
  </si>
  <si>
    <t>9.613</t>
  </si>
  <si>
    <t>09.85.084</t>
  </si>
  <si>
    <t>Motor para bomba de recalque de 3 hp - 220 v trifasico</t>
  </si>
  <si>
    <t>9.614</t>
  </si>
  <si>
    <t>09.85.085</t>
  </si>
  <si>
    <t>Motor para bomba de recalque de 5 hp - 220 v trifasico</t>
  </si>
  <si>
    <t>9.615</t>
  </si>
  <si>
    <t>41.07.070</t>
  </si>
  <si>
    <t>Lâmpada fluorescente tubular, base bipino bilateral de 32 W</t>
  </si>
  <si>
    <t>9.616</t>
  </si>
  <si>
    <t>96989</t>
  </si>
  <si>
    <t>CAPTOR TIPO FRANKLIN PARA SPDA - FORNECIMENTO E INSTALAÇÃO. AF_08/2023</t>
  </si>
  <si>
    <t>9.617</t>
  </si>
  <si>
    <t>09.86.020</t>
  </si>
  <si>
    <t>Suporte simples com roldana para cabo de cobre nu 25 a 35 mm2</t>
  </si>
  <si>
    <t>9.618</t>
  </si>
  <si>
    <t>09.86.021</t>
  </si>
  <si>
    <t>Suporte simples com roldana para cabo de cobre nu 70 a 95 mm2</t>
  </si>
  <si>
    <t>9.619</t>
  </si>
  <si>
    <t>09.86.025</t>
  </si>
  <si>
    <t>Conector tipo split-bolt para cabo de 25 mm2</t>
  </si>
  <si>
    <t>9.620</t>
  </si>
  <si>
    <t>104752</t>
  </si>
  <si>
    <t>CONECTOR SPLIT-BOLT, PARA SPDA, PARA CABOS ATÉ 35 MM2 - FORNECIMENTO E INSTALAÇÃO. AF_08/2023</t>
  </si>
  <si>
    <t>9.621</t>
  </si>
  <si>
    <t>104755</t>
  </si>
  <si>
    <t>CONECTOR SPLIT-BOLT, PARA SPDA, PARA CABOS ATÉ 95 MM2 - FORNECIMENTO E INSTALAÇÃO. AF_08/2023</t>
  </si>
  <si>
    <t>9.622</t>
  </si>
  <si>
    <t>96984</t>
  </si>
  <si>
    <t>ELETRODUTO PVC RÍGIDO, DIÂMETRO 40MM, COM 3 METROS, PARA SPDA - FORNECIMENTO E INSTALAÇÃO. AF_08/2023</t>
  </si>
  <si>
    <t>9.623</t>
  </si>
  <si>
    <t>98301</t>
  </si>
  <si>
    <t>PATCH PANEL 24 PORTAS, CATEGORIA 5E - FORNECIMENTO E INSTALAÇÃO. AF_11/2019</t>
  </si>
  <si>
    <t>9.624</t>
  </si>
  <si>
    <t>98302</t>
  </si>
  <si>
    <t>PATCH PANEL 24 PORTAS, CATEGORIA 6 - FORNECIMENTO E INSTALAÇÃO. AF_11/2019</t>
  </si>
  <si>
    <t>9.625</t>
  </si>
  <si>
    <t>98304</t>
  </si>
  <si>
    <t>PATCH PANEL 48 PORTAS, CATEGORIA 6 - FORNECIMENTO E INSTALAÇÃO. AF_11/2019</t>
  </si>
  <si>
    <t>9.626</t>
  </si>
  <si>
    <t>98593</t>
  </si>
  <si>
    <t>PATCH PANEL 48 PORTAS, CATEGORIA 5E - FORNECIMENTO E INSTALAÇÃO. AF_11/2019</t>
  </si>
  <si>
    <t>9.627</t>
  </si>
  <si>
    <t>66.20.150</t>
  </si>
  <si>
    <t>Guia organizadora de cabos para rack, 19´ 1 U</t>
  </si>
  <si>
    <t>9.628</t>
  </si>
  <si>
    <t>00039604</t>
  </si>
  <si>
    <t>PATCH CORD (CABO DE REDE), CATEGORIA 5 E (CAT 5E) UTP, 24 AWG, 4 PARES, EXTENSAO DE 1,50 M</t>
  </si>
  <si>
    <t>9.629</t>
  </si>
  <si>
    <t>00039605</t>
  </si>
  <si>
    <t>PATCH CORD (CABO DE REDE), CATEGORIA 5 E (CAT 5E) UTP, 24 AWG, 4 PARES, EXTENSAO DE 2,50 M</t>
  </si>
  <si>
    <t>66.20.225</t>
  </si>
  <si>
    <t>Switch Gigabit 24 portas com capacidade de 10/100/1000/Mbps</t>
  </si>
  <si>
    <t>05.01.07.100.15</t>
  </si>
  <si>
    <t>Switch de Ethernet Gigabit avançado com Uplinks de 10GB, 24 PORTAS 10/100/1000 BASE-T, 4 PORTAS Ethernet Gigabit (SFP ou 10/100/1000) combinadas</t>
  </si>
  <si>
    <t>66.08.100</t>
  </si>
  <si>
    <t>Rack fechado padrão metálico, 19 x 12 Us x 470 mm</t>
  </si>
  <si>
    <t>66.08.111</t>
  </si>
  <si>
    <t>Rack fechado de piso padrão metálico, 19 x 24 Us x 570 mm</t>
  </si>
  <si>
    <t>66.08.115</t>
  </si>
  <si>
    <t>Rack fechado de piso padrão metálico, 19 x 44 Us x 770 mm</t>
  </si>
  <si>
    <t>05.01.06.100.25</t>
  </si>
  <si>
    <t>Cabos UTP categoria 6 23AWGx4P - cobertura LSZH</t>
  </si>
  <si>
    <t>m</t>
  </si>
  <si>
    <t>10</t>
  </si>
  <si>
    <t>FORROS</t>
  </si>
  <si>
    <t>10.1</t>
  </si>
  <si>
    <t>22.04.020</t>
  </si>
  <si>
    <t>Forro metálico removível, em painéis de 625mm x 625mm, tipo colmeia</t>
  </si>
  <si>
    <t>10.2</t>
  </si>
  <si>
    <t>22.04.030</t>
  </si>
  <si>
    <t>Forro metálico removível, em painéis de 625mm x 625mm, tile tegular perfurada</t>
  </si>
  <si>
    <t>10.3</t>
  </si>
  <si>
    <t>10.01.020</t>
  </si>
  <si>
    <t>Forro de tabua apar. 10x1cm macho-femea g1-c4 semi entarugado</t>
  </si>
  <si>
    <t>10.4</t>
  </si>
  <si>
    <t>10.01.021</t>
  </si>
  <si>
    <t>Forro de tabua apar. 10x1cm macho-femea g1-c4 entarugado</t>
  </si>
  <si>
    <t>10.5</t>
  </si>
  <si>
    <t>96110</t>
  </si>
  <si>
    <t>FORRO EM DRYWALL PARA AMBIENTES RESIDENCIAIS, INCLUSIVE ESTRUTURA UNIDIRECIONAL DE FIXAÇÃO. AF_08/2023_PS</t>
  </si>
  <si>
    <t>10.6</t>
  </si>
  <si>
    <t>10.01.023</t>
  </si>
  <si>
    <t>Forro acustico cor branca tipo nuvem placa 120x60cm h=50mm inclusive elementos de fixação fornec. e instal - uso exclusivo sala de inovação</t>
  </si>
  <si>
    <t>10.7</t>
  </si>
  <si>
    <t>10.01.071</t>
  </si>
  <si>
    <t>Forro placa mineral nrc 0,55 gergian incl.perfis fornec/inst.</t>
  </si>
  <si>
    <t>10.8</t>
  </si>
  <si>
    <t>10.01.074</t>
  </si>
  <si>
    <t>Forro placa mineral nrc 0,65 sahara incl.perfis fornec/inst.</t>
  </si>
  <si>
    <t>10.9</t>
  </si>
  <si>
    <t>96485</t>
  </si>
  <si>
    <t>FORRO EM RÉGUAS DE PVC, LISO, PARA AMBIENTES RESIDENCIAIS, INCLUSIVE ESTRUTURA UNIDIRECIONAL DE FIXAÇÃO. AF_08/2023_PS</t>
  </si>
  <si>
    <t>10.10</t>
  </si>
  <si>
    <t>10.01.077</t>
  </si>
  <si>
    <t>Forro placa mineral nrc 0,85 thermofon incl.perfis fornec/inst.</t>
  </si>
  <si>
    <t>10.11</t>
  </si>
  <si>
    <t>02.01.09.400.02</t>
  </si>
  <si>
    <t>Forro metálico, sistema aberto vertical , constituído de duas lâminas lisas de alumínio justapostas, formadas em perfiladeiras especiais, com tratamento termoacústico</t>
  </si>
  <si>
    <t>10.12</t>
  </si>
  <si>
    <t>22.03.020</t>
  </si>
  <si>
    <t>Forro em lã de vidro revestido em PVC, espessura de 20mm</t>
  </si>
  <si>
    <t>10.13</t>
  </si>
  <si>
    <t>10.80.012</t>
  </si>
  <si>
    <t>Forro de estuque</t>
  </si>
  <si>
    <t>10.14</t>
  </si>
  <si>
    <t>COM-71175337</t>
  </si>
  <si>
    <t>FORNECIMENTO E INSTALAÇÃO DE PERFIL TABICA ABERTA, PERFURADA, FORMATO Z, EM ACO GALVANIZADO NATURAL, LARGURA APROXIMADA 40 MM, PARA ESTRUTURA FORRO DRYWALL</t>
  </si>
  <si>
    <t>COMPOSIÇÃO</t>
  </si>
  <si>
    <t>10.15</t>
  </si>
  <si>
    <t>10.01.058</t>
  </si>
  <si>
    <t>Isolacao termoacustica - la de vidro esp 1"</t>
  </si>
  <si>
    <t>10.16</t>
  </si>
  <si>
    <t>10.01.059</t>
  </si>
  <si>
    <t>Isolacao termoacustica - la de vidro e=2"</t>
  </si>
  <si>
    <t>10.17</t>
  </si>
  <si>
    <t>10.01.060</t>
  </si>
  <si>
    <t>Isolacao termica - chapa de isopor e=30mm</t>
  </si>
  <si>
    <t>10.18</t>
  </si>
  <si>
    <t>10.01.061</t>
  </si>
  <si>
    <t>Isolacao termoacustica - la de rocha e=2``</t>
  </si>
  <si>
    <t>10.19</t>
  </si>
  <si>
    <t>10.01.083</t>
  </si>
  <si>
    <t>Estrutura metálica tubular 20x20 galv. e=0,95mm malha 1,20x0,40m p/sustentação de forro pvc</t>
  </si>
  <si>
    <t>10.20</t>
  </si>
  <si>
    <t>10.50.001</t>
  </si>
  <si>
    <t>Demolição de forro de estuque ou madeira, inclusive entarugamento</t>
  </si>
  <si>
    <t>10.21</t>
  </si>
  <si>
    <t>97641</t>
  </si>
  <si>
    <t>REMOÇÃO DE FORRO DE GESSO, DE FORMA MANUAL, SEM REAPROVEITAMENTO. AF_09/2023</t>
  </si>
  <si>
    <t>10.22</t>
  </si>
  <si>
    <t>10.50.004</t>
  </si>
  <si>
    <t>Demolição de entarugamento</t>
  </si>
  <si>
    <t>10.23</t>
  </si>
  <si>
    <t>10.50.005</t>
  </si>
  <si>
    <t>Demolição de forros de madeira, exclusive entarugamento.</t>
  </si>
  <si>
    <t>10.24</t>
  </si>
  <si>
    <t>10.25</t>
  </si>
  <si>
    <t>10.60.001</t>
  </si>
  <si>
    <t>Retirada de forros de madeira pregados (placas ou tabuas)</t>
  </si>
  <si>
    <t>10.26</t>
  </si>
  <si>
    <t>10.60.002</t>
  </si>
  <si>
    <t>Retirada de forros em placas apoiadas</t>
  </si>
  <si>
    <t>10.27</t>
  </si>
  <si>
    <t>97640</t>
  </si>
  <si>
    <t>REMOÇÃO DE FORROS DE DRYWALL, PVC E FIBROMINERAL, DE FORMA MANUAL, SEM REAPROVEITAMENTO. AF_09/2023</t>
  </si>
  <si>
    <t>10.28</t>
  </si>
  <si>
    <t>10.70.001</t>
  </si>
  <si>
    <t>Recolocação de forro de madeira pregado (placas ou tabuas)</t>
  </si>
  <si>
    <t>10.29</t>
  </si>
  <si>
    <t>10.70.002</t>
  </si>
  <si>
    <t>Recolocação de forro em placas apoiadas</t>
  </si>
  <si>
    <t>10.30</t>
  </si>
  <si>
    <t>10.70.005</t>
  </si>
  <si>
    <t>Recolocacao de forro de pvc em laminas</t>
  </si>
  <si>
    <t>10.31</t>
  </si>
  <si>
    <t>10.80.033</t>
  </si>
  <si>
    <t>Perfil de ferro seccao cartola em chapa n 20 p/sust de forro</t>
  </si>
  <si>
    <t>10.32</t>
  </si>
  <si>
    <t>10.80.034</t>
  </si>
  <si>
    <t>Tabua de 10 x 1 cm tipo macho-femea g1-c4 para forro</t>
  </si>
  <si>
    <t>10.33</t>
  </si>
  <si>
    <t>10.80.038</t>
  </si>
  <si>
    <t>Repregamento de forros de madeira</t>
  </si>
  <si>
    <t>10.80.040</t>
  </si>
  <si>
    <t>Estrutura de entarugamento para forro de madeira</t>
  </si>
  <si>
    <t>11</t>
  </si>
  <si>
    <t>IMPERMEABILIZAÇÕES</t>
  </si>
  <si>
    <t>11.1</t>
  </si>
  <si>
    <t>11.01.001</t>
  </si>
  <si>
    <t>Impermeabilizacao de sub-solos c/arg cim-areia 1:3 contendo hidrofugo</t>
  </si>
  <si>
    <t>11.2</t>
  </si>
  <si>
    <t>11.01.002</t>
  </si>
  <si>
    <t>Impermeabilizacao de sub-solos c/arg cim-areia 1:3 hidr tinta betuminosa</t>
  </si>
  <si>
    <t>11.3</t>
  </si>
  <si>
    <t>11.01.003</t>
  </si>
  <si>
    <t>11.4</t>
  </si>
  <si>
    <t>98556</t>
  </si>
  <si>
    <t>IMPERMEABILIZAÇÃO DE SUPERFÍCIE COM ARGAMASSA POLIMÉRICA / MEMBRANA ACRÍLICA, 4 DEMÃOS, REFORÇADA COM VÉU DE POLIÉSTER (MAV). AF_09/2023</t>
  </si>
  <si>
    <t>11.5</t>
  </si>
  <si>
    <t>11.02.023</t>
  </si>
  <si>
    <t>Impermeabilizacao com manta elastomerica butilica ou epdm</t>
  </si>
  <si>
    <t>11.6</t>
  </si>
  <si>
    <t>98547</t>
  </si>
  <si>
    <t>IMPERMEABILIZAÇÃO DE SUPERFÍCIE COM MANTA ASFÁLTICA, DUAS CAMADAS, INCLUSIVE APLICAÇÃO DE PRIMER ASFÁLTICO, E=3MM E E=4MM. AF_09/2023</t>
  </si>
  <si>
    <t>11.7</t>
  </si>
  <si>
    <t>98554</t>
  </si>
  <si>
    <t>IMPERMEABILIZAÇÃO DE SUPERFÍCIE COM MEMBRANA À BASE DE RESINA ACRÍLICA, 3 DEMÃOS. AF_09/2023</t>
  </si>
  <si>
    <t>11.8</t>
  </si>
  <si>
    <t>11.02.035</t>
  </si>
  <si>
    <t>Impermeab c/ manta asf pre-fabr 4mm acab alumin sem prot mecanica</t>
  </si>
  <si>
    <t>11.9</t>
  </si>
  <si>
    <t>11.02.050</t>
  </si>
  <si>
    <t>11.10</t>
  </si>
  <si>
    <t>11.02.054</t>
  </si>
  <si>
    <t>Isolamento termico com camadas de argila expandida</t>
  </si>
  <si>
    <t>11.11</t>
  </si>
  <si>
    <t>11.02.055</t>
  </si>
  <si>
    <t>Fornec e colocacao de isopor p/ tratamento acustico entre lajes</t>
  </si>
  <si>
    <t>11.12</t>
  </si>
  <si>
    <t>101091</t>
  </si>
  <si>
    <t>PISO EM LADRILHO HIDRÁULICO APLICADO EM AMBIENTES EXTERNOS. AF_05/2020</t>
  </si>
  <si>
    <t>11.13</t>
  </si>
  <si>
    <t>11.02.067</t>
  </si>
  <si>
    <t>Argamassa para proteçao mecanica sobre superficie impermeabilizada traço 1:4 espessura 3cm</t>
  </si>
  <si>
    <t>11.14</t>
  </si>
  <si>
    <t>98565</t>
  </si>
  <si>
    <t>PROTEÇÃO MECÂNICA DE SUPERFICIE HORIZONTAL COM ARGAMASSA DE CIMENTO E AREIA, TRAÇO 1:3, E=3CM. AF_09/2023</t>
  </si>
  <si>
    <t>11.15</t>
  </si>
  <si>
    <t>11.16</t>
  </si>
  <si>
    <t>11.03.002</t>
  </si>
  <si>
    <t>Com argamassa cim areia 1:3 com hidrofugo e tinta bet (aplic interna)</t>
  </si>
  <si>
    <t>11.17</t>
  </si>
  <si>
    <t>11.03.004</t>
  </si>
  <si>
    <t>Impermeabilizacao por cristalizacao - reservatorios enterrados</t>
  </si>
  <si>
    <t>11.18</t>
  </si>
  <si>
    <t>11.03.010</t>
  </si>
  <si>
    <t>Com tinta betuminosa (aplicacao externa)</t>
  </si>
  <si>
    <t>11.19</t>
  </si>
  <si>
    <t>11.04.002</t>
  </si>
  <si>
    <t>Juntas de dilatacao fugenband elastico perfil 0-12</t>
  </si>
  <si>
    <t>11.20</t>
  </si>
  <si>
    <t>11.04.003</t>
  </si>
  <si>
    <t>Juntas de dilatacao fugenbanb elastico perfil 0-22</t>
  </si>
  <si>
    <t>11.21</t>
  </si>
  <si>
    <t>11.04.004</t>
  </si>
  <si>
    <t>Juntas de dilatacao/mastique elastico ou poliuretano</t>
  </si>
  <si>
    <t>C3</t>
  </si>
  <si>
    <t>11.22</t>
  </si>
  <si>
    <t>11.04.010</t>
  </si>
  <si>
    <t>Mangueira plastica flexivel para junta de dilatacao</t>
  </si>
  <si>
    <t>11.23</t>
  </si>
  <si>
    <t>11.04.012</t>
  </si>
  <si>
    <t>Isopor para suporte de mastique</t>
  </si>
  <si>
    <t>11.24</t>
  </si>
  <si>
    <t>11.04.021</t>
  </si>
  <si>
    <t>Junta elastica estrutural neoprene (ref 2020f) inclusive limpeza</t>
  </si>
  <si>
    <t>11.25</t>
  </si>
  <si>
    <t>11.04.022</t>
  </si>
  <si>
    <t>Junta elastica estrutural neoprene (ref 2027m) inclusive limpeza</t>
  </si>
  <si>
    <t>11.26</t>
  </si>
  <si>
    <t>11.04.030</t>
  </si>
  <si>
    <t>Cantoneira de abas iguais 1"x1/8" aluminio</t>
  </si>
  <si>
    <t>11.27</t>
  </si>
  <si>
    <t>11.04.041</t>
  </si>
  <si>
    <t>Selante de poliuretano p/juntas movimentacao/dessolidarizacao quadro</t>
  </si>
  <si>
    <t>11.28</t>
  </si>
  <si>
    <t>11.50.001</t>
  </si>
  <si>
    <t>Demolição de impermeabilizacoes com multimembranas asfalt - elem sint</t>
  </si>
  <si>
    <t>11.29</t>
  </si>
  <si>
    <t>97631</t>
  </si>
  <si>
    <t>DEMOLIÇÃO DE ARGAMASSAS, DE FORMA MANUAL, SEM REAPROVEITAMENTO. AF_09/2023</t>
  </si>
  <si>
    <t>11.30</t>
  </si>
  <si>
    <t>11.50.002</t>
  </si>
  <si>
    <t>Demolição de argamassa com impermeabilizante</t>
  </si>
  <si>
    <t>11.31</t>
  </si>
  <si>
    <t>11.50.003</t>
  </si>
  <si>
    <t>Demolição de isolamento térmico com concreto celular</t>
  </si>
  <si>
    <t>11.32</t>
  </si>
  <si>
    <t>11.50.004</t>
  </si>
  <si>
    <t>Demolição de isolamento térmico de manta de la de vidro</t>
  </si>
  <si>
    <t>11.33</t>
  </si>
  <si>
    <t>11.50.005</t>
  </si>
  <si>
    <t>Demolição protecao termomecanica com concreto celular</t>
  </si>
  <si>
    <t>11.34</t>
  </si>
  <si>
    <t>11.50.050</t>
  </si>
  <si>
    <t>Demolição de juntas de dilatacao metalicas</t>
  </si>
  <si>
    <t>11.35</t>
  </si>
  <si>
    <t>11.60.001</t>
  </si>
  <si>
    <t>Retirada de isolamento térmico com concreto celular ou tijolos cerâmicos</t>
  </si>
  <si>
    <t>11.36</t>
  </si>
  <si>
    <t>11.60.002</t>
  </si>
  <si>
    <t>Retirada de isolamento termico com dolomita/seixos rolados/argila expandida</t>
  </si>
  <si>
    <t>11.70.015</t>
  </si>
  <si>
    <t>Recolocação de isolamento térmico em brita e seixo rolado.</t>
  </si>
  <si>
    <t>12</t>
  </si>
  <si>
    <t>REVESTIMENTOS DE TETO E PAREDE</t>
  </si>
  <si>
    <t>12.1</t>
  </si>
  <si>
    <t>87881</t>
  </si>
  <si>
    <t>CHAPISCO APLICADO NO TETO OU EM ALVENARIA E ESTRUTURA, COM ROLO PARA TEXTURA ACRÍLICA. ARGAMASSA TRAÇO 1:4 E EMULSÃO POLIMÉRICA (ADESIVO) COM PREPARO MANUAL. AF_10/2022</t>
  </si>
  <si>
    <t>12.2</t>
  </si>
  <si>
    <t>12.01.006</t>
  </si>
  <si>
    <t>Emboco desempenado</t>
  </si>
  <si>
    <t>12.3</t>
  </si>
  <si>
    <t>87878</t>
  </si>
  <si>
    <t>CHAPISCO APLICADO EM ALVENARIAS E ESTRUTURAS DE CONCRETO INTERNAS, COM COLHER DE PEDREIRO. ARGAMASSA TRAÇO 1:3 COM PREPARO MANUAL. AF_10/2022</t>
  </si>
  <si>
    <t>12.4</t>
  </si>
  <si>
    <t>12.02.003</t>
  </si>
  <si>
    <t>Chapisco rolado para superficies lisas</t>
  </si>
  <si>
    <t>12.5</t>
  </si>
  <si>
    <t>87536</t>
  </si>
  <si>
    <t>EMBOÇO, EM ARGAMASSA TRAÇO 1:2:8, PREPARO MANUAL, APLICADO MANUALMENTE EM PAREDES INTERNAS DE AMBIENTES COM ÁREA MAIOR QUE 10M², E = 17,5MM, COM TALISCAS. AF_03/2024</t>
  </si>
  <si>
    <t>12.6</t>
  </si>
  <si>
    <t>12.02.006</t>
  </si>
  <si>
    <t>12.7</t>
  </si>
  <si>
    <t>12.02.007</t>
  </si>
  <si>
    <t>Reboco</t>
  </si>
  <si>
    <t>12.8</t>
  </si>
  <si>
    <t>87418</t>
  </si>
  <si>
    <t>APLICAÇÃO MANUAL DE GESSO DESEMPENADO (SEM TALISCAS) EM PAREDES, ESPESSURA DE 0,5CM. AF_03/2023</t>
  </si>
  <si>
    <t>12.9</t>
  </si>
  <si>
    <t>19.02.080</t>
  </si>
  <si>
    <t>Revestimento em mármore travertino nacional, espessura de 3 cm, assente com massa</t>
  </si>
  <si>
    <t>12.10</t>
  </si>
  <si>
    <t>12.02.012</t>
  </si>
  <si>
    <t>Ceramica esmaltada 10x10cm - laranja,vermelho,amarelo</t>
  </si>
  <si>
    <t>12.11</t>
  </si>
  <si>
    <t>12.02.013</t>
  </si>
  <si>
    <t>Ceramica esmaltada 10x10cm - azul,verde,preto</t>
  </si>
  <si>
    <t>12.12</t>
  </si>
  <si>
    <t>12.02.014</t>
  </si>
  <si>
    <t>Ceramica esmaltada 10x10cm - branco,areia,bege,ocre,cinza</t>
  </si>
  <si>
    <t>12.13</t>
  </si>
  <si>
    <t>87265</t>
  </si>
  <si>
    <t>REVESTIMENTO CERÂMICO PARA PAREDES INTERNAS COM PLACAS TIPO ESMALTADA DE DIMENSÕES 20X20 CM APLICADAS NA ALTURA INTEIRA DAS PAREDES. AF_02/2023_PE</t>
  </si>
  <si>
    <t>12.14</t>
  </si>
  <si>
    <t>87244</t>
  </si>
  <si>
    <t>REVESTIMENTO CERÂMICO PARA PAREDES EXTERNAS EM PASTILHAS DE PORCELANA 5 X 5 CM (PLACAS DE 30 X 30 CM), ALINHADAS A PRUMO. AF_02/2023</t>
  </si>
  <si>
    <t>12.15</t>
  </si>
  <si>
    <t>12.02.036</t>
  </si>
  <si>
    <t>Revestimento com azulejos retificados lisos branco brilhante</t>
  </si>
  <si>
    <t>12.16</t>
  </si>
  <si>
    <t>104616</t>
  </si>
  <si>
    <t>REVESTIMENTO CERÂMICO PARA PAREDES INTERNAS COM PLACAS TIPO PASTILHA DE DIMENSÕES 2,5 X 2,5 CM (PLACAS DE 30 X 30 CM) CM APLICADAS NA ALTURA INTEIRA DAS PAREDES. AF_02/2023</t>
  </si>
  <si>
    <t>12.17</t>
  </si>
  <si>
    <t>16.02.051</t>
  </si>
  <si>
    <t>Pastilha natural 5,0x5,0cm - detalhes e requadros</t>
  </si>
  <si>
    <t>12.18</t>
  </si>
  <si>
    <t>12.02.043</t>
  </si>
  <si>
    <t>Perfil sextavado em aluminio para azulejo</t>
  </si>
  <si>
    <t>12.19</t>
  </si>
  <si>
    <t>12.02.044</t>
  </si>
  <si>
    <t>Perfil cantoneira em aluminio para reboco</t>
  </si>
  <si>
    <t>12.20</t>
  </si>
  <si>
    <t>12.02.050</t>
  </si>
  <si>
    <t>Revestimento text. acril. pigmentado (cores prontas) - acab ranhurado</t>
  </si>
  <si>
    <t>12.21</t>
  </si>
  <si>
    <t>12.02.051</t>
  </si>
  <si>
    <t>Revestimento texturizado acrilico pigmentado (cores prontas)</t>
  </si>
  <si>
    <t>12.22</t>
  </si>
  <si>
    <t>12.02.072</t>
  </si>
  <si>
    <t>Guarnição aparelhada 5 x 1 cm g1-c4 p/acabam juntas dilatacao</t>
  </si>
  <si>
    <t>12.23</t>
  </si>
  <si>
    <t>87904</t>
  </si>
  <si>
    <t>CHAPISCO APLICADO EM ALVENARIA (COM PRESENÇA DE VÃOS) E ESTRUTURAS DE CONCRETO DE FACHADA, COM COLHER DE PEDREIRO. ARGAMASSA TRAÇO 1:3 COM PREPARO MANUAL. AF_10/2022</t>
  </si>
  <si>
    <t>12.24</t>
  </si>
  <si>
    <t>12.04.005</t>
  </si>
  <si>
    <t>Emboco</t>
  </si>
  <si>
    <t>12.25</t>
  </si>
  <si>
    <t>12.04.006</t>
  </si>
  <si>
    <t>12.26</t>
  </si>
  <si>
    <t>12.04.007</t>
  </si>
  <si>
    <t>12.27</t>
  </si>
  <si>
    <t>12.04.008</t>
  </si>
  <si>
    <t>Chapisco fino peneirado</t>
  </si>
  <si>
    <t>12.28</t>
  </si>
  <si>
    <t>12.04.013</t>
  </si>
  <si>
    <t>Revestimento text. acril. pigmentado (cores prontas)- acab ranhurado</t>
  </si>
  <si>
    <t>12.29</t>
  </si>
  <si>
    <t>12.04.014</t>
  </si>
  <si>
    <t>Revestimento texturizado acrilico pigmentado (cores pronta)</t>
  </si>
  <si>
    <t>12.30</t>
  </si>
  <si>
    <t>12.04.018</t>
  </si>
  <si>
    <t>Revestimento texturizado acrilico branco</t>
  </si>
  <si>
    <t>12.31</t>
  </si>
  <si>
    <t>12.04.019</t>
  </si>
  <si>
    <t>Revestimento texturizado acrilico branco e pintura acrilica</t>
  </si>
  <si>
    <t>12.32</t>
  </si>
  <si>
    <t>104615</t>
  </si>
  <si>
    <t>REVESTIMENTO CERÂMICO PARA PAREDES INTERNAS COM PLACAS TIPO PASTILHA DE DIMENSÕES 5 X 5 CM (PLACAS DE 30 X 30 CM) CM APLICADAS NA ALTURA INTEIRA DAS PAREDES. AF_02/2023</t>
  </si>
  <si>
    <t>12.33</t>
  </si>
  <si>
    <t>104618</t>
  </si>
  <si>
    <t>REVESTIMENTO CERÂMICO PARA PAREDES INTERNAS COM PLACAS TIPO PASTILHA DE DIMENSÕES 2,5 X 2,5 CM (PLACAS DE 30 X 30 CM) CM APLICADAS A MEIA ALTURA DAS PAREDES. AF_02/2023</t>
  </si>
  <si>
    <t>12.34</t>
  </si>
  <si>
    <t>12.04.022</t>
  </si>
  <si>
    <t>Revestimento com pastilhas esmaltadas 2,5x 2,5 cm</t>
  </si>
  <si>
    <t>12.35</t>
  </si>
  <si>
    <t>12.04.023</t>
  </si>
  <si>
    <t>Revestimento com pastilhas esmaltadas 4,0x 4,0 cm</t>
  </si>
  <si>
    <t>12.36</t>
  </si>
  <si>
    <t>12.04.024</t>
  </si>
  <si>
    <t>Revestimento com pastilhas esmaltadas 5,0x 5,0 cm</t>
  </si>
  <si>
    <t>12.37</t>
  </si>
  <si>
    <t>12.04.040</t>
  </si>
  <si>
    <t>Revestimento c/ plaqueta laminada</t>
  </si>
  <si>
    <t>12.38</t>
  </si>
  <si>
    <t>12.04.048</t>
  </si>
  <si>
    <t>12.39</t>
  </si>
  <si>
    <t>12.04.049</t>
  </si>
  <si>
    <t>12.40</t>
  </si>
  <si>
    <t>12.04.050</t>
  </si>
  <si>
    <t>12.41</t>
  </si>
  <si>
    <t>97633</t>
  </si>
  <si>
    <t>DEMOLIÇÃO DE REVESTIMENTO CERÂMICO, DE FORMA MANUAL, SEM REAPROVEITAMENTO. AF_09/2023</t>
  </si>
  <si>
    <t>12.42</t>
  </si>
  <si>
    <t>12.50.003</t>
  </si>
  <si>
    <t>Demolição somente de azulejo</t>
  </si>
  <si>
    <t>12.43</t>
  </si>
  <si>
    <t>12.60.001</t>
  </si>
  <si>
    <t>Retirada de mármore pedras ou granitos incl demolicão argamassa assentamento</t>
  </si>
  <si>
    <t>12.44</t>
  </si>
  <si>
    <t>12.70.001</t>
  </si>
  <si>
    <t>Recolocação de mármore, pedras e granitos</t>
  </si>
  <si>
    <t>12.45</t>
  </si>
  <si>
    <t>12.80.003</t>
  </si>
  <si>
    <t>Chapisco rustico com pedrisco</t>
  </si>
  <si>
    <t>12.46</t>
  </si>
  <si>
    <t>12.80.030</t>
  </si>
  <si>
    <t>Reparo em trincas e rachaduras</t>
  </si>
  <si>
    <t>12.47</t>
  </si>
  <si>
    <t>12.80.050</t>
  </si>
  <si>
    <t>Cantoneira de ferro de 1"x1"x1/8"</t>
  </si>
  <si>
    <t>12.48</t>
  </si>
  <si>
    <t>12.80.051</t>
  </si>
  <si>
    <t>13</t>
  </si>
  <si>
    <t>REVESTIMENTOS DE PISOS</t>
  </si>
  <si>
    <t>13.1</t>
  </si>
  <si>
    <t>13.01.004</t>
  </si>
  <si>
    <t>Lastro de concreto c/ hidrofugo e=5cm</t>
  </si>
  <si>
    <t>13.2</t>
  </si>
  <si>
    <t>13.01.006</t>
  </si>
  <si>
    <t>Lastro de pedra britada - 5cm</t>
  </si>
  <si>
    <t>13.3</t>
  </si>
  <si>
    <t>13.01.010</t>
  </si>
  <si>
    <t>Enchimento de rebaixo de laje com tijolos ceramicos furados</t>
  </si>
  <si>
    <t>13.4</t>
  </si>
  <si>
    <t>13.01.011</t>
  </si>
  <si>
    <t>Enchimento de rebaixo de laje com cacos de concreto celular</t>
  </si>
  <si>
    <t>13.5</t>
  </si>
  <si>
    <t>13.01.017</t>
  </si>
  <si>
    <t>Argamassa de regularizacao cim/areia 1:3 esp=2,50cm</t>
  </si>
  <si>
    <t>13.6</t>
  </si>
  <si>
    <t>13.01.018</t>
  </si>
  <si>
    <t>Argamassa de regularizacao cim/areia 1:3 c/ imperm. esp=2,50cm</t>
  </si>
  <si>
    <t>13.7</t>
  </si>
  <si>
    <t>11.01.321</t>
  </si>
  <si>
    <t>Concreto usinado, fck = 35 MPa - para bombeamento</t>
  </si>
  <si>
    <t>13.8</t>
  </si>
  <si>
    <t>87767</t>
  </si>
  <si>
    <t>CONTRAPISO EM ARGAMASSA TRAÇO 1:4 (CIMENTO E AREIA), PREPARO MANUAL, APLICADO EM ÁREAS MOLHADAS SOBRE IMPERMEABILIZAÇÃO, ACABAMENTO NÃO REFORÇADO, ESPESSURA 4CM. AF_07/2021</t>
  </si>
  <si>
    <t>13.9</t>
  </si>
  <si>
    <t>13.02.004</t>
  </si>
  <si>
    <t>Cimentado desempenado e alisado c/ corante e=3,5cm incl arg reg</t>
  </si>
  <si>
    <t>13.10</t>
  </si>
  <si>
    <t>98680</t>
  </si>
  <si>
    <t>PISO CIMENTADO, TRAÇO 1:3 (CIMENTO E AREIA), ACABAMENTO LISO, ESPESSURA 3,0 CM, PREPARO MECÂNICO DA ARGAMASSA. AF_09/2020</t>
  </si>
  <si>
    <t>13.11</t>
  </si>
  <si>
    <t>94994</t>
  </si>
  <si>
    <t>EXECUÇÃO DE PASSEIO (CALÇADA) OU PISO DE CONCRETO COM CONCRETO MOLDADO IN LOCO, FEITO EM OBRA, ACABAMENTO CONVENCIONAL, ESPESSURA 8 CM, ARMADO. AF_08/2022</t>
  </si>
  <si>
    <t>13.12</t>
  </si>
  <si>
    <t>103075</t>
  </si>
  <si>
    <t>EXECUÇÃO DE PISO DE CONCRETO, COM ACABAMENTO SUPERFICIAL, ESPESSURA DE 15 CM, FCK = 30 MPA, COM USO DE FORMAS EM MADEIRA SERRADA. AF_09/2021</t>
  </si>
  <si>
    <t>13.13</t>
  </si>
  <si>
    <t>101725</t>
  </si>
  <si>
    <t>PISO EM LADRILHO HIDRÁULICO APLICADO EM AMBIENTES INTERNOS DE ÁREA MENOR QUE 5 M², INCLUSO APLICAÇÃO DE RESINA. AF_09/2020</t>
  </si>
  <si>
    <t>13.14</t>
  </si>
  <si>
    <t>101094</t>
  </si>
  <si>
    <t>PISO PODOTÁTIL DE ALERTA OU DIRECIONAL, DE BORRACHA, ASSENTADO SOBRE ARGAMASSA. AF_05/2020</t>
  </si>
  <si>
    <t>13.15</t>
  </si>
  <si>
    <t>13.02.032</t>
  </si>
  <si>
    <t>Faixa antiderrapante a base de resina epóxica e areia quartzosa l=4cm</t>
  </si>
  <si>
    <t>13.16</t>
  </si>
  <si>
    <t>13.02.034</t>
  </si>
  <si>
    <t>Granilite cinza / cimento comum 8mm c/ polimento</t>
  </si>
  <si>
    <t>13.17</t>
  </si>
  <si>
    <t>13.02.038</t>
  </si>
  <si>
    <t>Granilite preto/cimento comum e=8mm com polimento</t>
  </si>
  <si>
    <t>13.18</t>
  </si>
  <si>
    <t>87247</t>
  </si>
  <si>
    <t>REVESTIMENTO CERÂMICO PARA PISO COM PLACAS TIPO ESMALTADA DE DIMENSÕES 35X35 CM APLICADA EM AMBIENTES DE ÁREA ENTRE 5 M2 E 10 M2. AF_02/2023_PE</t>
  </si>
  <si>
    <t>13.19</t>
  </si>
  <si>
    <t>87248</t>
  </si>
  <si>
    <t>REVESTIMENTO CERÂMICO PARA PISO COM PLACAS TIPO ESMALTADA DE DIMENSÕES 35X35 CM APLICADA EM AMBIENTES DE ÁREA MAIOR QUE 10 M2. AF_02/2023_PE</t>
  </si>
  <si>
    <t>13.20</t>
  </si>
  <si>
    <t>87250</t>
  </si>
  <si>
    <t>REVESTIMENTO CERÂMICO PARA PISO COM PLACAS TIPO ESMALTADA DE DIMENSÕES 45X45 CM APLICADA EM AMBIENTES DE ÁREA ENTRE 5 M2 E 10 M2. AF_02/2023_PE</t>
  </si>
  <si>
    <t>13.21</t>
  </si>
  <si>
    <t>87251</t>
  </si>
  <si>
    <t>REVESTIMENTO CERÂMICO PARA PISO COM PLACAS TIPO ESMALTADA DE DIMENSÕES 45X45 CM APLICADA EM AMBIENTES DE ÁREA MAIOR QUE 10 M2. AF_02/2023_PE</t>
  </si>
  <si>
    <t>13.22</t>
  </si>
  <si>
    <t>87256</t>
  </si>
  <si>
    <t>REVESTIMENTO CERÂMICO PARA PISO COM PLACAS TIPO ESMALTADA DE DIMENSÕES 60X60 CM APLICADA EM AMBIENTES DE ÁREA ENTRE 5 M2 E 10 M2. AF_02/2023_PE</t>
  </si>
  <si>
    <t>13.23</t>
  </si>
  <si>
    <t>104594</t>
  </si>
  <si>
    <t>REVESTIMENTO CERÂMICO PARA PISO COM PLACAS TIPO ESMALTADA DE DIMENSÕES 80X80 CM APLICADA EM AMBIENTES DE ÁREA ENTRE 5 M² E 10 M². AF_02/2023_PE</t>
  </si>
  <si>
    <t>13.24</t>
  </si>
  <si>
    <t>104595</t>
  </si>
  <si>
    <t>REVESTIMENTO CERÂMICO PARA PISO COM PLACAS TIPO ESMALTADA DE DIMENSÕES 80X80 CM APLICADA EM AMBIENTES DE ÁREA MAIOR QUE 10 M². AF_02/2023_PE</t>
  </si>
  <si>
    <t>13.25</t>
  </si>
  <si>
    <t>104601</t>
  </si>
  <si>
    <t>REVESTIMENTO CERÂMICO PARA PISO COM PLACAS TIPO ESMALTADA DE DIMENSÕES 35X35 CM APLICADA EM DIAGONAL EM AMBIENTES DE ÁREA ENTRE 5 M² E 10 M². AF_02/2023_PE</t>
  </si>
  <si>
    <t>13.26</t>
  </si>
  <si>
    <t>104603</t>
  </si>
  <si>
    <t>REVESTIMENTO CERÂMICO PARA PISO COM PLACAS TIPO ESMALTADA DE DIMENSÕES 35X35 CM APLICADA EM DIAGONAL EM AMBIENTES DE ÁREA MAIOR QUE 10 M². AF_02/2023_PE</t>
  </si>
  <si>
    <t>13.27</t>
  </si>
  <si>
    <t>104606</t>
  </si>
  <si>
    <t>REVESTIMENTO CERÂMICO PARA PISO COM PLACAS TIPO ESMALTADA DE DIMENSÕES 45X45 CM APLICADA EM DIAGONAL EM AMBIENTES DE ÁREA ENTRE 5 M² E 10 M². AF_02/2023_PE</t>
  </si>
  <si>
    <t>13.28</t>
  </si>
  <si>
    <t>104607</t>
  </si>
  <si>
    <t>REVESTIMENTO CERÂMICO PARA PISO COM PLACAS TIPO ESMALTADA DE DIMENSÕES 45X45 CM APLICADA EM DIAGONAL EM AMBIENTES DE ÁREA MAIOR QUE 10 M². AF_02/2023_PE</t>
  </si>
  <si>
    <t>13.29</t>
  </si>
  <si>
    <t>13.02.040</t>
  </si>
  <si>
    <t>Piso de alta resistencia tipo medio, polido e=8mm preto/cimento comum</t>
  </si>
  <si>
    <t>13.30</t>
  </si>
  <si>
    <t>13.02.041</t>
  </si>
  <si>
    <t>Piso de alta resistencia tipo medio, polido e=8mm cinza/cimento comum</t>
  </si>
  <si>
    <t>13.31</t>
  </si>
  <si>
    <t>101742</t>
  </si>
  <si>
    <t>RODAPÉ BORRACHA LISO, ALTURA = 7CM, ESPESSURA = 2 MM, PARA ARGAMASSA. AF_09/2020</t>
  </si>
  <si>
    <t>13.32</t>
  </si>
  <si>
    <t>101746</t>
  </si>
  <si>
    <t>ASSOALHO DE MADEIRA. AF_09/2020</t>
  </si>
  <si>
    <t>13.33</t>
  </si>
  <si>
    <t>13.02.048</t>
  </si>
  <si>
    <t>Soalho de tabuas de 20x2cm macho-femea g1-c6 sobre lastro/laje</t>
  </si>
  <si>
    <t>13.34</t>
  </si>
  <si>
    <t>13.80.012</t>
  </si>
  <si>
    <t>Soalho de tabua 20x2cm macho-femea g1-c6 (somente tabuas)</t>
  </si>
  <si>
    <t>13.35</t>
  </si>
  <si>
    <t>13.02.049</t>
  </si>
  <si>
    <t>Qe-34 quadra de esportes/piso fibra polipropileno corrugado/fund dir</t>
  </si>
  <si>
    <t>13.36</t>
  </si>
  <si>
    <t>13.02.050</t>
  </si>
  <si>
    <t>Qe-35 espaco multiesportivo/piso fibra poliprop corrugado/fund dir</t>
  </si>
  <si>
    <t>13.37</t>
  </si>
  <si>
    <t>13.02.052</t>
  </si>
  <si>
    <t>Tratamento selador para granilite - base agua</t>
  </si>
  <si>
    <t>13.38</t>
  </si>
  <si>
    <t>13.02.058</t>
  </si>
  <si>
    <t>Sinalização visual de degraus-pintura esmalte epoxi</t>
  </si>
  <si>
    <t>13.39</t>
  </si>
  <si>
    <t>13.02.059</t>
  </si>
  <si>
    <t>Sinalização visual de degraus fita adesiva cor amarela 25x200mm (2 faixas)</t>
  </si>
  <si>
    <t>13.40</t>
  </si>
  <si>
    <t>101733</t>
  </si>
  <si>
    <t>PISO DE BORRACHA PASTILHADO/FRISADO, ESPESSURA 7MM, ASSENTADO COM ARGAMASSA. AF_09/2020</t>
  </si>
  <si>
    <t>13.41</t>
  </si>
  <si>
    <t>13.02.066</t>
  </si>
  <si>
    <t>Piso de concreto/laje alveolar (tipo laje zero)</t>
  </si>
  <si>
    <t>13.43</t>
  </si>
  <si>
    <t>13.02.068</t>
  </si>
  <si>
    <t>Piso de concreto sobre laje impermeabilizada ou sobre protecao acustica</t>
  </si>
  <si>
    <t>13.44</t>
  </si>
  <si>
    <t>13.02.069</t>
  </si>
  <si>
    <t>Porcelanato esmaltado</t>
  </si>
  <si>
    <t>13.45</t>
  </si>
  <si>
    <t>13.02.064</t>
  </si>
  <si>
    <t>Porcelanato tecnico</t>
  </si>
  <si>
    <t>13.46</t>
  </si>
  <si>
    <t>18.08.170</t>
  </si>
  <si>
    <t>Revestimento em porcelanato técnico polido para área interna e ambiente de médio tráfego, grupo de absorção BIa, coeficiente de atrito I, assentado com argamassa colante industrializada, rejuntado</t>
  </si>
  <si>
    <t>13.47</t>
  </si>
  <si>
    <t>02.01.09.310.136</t>
  </si>
  <si>
    <t>NEB 16_Porcelanato esmaltado, retificado, acabamento acetinado, esp. 9mm, 30 x 60 cm para interior, com rejunte, chapisco e impermeabilização</t>
  </si>
  <si>
    <t>13.48</t>
  </si>
  <si>
    <t>18.08.062</t>
  </si>
  <si>
    <t>Revestimento em porcelanato esmaltado polido para área interna e ambiente com tráfego médio, grupo de absorção BIa, assentado com argamassa colante industrializada, rejuntado</t>
  </si>
  <si>
    <t>13.49</t>
  </si>
  <si>
    <t>98671</t>
  </si>
  <si>
    <t>PISO EM GRANITO APLICADO EM AMBIENTES INTERNOS. AF_09/2020</t>
  </si>
  <si>
    <t>13.50</t>
  </si>
  <si>
    <t>101092</t>
  </si>
  <si>
    <t>PISO EM GRANITO APLICADO EM CALÇADAS OU PISOS EXTERNOS. AF_05/2020</t>
  </si>
  <si>
    <t>13.51</t>
  </si>
  <si>
    <t>101090</t>
  </si>
  <si>
    <t>PISO EM PEDRA PORTUGUESA ASSENTADO SOBRE ARGAMASSA SECA DE CIMENTO E AREIA, TRAÇO 1:3, REJUNTADO COM CIMENTO COMUM. AF_05/2020</t>
  </si>
  <si>
    <t>13.52</t>
  </si>
  <si>
    <t>87246</t>
  </si>
  <si>
    <t>REVESTIMENTO CERÂMICO PARA PISO COM PLACAS TIPO ESMALTADA DE DIMENSÕES 35X35 CM APLICADA EM AMBIENTES DE ÁREA MENOR QUE 5 M2. AF_02/2023_PE</t>
  </si>
  <si>
    <t>13.53</t>
  </si>
  <si>
    <t>87257</t>
  </si>
  <si>
    <t>REVESTIMENTO CERÂMICO PARA PISO COM PLACAS TIPO ESMALTADA DE DIMENSÕES 60X60 CM APLICADA EM AMBIENTES DE ÁREA MAIOR QUE 10 M2. AF_02/2023_PE</t>
  </si>
  <si>
    <t>13.54</t>
  </si>
  <si>
    <t>87255</t>
  </si>
  <si>
    <t>REVESTIMENTO CERÂMICO PARA PISO COM PLACAS TIPO ESMALTADA DE DIMENSÕES 60X60 CM APLICADA EM AMBIENTES DE ÁREA MENOR QUE 5 M2. AF_02/2023_PE</t>
  </si>
  <si>
    <t>13.55</t>
  </si>
  <si>
    <t>101727</t>
  </si>
  <si>
    <t>PISO VINÍLICO SEMI-FLEXÍVEL EM PLACAS, PADRÃO LISO, ESPESSURA 3,2 MM, FIXADO COM COLA. AF_09/2020</t>
  </si>
  <si>
    <t>13.56</t>
  </si>
  <si>
    <t>13.02.077</t>
  </si>
  <si>
    <t>Chapas vinilicas/transito pesado (cor especificar) esp 2mm</t>
  </si>
  <si>
    <t>13.57</t>
  </si>
  <si>
    <t>13.02.080</t>
  </si>
  <si>
    <t>Piso viniílico em manta com tratamento superfície com pur larg.de 2,00m e=2mm incluso rodapé curvo h= 5cm fornec e instalado.</t>
  </si>
  <si>
    <t>13.58</t>
  </si>
  <si>
    <t>102499</t>
  </si>
  <si>
    <t>ENCERAMENTO DE PISO EM MADEIRA. AF_05/2021</t>
  </si>
  <si>
    <t>13.59</t>
  </si>
  <si>
    <t>21.02.281</t>
  </si>
  <si>
    <t>Revestimento vinílico flexível em manta homogênea, espessura de 2 mm, com impermeabilizante acrílico</t>
  </si>
  <si>
    <t>13.60</t>
  </si>
  <si>
    <t>21.10.071</t>
  </si>
  <si>
    <t>Rodapé flexível para piso vinílico em PVC, espessura de 2 mm e altura de 7,5 cm, curvo/plano, com impermeabilizante acrílico</t>
  </si>
  <si>
    <t>13.61</t>
  </si>
  <si>
    <t>21.02.310</t>
  </si>
  <si>
    <t>Revestimento vinílico autoportante acústico, espessura de 4,5 mm, com impermeabilizante acrílico</t>
  </si>
  <si>
    <t>13.62</t>
  </si>
  <si>
    <t>101729</t>
  </si>
  <si>
    <t>PISO EM TACO DE MADEIRA 7X42CM, FIXADO COM COLA BASE DE PVA. AF_09/2020</t>
  </si>
  <si>
    <t>13.63</t>
  </si>
  <si>
    <t>13.02.092</t>
  </si>
  <si>
    <t>Sinteko - duas demaos inclusive raspagem - aplicado</t>
  </si>
  <si>
    <t>13.64</t>
  </si>
  <si>
    <t>13.02.093</t>
  </si>
  <si>
    <t>Raspagem com calafetacao e aplicacao de cera</t>
  </si>
  <si>
    <t>13.65</t>
  </si>
  <si>
    <t>13.02.100</t>
  </si>
  <si>
    <t>Ceramica esmalt.antider. absorção de agua 3% a 8% pei 4/5 coef.atrito minimo 0,4 uso exclusivo padrao creche</t>
  </si>
  <si>
    <t>13.66</t>
  </si>
  <si>
    <t>101732</t>
  </si>
  <si>
    <t>PISO EM PEDRA ARDÓSIA ASSENTADO SOBRE ARGAMASSA 1:3 (CIMENTO E AREIA). AF_09/2020</t>
  </si>
  <si>
    <t>13.67</t>
  </si>
  <si>
    <t>13.04.001</t>
  </si>
  <si>
    <t>Degraus em argamassa de cimento e areia 1:3 espessura de 2 cm</t>
  </si>
  <si>
    <t>13.68</t>
  </si>
  <si>
    <t>13.04.004</t>
  </si>
  <si>
    <t>Degrau de concreto liso</t>
  </si>
  <si>
    <t>13.69</t>
  </si>
  <si>
    <t>13.04.026</t>
  </si>
  <si>
    <t>Degraus de granilite moldados no local</t>
  </si>
  <si>
    <t>13.70</t>
  </si>
  <si>
    <t>13.04.027</t>
  </si>
  <si>
    <t>Degraus de granilite pre-moldados</t>
  </si>
  <si>
    <t>13.71</t>
  </si>
  <si>
    <t>13.04.040</t>
  </si>
  <si>
    <t>Degraus de chapa vinilica espess 2 mm</t>
  </si>
  <si>
    <t>13.72</t>
  </si>
  <si>
    <t>13.04.050</t>
  </si>
  <si>
    <t>Degrau de borracha sintetica cor preta c/testeira fixavel c/arg</t>
  </si>
  <si>
    <t>13.73</t>
  </si>
  <si>
    <t>13.05.001</t>
  </si>
  <si>
    <t>Rodapes de argam cimento e areia 1:3 com altura de 5 cm</t>
  </si>
  <si>
    <t>13.74</t>
  </si>
  <si>
    <t>13.05.003</t>
  </si>
  <si>
    <t>Rodape de cimentado de 15 cm</t>
  </si>
  <si>
    <t>13.75</t>
  </si>
  <si>
    <t>13.05.004</t>
  </si>
  <si>
    <t>Rodapes de argam cimento e areia 1:3 com altura de 10 cm</t>
  </si>
  <si>
    <t>13.76</t>
  </si>
  <si>
    <t>13.05.005</t>
  </si>
  <si>
    <t>Rodape de argamassa de cim/areia 1:3 para escada</t>
  </si>
  <si>
    <t>13.77</t>
  </si>
  <si>
    <t>13.05.006</t>
  </si>
  <si>
    <t>Rodapé de argamassa cimento e areia 1:3 espessura 1,5cm x altura de 7cm</t>
  </si>
  <si>
    <t>13.78</t>
  </si>
  <si>
    <t>101739</t>
  </si>
  <si>
    <t>RODAPÉ EM MADEIRA, ALTURA 7CM, FIXADO COM COLA E PARAFUSOS. AF_09/2020</t>
  </si>
  <si>
    <t>13.79</t>
  </si>
  <si>
    <t>98686</t>
  </si>
  <si>
    <t>RODAPÉ EM LADRILHO HIDRÁULICO, ALTURA 7 CM. AF_09/2020</t>
  </si>
  <si>
    <t>13.80</t>
  </si>
  <si>
    <t>13.05.020</t>
  </si>
  <si>
    <t>Rodapes de granilite simples de 10 cm</t>
  </si>
  <si>
    <t>13.81</t>
  </si>
  <si>
    <t>13.05.022</t>
  </si>
  <si>
    <t>Rodape porcelanato esmaltado 7cm</t>
  </si>
  <si>
    <t>13.82</t>
  </si>
  <si>
    <t>18.08.072</t>
  </si>
  <si>
    <t>Rodapé em porcelanato esmaltado polido para área interna e ambiente com tráfego médio, grupo de absorção BIa, assentado com argamassa colante industrializada, rejuntado</t>
  </si>
  <si>
    <t>13.83</t>
  </si>
  <si>
    <t>18.08.032</t>
  </si>
  <si>
    <t>Revestimento em porcelanato esmaltado antiderrapante para área externa e ambiente com alto tráfego, grupo de absorção BIa, assentado com argamassa colante industrializada, rejuntado</t>
  </si>
  <si>
    <t>13.84</t>
  </si>
  <si>
    <t>18.08.042</t>
  </si>
  <si>
    <t>Rodapé em porcelanato esmaltado antiderrapante para área externa e ambiente com alto tráfego, grupo de absorção BIa, assentado com argamassa colante industrializada, rejuntado</t>
  </si>
  <si>
    <t>13.85</t>
  </si>
  <si>
    <t>18.08.090</t>
  </si>
  <si>
    <t>Revestimento em porcelanato esmaltado acetinado para área interna e ambiente com acesso ao exterior, grupo de absorção BIa, resistência química B, assentado com argamassa colante industrializada, rejuntado</t>
  </si>
  <si>
    <t>13.86</t>
  </si>
  <si>
    <t>18.08.100</t>
  </si>
  <si>
    <t>Rodapé em porcelanato esmaltado acetinado para área interna e ambiente com acesso ao exterior, grupo de absorção BIa, resistência química B, assentado com argamassa colante industrializada, rejuntado</t>
  </si>
  <si>
    <t>13.87</t>
  </si>
  <si>
    <t>13.05.024</t>
  </si>
  <si>
    <t>Rodapes de granilite para escada de 10 cm</t>
  </si>
  <si>
    <t>13.88</t>
  </si>
  <si>
    <t>13.05.025</t>
  </si>
  <si>
    <t>Rodape de granilite para escada de 7-cm</t>
  </si>
  <si>
    <t>13.89</t>
  </si>
  <si>
    <t>13.05.026</t>
  </si>
  <si>
    <t>Rodapé de granilite simples altura 7cm</t>
  </si>
  <si>
    <t>13.90</t>
  </si>
  <si>
    <t>13.05.028</t>
  </si>
  <si>
    <t>Rodapes de massa granit alta resistencia de 10 cm tipo medio simples</t>
  </si>
  <si>
    <t>13.91</t>
  </si>
  <si>
    <t>13.05.030</t>
  </si>
  <si>
    <t>Rodapes massa granit alta res 10cm medio p/escada incl triang</t>
  </si>
  <si>
    <t>13.92</t>
  </si>
  <si>
    <t>13.05.031</t>
  </si>
  <si>
    <t>Rodape de alta resistencia 7-cm tipo medio para escada incl triangulo</t>
  </si>
  <si>
    <t>13.93</t>
  </si>
  <si>
    <t>13.05.068</t>
  </si>
  <si>
    <t>Rodape vinilico de 5 cm simples</t>
  </si>
  <si>
    <t>13.94</t>
  </si>
  <si>
    <t>13.05.069</t>
  </si>
  <si>
    <t>Rodape vinilico de 7 cm simples</t>
  </si>
  <si>
    <t>13.95</t>
  </si>
  <si>
    <t>13.05.074</t>
  </si>
  <si>
    <t>Rodape vinilico de 5 cm para escada</t>
  </si>
  <si>
    <t>13.96</t>
  </si>
  <si>
    <t>13.05.075</t>
  </si>
  <si>
    <t>Rodape vinilico de 7,5 cm para escada</t>
  </si>
  <si>
    <t>13.97</t>
  </si>
  <si>
    <t>88648</t>
  </si>
  <si>
    <t>RODAPÉ CERÂMICO DE 7CM DE ALTURA COM PLACAS TIPO ESMALTADA DE DIMENSÕES 35X35CM. AF_02/2023</t>
  </si>
  <si>
    <t>13.98</t>
  </si>
  <si>
    <t>13.06.005</t>
  </si>
  <si>
    <t>Soleira de argamassa cim/areia 1:3 em rampa</t>
  </si>
  <si>
    <t>13.99</t>
  </si>
  <si>
    <t>13.06.074</t>
  </si>
  <si>
    <t>So-14 soleira rampada desnivel ate 2cm (cimentado / alvenaria 15,5cm)</t>
  </si>
  <si>
    <t>13.100</t>
  </si>
  <si>
    <t>13.06.075</t>
  </si>
  <si>
    <t>So-15 soleira rampada desnivel ate 2cm (cimentado / alvenaria 22cm)</t>
  </si>
  <si>
    <t>13.101</t>
  </si>
  <si>
    <t>13.06.076</t>
  </si>
  <si>
    <t>So-16 soleira rampada desnivel ate 2cm (granilite / alvenaria 15,5cm)</t>
  </si>
  <si>
    <t>13.102</t>
  </si>
  <si>
    <t>13.06.077</t>
  </si>
  <si>
    <t>So-17 soleira rampada desnivel ate 2cm (granilite / alvenaria 22cm)</t>
  </si>
  <si>
    <t>13.103</t>
  </si>
  <si>
    <t>98689</t>
  </si>
  <si>
    <t>SOLEIRA EM GRANITO, LARGURA 15 CM, ESPESSURA 2,0 CM. AF_09/2020</t>
  </si>
  <si>
    <t>13.104</t>
  </si>
  <si>
    <t>13.06.083</t>
  </si>
  <si>
    <t>So-23 soleira de granito em nivel 1 peça (l=19 a 22cm)</t>
  </si>
  <si>
    <t>13.105</t>
  </si>
  <si>
    <t>13.06.084</t>
  </si>
  <si>
    <t>So-24 - soleira de granito rampada desnivel ate 2cm 2 peças (l=14 a 17cm)</t>
  </si>
  <si>
    <t>13.106</t>
  </si>
  <si>
    <t>13.06.085</t>
  </si>
  <si>
    <t>So-25 soleira de granito rampada desnivel ate 2cm 2 peças (l=19 a 22cm)</t>
  </si>
  <si>
    <t>13.107</t>
  </si>
  <si>
    <t>13.06.086</t>
  </si>
  <si>
    <t>So-26 soleira de granito rampada desnivel ate 2cm 3 peças (l=14 a 17cm)</t>
  </si>
  <si>
    <t>13.108</t>
  </si>
  <si>
    <t>13.06.087</t>
  </si>
  <si>
    <t>So-27 soleira de granito rampada desnivel ate 2cm 3 peças (l=19 a 22cm)</t>
  </si>
  <si>
    <t>13.109</t>
  </si>
  <si>
    <t>101965</t>
  </si>
  <si>
    <t>13.110</t>
  </si>
  <si>
    <t>13.50.003</t>
  </si>
  <si>
    <t>Demolicao piso tacos de madeira inclusive arg assentamento</t>
  </si>
  <si>
    <t>13.111</t>
  </si>
  <si>
    <t>97643</t>
  </si>
  <si>
    <t>REMOÇÃO DE PISO DE MADEIRA (ASSOALHO E BARROTE), DE FORMA MANUAL, SEM REAPROVEITAMENTO. AF_09/2023</t>
  </si>
  <si>
    <t>13.112</t>
  </si>
  <si>
    <t>13.50.006</t>
  </si>
  <si>
    <t>Demolição de soalho somente tábuas</t>
  </si>
  <si>
    <t>13.113</t>
  </si>
  <si>
    <t>13.50.010</t>
  </si>
  <si>
    <t>Demolição de pisos vinílicos e de borracha incl arg assent e regularizacão</t>
  </si>
  <si>
    <t>13.114</t>
  </si>
  <si>
    <t>03.01.210</t>
  </si>
  <si>
    <t>Demolição mecanizada de concreto armado, inclusive fragmentação e acomodação do material</t>
  </si>
  <si>
    <t>13.115</t>
  </si>
  <si>
    <t>13.50.015</t>
  </si>
  <si>
    <t>Demoliçao revest de degraus de arg/granilite/cacos/ladrilhos, incl arg assent.</t>
  </si>
  <si>
    <t>13.116</t>
  </si>
  <si>
    <t>97632</t>
  </si>
  <si>
    <t>DEMOLIÇÃO DE RODAPÉ CERÂMICO, DE FORMA MANUAL, SEM REAPROVEITAMENTO. AF_09/2023</t>
  </si>
  <si>
    <t>13.117</t>
  </si>
  <si>
    <t>13.50.017</t>
  </si>
  <si>
    <t>Demolicao soleiras em geral inclusive argamassa assentamento</t>
  </si>
  <si>
    <t>13.118</t>
  </si>
  <si>
    <t>13.50.018</t>
  </si>
  <si>
    <t>Demolicao peitoris em geral inclusive argamassa assentamento</t>
  </si>
  <si>
    <t>13.119</t>
  </si>
  <si>
    <t>13.50.019</t>
  </si>
  <si>
    <t>Demolicao guarda-corpos em geral inclusive argamassa assentamento</t>
  </si>
  <si>
    <t>13.120</t>
  </si>
  <si>
    <t>13.60.001</t>
  </si>
  <si>
    <t>Retirada de piso vinilico e borracha</t>
  </si>
  <si>
    <t>13.121</t>
  </si>
  <si>
    <t>13.60.002</t>
  </si>
  <si>
    <t>Retirada de piso de borracha argamassado</t>
  </si>
  <si>
    <t>13.122</t>
  </si>
  <si>
    <t>13.60.003</t>
  </si>
  <si>
    <t>Retirada de piso de cerâmica ou ladrilhos hidráulicos</t>
  </si>
  <si>
    <t>13.123</t>
  </si>
  <si>
    <t>13.60.004</t>
  </si>
  <si>
    <t>Retirada de piso de tacos de madeira</t>
  </si>
  <si>
    <t>13.124</t>
  </si>
  <si>
    <t>13.60.005</t>
  </si>
  <si>
    <t>Retirada de soalho inclusive vigamento</t>
  </si>
  <si>
    <t>13.125</t>
  </si>
  <si>
    <t>13.60.006</t>
  </si>
  <si>
    <t>Retirada de soalho somente tábuas</t>
  </si>
  <si>
    <t>13.126</t>
  </si>
  <si>
    <t>13.60.007</t>
  </si>
  <si>
    <t>Retirada de piso de pedra</t>
  </si>
  <si>
    <t>13.127</t>
  </si>
  <si>
    <t>13.60.008</t>
  </si>
  <si>
    <t>Retirada de piso de granito ou mármore</t>
  </si>
  <si>
    <t>13.128</t>
  </si>
  <si>
    <t>13.60.009</t>
  </si>
  <si>
    <t>Retirada de degraus e espelhos em pedra</t>
  </si>
  <si>
    <t>13.129</t>
  </si>
  <si>
    <t>13.60.010</t>
  </si>
  <si>
    <t>Retirada de degraus e esp de granito ou mármore</t>
  </si>
  <si>
    <t>13.130</t>
  </si>
  <si>
    <t>13.60.011</t>
  </si>
  <si>
    <t>Retirada de rodapés de ceram ladr-hidr granito ou mármore</t>
  </si>
  <si>
    <t>13.131</t>
  </si>
  <si>
    <t>13.60.012</t>
  </si>
  <si>
    <t>Retirada de rodapes de madeira inclusive cordão</t>
  </si>
  <si>
    <t>13.132</t>
  </si>
  <si>
    <t>13.60.013</t>
  </si>
  <si>
    <t>Retirada de soleiras em geral</t>
  </si>
  <si>
    <t>13.133</t>
  </si>
  <si>
    <t>13.60.014</t>
  </si>
  <si>
    <t>Retirada de peitoris em geral</t>
  </si>
  <si>
    <t>13.134</t>
  </si>
  <si>
    <t>13.60.015</t>
  </si>
  <si>
    <t>Retirada de guarda-corpos em geral</t>
  </si>
  <si>
    <t>13.135</t>
  </si>
  <si>
    <t>13.70.001</t>
  </si>
  <si>
    <t>Recolocação de piso vinílico e borracha</t>
  </si>
  <si>
    <t>13.136</t>
  </si>
  <si>
    <t>13.70.002</t>
  </si>
  <si>
    <t>Recolocação de piso de borracha argamassado</t>
  </si>
  <si>
    <t>13.137</t>
  </si>
  <si>
    <t>13.70.005</t>
  </si>
  <si>
    <t>Recolocação e repregamento de soalho</t>
  </si>
  <si>
    <t>13.138</t>
  </si>
  <si>
    <t>13.70.050</t>
  </si>
  <si>
    <t>Recolocação de rodapés e cordões de madeira</t>
  </si>
  <si>
    <t>13.139</t>
  </si>
  <si>
    <t>96620</t>
  </si>
  <si>
    <t>LASTRO DE CONCRETO MAGRO, APLICADO EM PISOS, LAJES SOBRE SOLO OU RADIERS. AF_01/2024</t>
  </si>
  <si>
    <t>13.140</t>
  </si>
  <si>
    <t>13.80.005</t>
  </si>
  <si>
    <t>13.141</t>
  </si>
  <si>
    <t>13.80.006</t>
  </si>
  <si>
    <t>Endurecedor superficial para concreto</t>
  </si>
  <si>
    <t>13.142</t>
  </si>
  <si>
    <t>94992</t>
  </si>
  <si>
    <t>EXECUÇÃO DE PASSEIO (CALÇADA) OU PISO DE CONCRETO COM CONCRETO MOLDADO IN LOCO, FEITO EM OBRA, ACABAMENTO CONVENCIONAL, ESPESSURA 6 CM, ARMADO. AF_08/2022</t>
  </si>
  <si>
    <t>13.143</t>
  </si>
  <si>
    <t>13.80.007</t>
  </si>
  <si>
    <t>Piso de concreto fck=25mpa e=5cm</t>
  </si>
  <si>
    <t>13.144</t>
  </si>
  <si>
    <t>13.80.014</t>
  </si>
  <si>
    <t>Fresamento de piso cimentado</t>
  </si>
  <si>
    <t>13.145</t>
  </si>
  <si>
    <t>13.80.018</t>
  </si>
  <si>
    <t>Reparo completo em granilite-raspagem/estucamento/polimento</t>
  </si>
  <si>
    <t>13.146</t>
  </si>
  <si>
    <t>88629</t>
  </si>
  <si>
    <t>ARGAMASSA TRAÇO 1:3 (EM VOLUME DE CIMENTO E AREIA MÉDIA ÚMIDA), PREPARO MANUAL. AF_08/2019</t>
  </si>
  <si>
    <t>13.147</t>
  </si>
  <si>
    <t>13.80.022</t>
  </si>
  <si>
    <t>Colagem com nata de cimento e adesivo p/ argamassa e chapisco</t>
  </si>
  <si>
    <t>13.148</t>
  </si>
  <si>
    <t>13.80.023</t>
  </si>
  <si>
    <t>Soalho de tabua 10x2,0cm macho-femea g1-c6 sobre vigamento 6x16cm</t>
  </si>
  <si>
    <t>13.149</t>
  </si>
  <si>
    <t>13.80.024</t>
  </si>
  <si>
    <t>Soalho de tabua 20x2cm macho-femea g1-c6 sobre vigamento 6x16cm</t>
  </si>
  <si>
    <t>13.150</t>
  </si>
  <si>
    <t>13.80.025</t>
  </si>
  <si>
    <t>Repregamento de soalho de madeira</t>
  </si>
  <si>
    <t>13.151</t>
  </si>
  <si>
    <t>13.80.026</t>
  </si>
  <si>
    <t>Soalho de tabua 20x2cm macho-femea g1-c6 sobre vigamento 6x12cm</t>
  </si>
  <si>
    <t>13.152</t>
  </si>
  <si>
    <t>13.80.027</t>
  </si>
  <si>
    <t>Soalho de tabua 10x2,0cm macho-femea g1-c6 sobre vigamento 6x12cm</t>
  </si>
  <si>
    <t>13.153</t>
  </si>
  <si>
    <t>13.80.028</t>
  </si>
  <si>
    <t>Soalho de tabua 10x2,0cm macho-femea gi-c6 (somente tabuas)</t>
  </si>
  <si>
    <t>13.154</t>
  </si>
  <si>
    <t>97090</t>
  </si>
  <si>
    <t>ARMAÇÃO PARA EXECUÇÃO DE RADIER, PISO DE CONCRETO OU LAJE SOBRE SOLO, COM USO DE TELA Q-138. AF_09/2021</t>
  </si>
  <si>
    <t>13.155</t>
  </si>
  <si>
    <t>104626</t>
  </si>
  <si>
    <t>EXECUÇÃO DE PASSEIO (CALÇADA) OU PISO DE CONCRETO COM CONCRETO MOLDADO IN LOCO, USINADO C25, ACABAMENTO CONVENCIONAL, NÃO ARMADO. AF_03/2023</t>
  </si>
  <si>
    <t>13.156</t>
  </si>
  <si>
    <t>94991</t>
  </si>
  <si>
    <t>EXECUÇÃO DE PASSEIO (CALÇADA) OU PISO DE CONCRETO COM CONCRETO MOLDADO IN LOCO, USINADO C20, ACABAMENTO CONVENCIONAL, NÃO ARMADO. AF_08/2022</t>
  </si>
  <si>
    <t>13.157</t>
  </si>
  <si>
    <t>97101</t>
  </si>
  <si>
    <t>EXECUÇÃO DE RADIER, ESPESSURA DE 10 CM, FCK = 30 MPA, COM USO DE FORMAS EM MADEIRA SERRADA. AF_09/2021</t>
  </si>
  <si>
    <t>13.158</t>
  </si>
  <si>
    <t>97097</t>
  </si>
  <si>
    <t>ACABAMENTO POLIDO PARA PISO DE CONCRETO ARMADO OU LAJE SOBRE SOLO DE ALTA RESISTÊNCIA. AF_09/2021</t>
  </si>
  <si>
    <t>13.159</t>
  </si>
  <si>
    <t>13.80.050</t>
  </si>
  <si>
    <t>Rodape de granilite em placas forn/aplic</t>
  </si>
  <si>
    <t>13.160</t>
  </si>
  <si>
    <t>98697</t>
  </si>
  <si>
    <t>RODAPÉ EM MÁRMORE, ALTURA 7 CM. AF_09/2020</t>
  </si>
  <si>
    <t>13.161</t>
  </si>
  <si>
    <t>13.80.055</t>
  </si>
  <si>
    <t>Cordao meia cana 1,5x1,5cm g1-c4</t>
  </si>
  <si>
    <t>13.162</t>
  </si>
  <si>
    <t>101738</t>
  </si>
  <si>
    <t>RODAPÉ EM MADEIRA, ALTURA 7CM, FIXADO COM COLA. AF_09/2020</t>
  </si>
  <si>
    <t>13.163</t>
  </si>
  <si>
    <t>13.80.057</t>
  </si>
  <si>
    <t>Reparo rodapé em granilite raspagem/estucamento/polimento</t>
  </si>
  <si>
    <t>13.164</t>
  </si>
  <si>
    <t>13.80.060</t>
  </si>
  <si>
    <t>Degrau de granilite</t>
  </si>
  <si>
    <t>13.165</t>
  </si>
  <si>
    <t>13.80.061</t>
  </si>
  <si>
    <t>Degraus de marmore</t>
  </si>
  <si>
    <t>13.166</t>
  </si>
  <si>
    <t>13.80.062</t>
  </si>
  <si>
    <t>Degrau vinilico com testeira de borracha</t>
  </si>
  <si>
    <t>13.167</t>
  </si>
  <si>
    <t>13.80.065</t>
  </si>
  <si>
    <t>Testeira de borracha</t>
  </si>
  <si>
    <t>13.80.075</t>
  </si>
  <si>
    <t>Enchimento de piso com argila expandida</t>
  </si>
  <si>
    <t>14</t>
  </si>
  <si>
    <t>VIDROS</t>
  </si>
  <si>
    <t>14.1</t>
  </si>
  <si>
    <t>102151</t>
  </si>
  <si>
    <t>INSTALAÇÃO DE VIDRO LISO INCOLOR, E = 3 MM, EM ESQUADRIA DE MADEIRA, FIXADO COM BAGUETE. AF_01/2021</t>
  </si>
  <si>
    <t>14.2</t>
  </si>
  <si>
    <t>102152</t>
  </si>
  <si>
    <t>INSTALAÇÃO DE VIDRO LISO, E = 4 MM, EM ESQUADRIA DE MADEIRA, FIXADO COM BAGUETE. AF_01/2021</t>
  </si>
  <si>
    <t>14.3</t>
  </si>
  <si>
    <t>102154</t>
  </si>
  <si>
    <t>INSTALAÇÃO DE VIDRO LISO INCOLOR, E = 5 MM, EM ESQUADRIA DE MADEIRA, FIXADO COM BAGUETE. AF_01/2021</t>
  </si>
  <si>
    <t>14.4</t>
  </si>
  <si>
    <t>102156</t>
  </si>
  <si>
    <t>INSTALAÇÃO DE VIDRO LISO INCOLOR, E = 6 MM, EM ESQUADRIA DE MADEIRA, FIXADO COM BAGUETE. AF_01/2021</t>
  </si>
  <si>
    <t>14.5</t>
  </si>
  <si>
    <t>15.01.010</t>
  </si>
  <si>
    <t>Oleo sem aparel e emass previos em estrut de mad aparente (galpoes)</t>
  </si>
  <si>
    <t>14.6</t>
  </si>
  <si>
    <t>102161</t>
  </si>
  <si>
    <t>INSTALAÇÃO DE VIDRO LISO INCOLOR, E = 3 MM, EM ESQUADRIA DE ALUMÍNIO OU PVC, FIXADO COM BAGUETE. AF_01/2021_PS</t>
  </si>
  <si>
    <t>14.7</t>
  </si>
  <si>
    <t>14.01.035</t>
  </si>
  <si>
    <t>Vidro impresso incolor (e=4mm)</t>
  </si>
  <si>
    <t>14.8</t>
  </si>
  <si>
    <t>102172</t>
  </si>
  <si>
    <t>INSTALAÇÃO DE VIDRO ARAMADO, E = 7 MM, EM ESQUADRIA DE ALUMÍNIO OU PVC, FIXADO COM BAGUETE. AF_01/2021_PS</t>
  </si>
  <si>
    <t>14.9</t>
  </si>
  <si>
    <t>14.01.062</t>
  </si>
  <si>
    <t>vidro liso incolor laminado 6mm (3+3mm) com filme pvb inclusive guarniçao neoprene uso exclusivo padrao creche</t>
  </si>
  <si>
    <t>14.10</t>
  </si>
  <si>
    <t>14.01.063</t>
  </si>
  <si>
    <t>vidro liso incolor 6mm inclusive guarniçao neoprene uso exclusivo padrao creche</t>
  </si>
  <si>
    <t>14.11</t>
  </si>
  <si>
    <t>102180</t>
  </si>
  <si>
    <t>INSTALAÇÃO DE VIDRO TEMPERADO, E = 8 MM, ENCAIXADO EM PERFIL U. AF_01/2021_PS</t>
  </si>
  <si>
    <t>14.12</t>
  </si>
  <si>
    <t>102179</t>
  </si>
  <si>
    <t>INSTALAÇÃO DE VIDRO TEMPERADO, E = 6 MM, ENCAIXADO EM PERFIL U. AF_01/2021_PS</t>
  </si>
  <si>
    <t>14.13</t>
  </si>
  <si>
    <t>102171</t>
  </si>
  <si>
    <t>INSTALAÇÃO DE VIDRO ARAMADO, E = 6 MM, EM ESQUADRIA DE ALUMÍNIO OU PVC, FIXADO COM BAGUETE. AF_01/2021_PS</t>
  </si>
  <si>
    <t>14.14</t>
  </si>
  <si>
    <t>14.02.001</t>
  </si>
  <si>
    <t>Ep-01 espelho</t>
  </si>
  <si>
    <t>14.15</t>
  </si>
  <si>
    <t>102190</t>
  </si>
  <si>
    <t>REMOÇÃO DE VIDRO LISO COMUM DE ESQUADRIA COM BAGUETE DE MADEIRA. AF_01/2021</t>
  </si>
  <si>
    <t>14.16</t>
  </si>
  <si>
    <t>14.70.001</t>
  </si>
  <si>
    <t>Recolocação de vidro inclusive emassamento ou recolocacao de baguetes</t>
  </si>
  <si>
    <t>14.17</t>
  </si>
  <si>
    <t>14.80.001</t>
  </si>
  <si>
    <t>Espelho de cristal 6mm lapidado inclusive fixação com cola adesiva.</t>
  </si>
  <si>
    <t>15</t>
  </si>
  <si>
    <t>PINTURAS</t>
  </si>
  <si>
    <t>15.1</t>
  </si>
  <si>
    <t>15.01.001</t>
  </si>
  <si>
    <t>Oleo em estrutura metalica</t>
  </si>
  <si>
    <t>15.2</t>
  </si>
  <si>
    <t>15.01.002</t>
  </si>
  <si>
    <t>Grafite em estrutura metalica</t>
  </si>
  <si>
    <t>15.3</t>
  </si>
  <si>
    <t>15.01.003</t>
  </si>
  <si>
    <t>Pintura aluminio em estrutura metalica</t>
  </si>
  <si>
    <t>15.4</t>
  </si>
  <si>
    <t>15.01.004</t>
  </si>
  <si>
    <t>Esmalte em estrutura metalica</t>
  </si>
  <si>
    <t>15.5</t>
  </si>
  <si>
    <t>15.01.005</t>
  </si>
  <si>
    <t>Pintura para estrutura de aluminio c/ tinta esmalte automotiva</t>
  </si>
  <si>
    <t>15.6</t>
  </si>
  <si>
    <t>15.01.006</t>
  </si>
  <si>
    <t>Esmalte a base de água em estrutura metálica</t>
  </si>
  <si>
    <t>15.7</t>
  </si>
  <si>
    <t>102230</t>
  </si>
  <si>
    <t>PINTURA TINTA DE ACABAMENTO (PIGMENTADA) ESMALTE SINTÉTICO BRILHANTE EM MADEIRA, 3 DEMÃOS. AF_01/2021</t>
  </si>
  <si>
    <t>15.8</t>
  </si>
  <si>
    <t>15.01.013</t>
  </si>
  <si>
    <t>Esmalte a base de água sem aparelhamento e emassamento prévios em estrutura de madeira</t>
  </si>
  <si>
    <t>15.9</t>
  </si>
  <si>
    <t>102233</t>
  </si>
  <si>
    <t>PINTURA IMUNIZANTE PARA MADEIRA, 1 DEMÃO. AF_01/2021</t>
  </si>
  <si>
    <t>15.10</t>
  </si>
  <si>
    <t>15.80.029</t>
  </si>
  <si>
    <t>Verniz antipichação 2 demaos</t>
  </si>
  <si>
    <t>15.11</t>
  </si>
  <si>
    <t>1854</t>
  </si>
  <si>
    <t>Esmalte sintético para madeiras e metais (tipo de acabamento: ACETINADO )</t>
  </si>
  <si>
    <t>15.12</t>
  </si>
  <si>
    <t>15.01.015</t>
  </si>
  <si>
    <t>Verniz sem aparelhamento e emas previos em estrut de madeira aparente</t>
  </si>
  <si>
    <t>15.13</t>
  </si>
  <si>
    <t>00043143</t>
  </si>
  <si>
    <t>SELANTE ACRILICO PARA TRATAMENTO / ACABAMENTO SUPERFICIAL DE CONCRETO ESTAMPADO, APARENTE, PEDRAS E OUTROS</t>
  </si>
  <si>
    <t>15.14</t>
  </si>
  <si>
    <t>15.01.029</t>
  </si>
  <si>
    <t>serviço galvanizacao a fogo - estruturas</t>
  </si>
  <si>
    <t>15.15</t>
  </si>
  <si>
    <t>15.01.032</t>
  </si>
  <si>
    <t>Primer p/ galvanizados (galvite/similar) - estruturas</t>
  </si>
  <si>
    <t>15.16</t>
  </si>
  <si>
    <t>15.01.035</t>
  </si>
  <si>
    <t>Fundo anti-oxidante em estruturas</t>
  </si>
  <si>
    <t>15.17</t>
  </si>
  <si>
    <t>14.01.060</t>
  </si>
  <si>
    <t>Fechamento em vidro laminado 5+5mm inc acess alum (cx/elevador)</t>
  </si>
  <si>
    <t>15.18</t>
  </si>
  <si>
    <t>15.02.003</t>
  </si>
  <si>
    <t>Massa niveladora para interior</t>
  </si>
  <si>
    <t>15.19</t>
  </si>
  <si>
    <t>104639</t>
  </si>
  <si>
    <t>PINTURA LÁTEX ACRÍLICA ECONÔMICA, APLICAÇÃO MANUAL EM TETO, DUAS DEMÃOS. AF_04/2023</t>
  </si>
  <si>
    <t>15.20</t>
  </si>
  <si>
    <t>15.02.006</t>
  </si>
  <si>
    <t>Latex com massa niveladora para interior</t>
  </si>
  <si>
    <t>15.21</t>
  </si>
  <si>
    <t>15.02.010</t>
  </si>
  <si>
    <t>Tinta latex economica em elemento vazado</t>
  </si>
  <si>
    <t>15.22</t>
  </si>
  <si>
    <t>15.02.014</t>
  </si>
  <si>
    <t>Oleo com massa niveladora</t>
  </si>
  <si>
    <t>15.23</t>
  </si>
  <si>
    <t>15.02.015</t>
  </si>
  <si>
    <t>Oleo</t>
  </si>
  <si>
    <t>15.24</t>
  </si>
  <si>
    <t>15.03.008</t>
  </si>
  <si>
    <t>Oleo com massa niveladora em esquadrias de madeira</t>
  </si>
  <si>
    <t>15.25</t>
  </si>
  <si>
    <t>15.02.018</t>
  </si>
  <si>
    <t>Esmalte a base de agua</t>
  </si>
  <si>
    <t>15.26</t>
  </si>
  <si>
    <t>15.02.019</t>
  </si>
  <si>
    <t>Esmalte</t>
  </si>
  <si>
    <t>15.27</t>
  </si>
  <si>
    <t>15.02.020</t>
  </si>
  <si>
    <t>Massa niveladora para interior (areas molhadas)</t>
  </si>
  <si>
    <t>15.28</t>
  </si>
  <si>
    <t>104640</t>
  </si>
  <si>
    <t>PINTURA LÁTEX ACRÍLICA STANDARD, APLICAÇÃO MANUAL EM TETO, DUAS DEMÃOS. AF_04/2023</t>
  </si>
  <si>
    <t>15.29</t>
  </si>
  <si>
    <t>15.02.026</t>
  </si>
  <si>
    <t>Tinta latex standard com massa niveladora</t>
  </si>
  <si>
    <t>15.30</t>
  </si>
  <si>
    <t>15.02.050</t>
  </si>
  <si>
    <t>Oleo em forro de madeira</t>
  </si>
  <si>
    <t>15.31</t>
  </si>
  <si>
    <t>102208</t>
  </si>
  <si>
    <t>PINTURA TINTA DE ACABAMENTO (PIGMENTADA) ESMALTE SINTÉTICO FOSCO EM MADEIRA, 1 DEMÃO. AF_01/2021</t>
  </si>
  <si>
    <t>15.32</t>
  </si>
  <si>
    <t>15.02.053</t>
  </si>
  <si>
    <t>Esmalte a base de agua em forro de madeira</t>
  </si>
  <si>
    <t>15.33</t>
  </si>
  <si>
    <t>15.02.055</t>
  </si>
  <si>
    <t>Envernizamento em forro de madeira</t>
  </si>
  <si>
    <t>15.34</t>
  </si>
  <si>
    <t>15.02.061</t>
  </si>
  <si>
    <t>Tinta latex standard em superficie de gesso</t>
  </si>
  <si>
    <t>15.35</t>
  </si>
  <si>
    <t>15.02.062</t>
  </si>
  <si>
    <t>Tinta latex economica em superficie de gesso</t>
  </si>
  <si>
    <t>15.36</t>
  </si>
  <si>
    <t>15.02.080</t>
  </si>
  <si>
    <t>Tinta latex para piso</t>
  </si>
  <si>
    <t>15.37</t>
  </si>
  <si>
    <t>15.03.002</t>
  </si>
  <si>
    <t>Massa niveladora a base de agua em esquadrias de madeira</t>
  </si>
  <si>
    <t>15.38</t>
  </si>
  <si>
    <t>15.03.003</t>
  </si>
  <si>
    <t>Óleo sem massa niveladora em esquadrias de madeira</t>
  </si>
  <si>
    <t>15.39</t>
  </si>
  <si>
    <t>15.03.005</t>
  </si>
  <si>
    <t>Oleo em madeira sem aparelhamento e emass previos (portoes-cercas)</t>
  </si>
  <si>
    <t>15.40</t>
  </si>
  <si>
    <t>15.03.006</t>
  </si>
  <si>
    <t>Esmalte sem massa niveladora em esquadrias de madeira</t>
  </si>
  <si>
    <t>15.41</t>
  </si>
  <si>
    <t>15.03.011</t>
  </si>
  <si>
    <t>Esmalte com massa niveladora em esquadrias de madeira</t>
  </si>
  <si>
    <t>15.42</t>
  </si>
  <si>
    <t>15.03.009</t>
  </si>
  <si>
    <t>Esmalte em cercas portoes e gradis</t>
  </si>
  <si>
    <t>15.43</t>
  </si>
  <si>
    <t>15.03.010</t>
  </si>
  <si>
    <t>Verniz plastico base poliuret em esquadrias e pecas madeira externa</t>
  </si>
  <si>
    <t>15.44</t>
  </si>
  <si>
    <t>15.03.012</t>
  </si>
  <si>
    <t>Envernizamento em esquadrias de madeira</t>
  </si>
  <si>
    <t>15.45</t>
  </si>
  <si>
    <t>15.03.020</t>
  </si>
  <si>
    <t>Oleo em esquadrias de ferro</t>
  </si>
  <si>
    <t>15.46</t>
  </si>
  <si>
    <t>15.03.021</t>
  </si>
  <si>
    <t>Esmalte em esquadrias de ferro</t>
  </si>
  <si>
    <t>15.47</t>
  </si>
  <si>
    <t>15.03.022</t>
  </si>
  <si>
    <t>Grafite em esquadrias de ferro</t>
  </si>
  <si>
    <t>15.48</t>
  </si>
  <si>
    <t>15.03.024</t>
  </si>
  <si>
    <t>Pintura aluminio em esquadrias de ferro</t>
  </si>
  <si>
    <t>15.49</t>
  </si>
  <si>
    <t>15.03.025</t>
  </si>
  <si>
    <t>Esmalte a base de agua sem massa niveladora em esquadrias de madeira</t>
  </si>
  <si>
    <t>15.50</t>
  </si>
  <si>
    <t>15.03.026</t>
  </si>
  <si>
    <t>Esmalte a base de agua com massa niveladora em esquadrias de madeira</t>
  </si>
  <si>
    <t>15.51</t>
  </si>
  <si>
    <t>15.03.027</t>
  </si>
  <si>
    <t>Esmalte a base de agua em cercas, portões e gradis</t>
  </si>
  <si>
    <t>15.52</t>
  </si>
  <si>
    <t>15.03.028</t>
  </si>
  <si>
    <t>Esmalte a base de agua em esquadrias de ferro</t>
  </si>
  <si>
    <t>15.53</t>
  </si>
  <si>
    <t>15.03.029</t>
  </si>
  <si>
    <t>serviço galvanizacao a fogo - esquadrias.</t>
  </si>
  <si>
    <t>15.54</t>
  </si>
  <si>
    <t>15.03.032</t>
  </si>
  <si>
    <t>Primer p/ galvanizados (galvit/similar) - esquadrias</t>
  </si>
  <si>
    <t>15.55</t>
  </si>
  <si>
    <t>15.03.035</t>
  </si>
  <si>
    <t>Fundo anti-oxidante em esquadrias</t>
  </si>
  <si>
    <t>15.56</t>
  </si>
  <si>
    <t>15.03.040</t>
  </si>
  <si>
    <t>Oleo em rodapes, baguetes e molduras de madeira</t>
  </si>
  <si>
    <t>15.57</t>
  </si>
  <si>
    <t>15.03.041</t>
  </si>
  <si>
    <t>Esmalte em rodapes, baguetes e molduras de madeira</t>
  </si>
  <si>
    <t>15.58</t>
  </si>
  <si>
    <t>15.03.042</t>
  </si>
  <si>
    <t>Esmalte a base de agua em rodapes baguetes e molduras de madeira</t>
  </si>
  <si>
    <t>15.59</t>
  </si>
  <si>
    <t>15.03.050</t>
  </si>
  <si>
    <t>Envernizamento de rodapes,baguetes ou molduras de madeira</t>
  </si>
  <si>
    <t>15.60</t>
  </si>
  <si>
    <t>33.10.120</t>
  </si>
  <si>
    <t>Proteção passiva contra incêndio com tinta intumescente, tempo requerido de resistência ao fogo TRRF = 60 minutos - aplicação em painéis de gesso acartonado</t>
  </si>
  <si>
    <t>15.61</t>
  </si>
  <si>
    <t>15.03.060</t>
  </si>
  <si>
    <t>Face externa de calhas/condutores com tinta sintetica (esmalte)</t>
  </si>
  <si>
    <t>15.62</t>
  </si>
  <si>
    <t>15.03.061</t>
  </si>
  <si>
    <t>Face interna de calhas com tinta betuminosa</t>
  </si>
  <si>
    <t>15.63</t>
  </si>
  <si>
    <t>15.03.062</t>
  </si>
  <si>
    <t>Face aparente de rufos/rincoes com tinta betuminosa</t>
  </si>
  <si>
    <t>15.64</t>
  </si>
  <si>
    <t>15.03.063</t>
  </si>
  <si>
    <t>Face externa de calhas/condutores com tinta a oleo</t>
  </si>
  <si>
    <t>15.65</t>
  </si>
  <si>
    <t>15.03.064</t>
  </si>
  <si>
    <t>Face externa de calhas/condutores com esmalte a base de agua</t>
  </si>
  <si>
    <t>15.66</t>
  </si>
  <si>
    <t>15.03.068</t>
  </si>
  <si>
    <t>Pintura duas demãos esmalte face aparente de tubulação ø 3/4"</t>
  </si>
  <si>
    <t>15.67</t>
  </si>
  <si>
    <t>15.03.069</t>
  </si>
  <si>
    <t>Pintura duas demãos esmalte face aparente de tubulação ø1"</t>
  </si>
  <si>
    <t>15.68</t>
  </si>
  <si>
    <t>15.03.072</t>
  </si>
  <si>
    <t>Pintura duas demãos esmalte face aparente de tubulação ø1 1/4"</t>
  </si>
  <si>
    <t>15.69</t>
  </si>
  <si>
    <t>15.03.073</t>
  </si>
  <si>
    <t>Pintura duas demãos esmalte face aparente de tubulação ø1 1/2"</t>
  </si>
  <si>
    <t>15.70</t>
  </si>
  <si>
    <t>15.03.074</t>
  </si>
  <si>
    <t>Pintura duas demãos esmalte face aparente de tubulação ø 2"</t>
  </si>
  <si>
    <t>15.71</t>
  </si>
  <si>
    <t>15.03.075</t>
  </si>
  <si>
    <t>Pintura duas demãos esmalte face aparente de tubulação ø 2 1/2"</t>
  </si>
  <si>
    <t>15.72</t>
  </si>
  <si>
    <t>15.03.076</t>
  </si>
  <si>
    <t>Pintura duas demãos esmalte face aparente de tubulação ø 3"</t>
  </si>
  <si>
    <t>15.73</t>
  </si>
  <si>
    <t>15.03.077</t>
  </si>
  <si>
    <t>Pintura duas demãos esmalte face aparente de tubulação ø 4"</t>
  </si>
  <si>
    <t>15.74</t>
  </si>
  <si>
    <t>15.03.079</t>
  </si>
  <si>
    <t>Pintura duas demãos esmalte face aparente de tubulação pvc ø 2"</t>
  </si>
  <si>
    <t>15.75</t>
  </si>
  <si>
    <t>15.03.080</t>
  </si>
  <si>
    <t>Pintura duas demãos esmalte face aparente de tubulação pvc ø 3"</t>
  </si>
  <si>
    <t>15.76</t>
  </si>
  <si>
    <t>15.03.081</t>
  </si>
  <si>
    <t>Pintura duas demãos esmalte face aparente de tubulação pvc ø 4"</t>
  </si>
  <si>
    <t>15.77</t>
  </si>
  <si>
    <t>15.03.082</t>
  </si>
  <si>
    <t>Pintura duas demãos esmalte face aparente de tubulação pvc ø 6"</t>
  </si>
  <si>
    <t>15.78</t>
  </si>
  <si>
    <t>15.04.001</t>
  </si>
  <si>
    <t>Caiacao</t>
  </si>
  <si>
    <t>15.79</t>
  </si>
  <si>
    <t>104641</t>
  </si>
  <si>
    <t>PINTURA LÁTEX ACRÍLICA ECONÔMICA, APLICAÇÃO MANUAL EM PAREDES, DUAS DEMÃOS. AF_04/2023</t>
  </si>
  <si>
    <t>15.80</t>
  </si>
  <si>
    <t>104642</t>
  </si>
  <si>
    <t>PINTURA LÁTEX ACRÍLICA STANDARD, APLICAÇÃO MANUAL EM PAREDES, DUAS DEMÃOS. AF_04/2023</t>
  </si>
  <si>
    <t>15.81</t>
  </si>
  <si>
    <t>15.04.007</t>
  </si>
  <si>
    <t>Massa niveladora para exterior</t>
  </si>
  <si>
    <t>15.82</t>
  </si>
  <si>
    <t>15.04.008</t>
  </si>
  <si>
    <t>Latex em elemento vazado</t>
  </si>
  <si>
    <t>15.83</t>
  </si>
  <si>
    <t>102193</t>
  </si>
  <si>
    <t>LIXAMENTO DE MADEIRA PARA APLICAÇÃO DE FUNDO OU PINTURA. AF_01/2021</t>
  </si>
  <si>
    <t>15.84</t>
  </si>
  <si>
    <t>15.04.009</t>
  </si>
  <si>
    <t>Tratamento de concreto com estuque e lixamento</t>
  </si>
  <si>
    <t>15.85</t>
  </si>
  <si>
    <t>15.04.011</t>
  </si>
  <si>
    <t>Tinta mineral impermeavel sem nata seladora</t>
  </si>
  <si>
    <t>15.86</t>
  </si>
  <si>
    <t>15.04.012</t>
  </si>
  <si>
    <t>Tinta mineral impermeavel c/ nata seladora s/ bloco de concreto</t>
  </si>
  <si>
    <t>15.87</t>
  </si>
  <si>
    <t>102489</t>
  </si>
  <si>
    <t>PINTURA HIDROFUGANTE COM SILICONE, APLICAÇÃO MANUAL, 2 DEMÃOS. AF_05/2021</t>
  </si>
  <si>
    <t>15.88</t>
  </si>
  <si>
    <t>15.04.015</t>
  </si>
  <si>
    <t>Esmalte em superficie rebocada sem massa niveladora</t>
  </si>
  <si>
    <t>15.89</t>
  </si>
  <si>
    <t>15.04.020</t>
  </si>
  <si>
    <t>Liquido imunizante em madeira aparente</t>
  </si>
  <si>
    <t>15.90</t>
  </si>
  <si>
    <t>15.04.030</t>
  </si>
  <si>
    <t>Verniz acrilico base solvente com 1 demao primer +2 demaos verniz acrilico base solvente</t>
  </si>
  <si>
    <t>15.91</t>
  </si>
  <si>
    <t>15.04.031</t>
  </si>
  <si>
    <t>Verniz acrilico base agua aplicaçao 3 demaos</t>
  </si>
  <si>
    <t>15.92</t>
  </si>
  <si>
    <t>15.04.073</t>
  </si>
  <si>
    <t>Pintura para telhas de aluminio com tinta esmalte automotiva</t>
  </si>
  <si>
    <t>15.93</t>
  </si>
  <si>
    <t>15.04.078</t>
  </si>
  <si>
    <t>Sinalização visual de degraus-pintura acrílica p/pisos</t>
  </si>
  <si>
    <t>15.94</t>
  </si>
  <si>
    <t>102505</t>
  </si>
  <si>
    <t>PINTURA DE DEMARCAÇÃO DE QUADRA POLIESPORTIVA COM BORRACHA CLORADA, E = 5 CM, APLICAÇÃO MANUAL. AF_05/2021</t>
  </si>
  <si>
    <t>15.95</t>
  </si>
  <si>
    <t>15.04.082</t>
  </si>
  <si>
    <t>15.96</t>
  </si>
  <si>
    <t>15.50.001</t>
  </si>
  <si>
    <t>Raspagem de caiacao ou tinta mineral impermeavel</t>
  </si>
  <si>
    <t>15.97</t>
  </si>
  <si>
    <t>15.50.002</t>
  </si>
  <si>
    <t>Remocao de oleo,esmalte,latex/acrilico em paredes com lixamento</t>
  </si>
  <si>
    <t>15.98</t>
  </si>
  <si>
    <t>15.50.003</t>
  </si>
  <si>
    <t>Remocao de oleo,esmalte ou verniz em esq de madeira c/lixamento</t>
  </si>
  <si>
    <t>15.99</t>
  </si>
  <si>
    <t>15.50.004</t>
  </si>
  <si>
    <t>Remocao de oleo,esmalte,alumin ou grafite em esq de ferro c/lixamento</t>
  </si>
  <si>
    <t>15.100</t>
  </si>
  <si>
    <t>15.50.010</t>
  </si>
  <si>
    <t>Remoçao de oleo,esmalte,verniz em rodapes,baguetes e mold c/lixamento</t>
  </si>
  <si>
    <t>15.101</t>
  </si>
  <si>
    <t>15.50.011</t>
  </si>
  <si>
    <t>Remocao de oleo,esmalte,latex/acrilico em paredes com produto quimico</t>
  </si>
  <si>
    <t>15.102</t>
  </si>
  <si>
    <t>15.50.012</t>
  </si>
  <si>
    <t>Remocao de oleo esmalte ou verniz em esq. de madeira c/prod quimico</t>
  </si>
  <si>
    <t>15.103</t>
  </si>
  <si>
    <t>15.50.013</t>
  </si>
  <si>
    <t>Remocao de oleo,esmalte,alumin ou grafite em esq de ferro c/prod quim</t>
  </si>
  <si>
    <t>15.104</t>
  </si>
  <si>
    <t>15.50.014</t>
  </si>
  <si>
    <t>Remoçao de oleo,esmalte,verniz em rodapes,baguetes e mold c/prod.quimico</t>
  </si>
  <si>
    <t>15.105</t>
  </si>
  <si>
    <t>15.50.030</t>
  </si>
  <si>
    <t>Remocao de pintura em estrutura metalica com lixamento</t>
  </si>
  <si>
    <t>15.106</t>
  </si>
  <si>
    <t>15.80.010</t>
  </si>
  <si>
    <t>Pintura em azulejo</t>
  </si>
  <si>
    <t>15.107</t>
  </si>
  <si>
    <t>15.80.011</t>
  </si>
  <si>
    <t>Oleo em superficie inclusive preparo e retoque de massa</t>
  </si>
  <si>
    <t>15.108</t>
  </si>
  <si>
    <t>15.80.013</t>
  </si>
  <si>
    <t>Esmalte em esquadrias de madeira inclusive preparo e retoques de massa</t>
  </si>
  <si>
    <t>15.109</t>
  </si>
  <si>
    <t>15.80.018</t>
  </si>
  <si>
    <t>Tinta latex standard inclusive preparo e retoque de massa niveladora</t>
  </si>
  <si>
    <t>15.110</t>
  </si>
  <si>
    <t>15.80.026</t>
  </si>
  <si>
    <t>Oleo em esquadrias de madeira inclusive preparo e retoques de massa</t>
  </si>
  <si>
    <t>15.111</t>
  </si>
  <si>
    <t>15.80.021</t>
  </si>
  <si>
    <t>Oleo em esquadrias de ferro inclusive preparo e retoques de zarcao</t>
  </si>
  <si>
    <t>15.112</t>
  </si>
  <si>
    <t>15.80.023</t>
  </si>
  <si>
    <t>Oleo em rodapes/baguetes/mold. mad. incl. preparo e retoque de massa</t>
  </si>
  <si>
    <t>15.113</t>
  </si>
  <si>
    <t>100722</t>
  </si>
  <si>
    <t>PINTURA COM TINTA ALQUÍDICA DE FUNDO (TIPO ZARCÃO) APLICADA A ROLO OU PINCEL SOBRE SUPERFÍCIES METÁLICAS (EXCETO PERFIL) EXECUTADO EM OBRA (POR DEMÃO). AF_01/2020</t>
  </si>
  <si>
    <t>15.114</t>
  </si>
  <si>
    <t>15.80.025</t>
  </si>
  <si>
    <t>Removedor de pichação - pos pintura antipichação</t>
  </si>
  <si>
    <t>15.115</t>
  </si>
  <si>
    <t>15.116</t>
  </si>
  <si>
    <t>102203</t>
  </si>
  <si>
    <t>PINTURA VERNIZ (INCOLOR) ALQUÍDICO EM MADEIRA, USO INTERNO E EXTERNO, 1 DEMÃO. AF_01/2021</t>
  </si>
  <si>
    <t>15.117</t>
  </si>
  <si>
    <t>15.80.032</t>
  </si>
  <si>
    <t>Verniz em rodapes/baguetes/mold. mad. incl. preparo e retoque de massa</t>
  </si>
  <si>
    <t>15.118</t>
  </si>
  <si>
    <t>15.80.043</t>
  </si>
  <si>
    <t>Tinta latex economica inclusive preparo e retoque de massa niveladora</t>
  </si>
  <si>
    <t>15.119</t>
  </si>
  <si>
    <t>15.80.044</t>
  </si>
  <si>
    <t>Esmalte em superficie inclusive preparo e retoque de massa</t>
  </si>
  <si>
    <t>15.120</t>
  </si>
  <si>
    <t>15.80.045</t>
  </si>
  <si>
    <t>Esmalte em esquadrias de ferro inclusive preparo e retoques de zarcao</t>
  </si>
  <si>
    <t>15.121</t>
  </si>
  <si>
    <t>15.80.046</t>
  </si>
  <si>
    <t>Grafite em esquadrias de ferro incl. preparo e retoque de zarcao</t>
  </si>
  <si>
    <t>15.122</t>
  </si>
  <si>
    <t>15.80.047</t>
  </si>
  <si>
    <t>Pintura em lousa incl. preparo e retoque de massa</t>
  </si>
  <si>
    <t>15.123</t>
  </si>
  <si>
    <t>15.80.048</t>
  </si>
  <si>
    <t>Esmalte em forro de madeira inclusive preparo e retoque de massa</t>
  </si>
  <si>
    <t>15.124</t>
  </si>
  <si>
    <t>15.80.036</t>
  </si>
  <si>
    <t>Esmalte em superficie de madeira inclusive preparo e retoque de massa</t>
  </si>
  <si>
    <t>15.125</t>
  </si>
  <si>
    <t>15.80.050</t>
  </si>
  <si>
    <t>Oleo em forro de madeira inclusive preparo e retoque de massa</t>
  </si>
  <si>
    <t>15.126</t>
  </si>
  <si>
    <t>15.80.060</t>
  </si>
  <si>
    <t>Esmalte em estrutura metalica inclusive preparo e retoque de zarcao</t>
  </si>
  <si>
    <t>15.127</t>
  </si>
  <si>
    <t>15.80.061</t>
  </si>
  <si>
    <t>Oleo em estrutura metalica inclusive preparo e retoque de zarcao</t>
  </si>
  <si>
    <t>15.128</t>
  </si>
  <si>
    <t>15.80.062</t>
  </si>
  <si>
    <t>Grafite em estrutura metalica inclusive preparo e retoque de zarcao</t>
  </si>
  <si>
    <t>15.129</t>
  </si>
  <si>
    <t>15.80.070</t>
  </si>
  <si>
    <t>Galvanizacao a frio - pintura p/ estruturas - conservacao</t>
  </si>
  <si>
    <t>15.130</t>
  </si>
  <si>
    <t>15.80.071</t>
  </si>
  <si>
    <t>Galvanizacao a frio - pintura p/ esquadrias - conservacao</t>
  </si>
  <si>
    <t>15.131</t>
  </si>
  <si>
    <t>15.80.072</t>
  </si>
  <si>
    <t>Primer p/ galvanizados (galvit/similar) - estruturas - conservacao</t>
  </si>
  <si>
    <t>15.132</t>
  </si>
  <si>
    <t>15.80.073</t>
  </si>
  <si>
    <t>Primer p/ galvanizados (galvit/similar) - esquadrias - conservacao</t>
  </si>
  <si>
    <t>15.133</t>
  </si>
  <si>
    <t>15.80.075</t>
  </si>
  <si>
    <t>Fundo anti-oxidante em estruturas - conservacao</t>
  </si>
  <si>
    <t>15.134</t>
  </si>
  <si>
    <t>15.80.076</t>
  </si>
  <si>
    <t>Fundo anti-oxidante em esquadrias - conservacao</t>
  </si>
  <si>
    <t>15.80.080</t>
  </si>
  <si>
    <t>serviço galvanizacao a fogo - estruturas / esquadrias.</t>
  </si>
  <si>
    <t>16</t>
  </si>
  <si>
    <t>SERVIÇOS COMPLEMENTARES E ADMINISTRAÇÃO LOCAL</t>
  </si>
  <si>
    <t>16.1</t>
  </si>
  <si>
    <t>16.01.009</t>
  </si>
  <si>
    <t>Fd-08 fecham divisa/bl concreto/rev chap grosso face ext h=185cm/broca</t>
  </si>
  <si>
    <t>16.2</t>
  </si>
  <si>
    <t>16.01.010</t>
  </si>
  <si>
    <t>Fd-10 fechamento para devisas/mouroes</t>
  </si>
  <si>
    <t>16.3</t>
  </si>
  <si>
    <t>16.01.011</t>
  </si>
  <si>
    <t>Fd-11 fechamento de divisas - mouroes c/ placas pre moldadas</t>
  </si>
  <si>
    <t>16.4</t>
  </si>
  <si>
    <t>16.01.014</t>
  </si>
  <si>
    <t>Fd-14 fechamento de divisa/bloco de concreto/ s/revest. h=185cm/broca</t>
  </si>
  <si>
    <t>16.5</t>
  </si>
  <si>
    <t>16.01.028</t>
  </si>
  <si>
    <t>Fd-23 fechamento de divisa com gradil eletrofundido / broca (h=185cm)</t>
  </si>
  <si>
    <t>16.6</t>
  </si>
  <si>
    <t>16.01.029</t>
  </si>
  <si>
    <t>Fd-24 fechamento de divisa com gradil eletrofundido / broca (h=235cm)</t>
  </si>
  <si>
    <t>16.7</t>
  </si>
  <si>
    <t>16.01.031</t>
  </si>
  <si>
    <t>Fd-26 fechamento divisa c/ gradil eletrof / broca (199x132.20cm)</t>
  </si>
  <si>
    <t>16.8</t>
  </si>
  <si>
    <t>16.01.033</t>
  </si>
  <si>
    <t>Fd-28 fechamento divisa c/ gradil eletrof / broca (59x211.40cm)</t>
  </si>
  <si>
    <t>16.9</t>
  </si>
  <si>
    <t>16.01.045</t>
  </si>
  <si>
    <t>16.10</t>
  </si>
  <si>
    <t>16.01.046</t>
  </si>
  <si>
    <t>Portão em chapa de aço</t>
  </si>
  <si>
    <t>16.11</t>
  </si>
  <si>
    <t>16.01.058</t>
  </si>
  <si>
    <t>Gradil eletrofundido galv. com pintura eletrostatica 62x132mm barra 25x2mm</t>
  </si>
  <si>
    <t>16.12</t>
  </si>
  <si>
    <t>16.01.061</t>
  </si>
  <si>
    <t>Fd-30 fechamento divisa c/ elemento vazado / broca (239x199cm)</t>
  </si>
  <si>
    <t>16.13</t>
  </si>
  <si>
    <t>16.01.063</t>
  </si>
  <si>
    <t>Fd-32 fechamento divisa c/ elemento vazado / broca (39x199cm)</t>
  </si>
  <si>
    <t>16.14</t>
  </si>
  <si>
    <t>16.01.064</t>
  </si>
  <si>
    <t>Pt-29 portao de tela para quadra</t>
  </si>
  <si>
    <t>16.15</t>
  </si>
  <si>
    <t>16.01.067</t>
  </si>
  <si>
    <t>Fd-33 fechamento de divisa/bl.concreto/revest. chapisco grosso h=235cm/sapata</t>
  </si>
  <si>
    <t>16.16</t>
  </si>
  <si>
    <t>16.01.068</t>
  </si>
  <si>
    <t>Fd-34 fechamento de divisa/bl. concreto/revest. chapisco grosso h=235cm/broca</t>
  </si>
  <si>
    <t>16.17</t>
  </si>
  <si>
    <t>16.01.090</t>
  </si>
  <si>
    <t>Fe-01 fechamento para setorizaçao 120&lt;h&lt;200 cm (alambrado)</t>
  </si>
  <si>
    <t>16.18</t>
  </si>
  <si>
    <t>16.01.091</t>
  </si>
  <si>
    <t>Fe-02 fechamento para setorizaçao (gradil eletrofundido)</t>
  </si>
  <si>
    <t>16.19</t>
  </si>
  <si>
    <t>16.01.092</t>
  </si>
  <si>
    <t>Pt-50 portao de tela para setorizaçao 120&lt;h&lt;200 cm</t>
  </si>
  <si>
    <t>16.20</t>
  </si>
  <si>
    <t>16.02.004</t>
  </si>
  <si>
    <t>Pavimentação de concreto p/piso permeavel drenante (diagonal)</t>
  </si>
  <si>
    <t>16.21</t>
  </si>
  <si>
    <t>16.02.009</t>
  </si>
  <si>
    <t>Placa de concreto moldada no local - 90x90 cm</t>
  </si>
  <si>
    <t>16.22</t>
  </si>
  <si>
    <t>16.02.010</t>
  </si>
  <si>
    <t>Pavimentação de concreto p/piso permeavel drenante (sextavado)</t>
  </si>
  <si>
    <t>16.23</t>
  </si>
  <si>
    <t>16.02.014</t>
  </si>
  <si>
    <t>Pavimentaçao de concreto para piso permeavel drenante (grama)</t>
  </si>
  <si>
    <t>16.24</t>
  </si>
  <si>
    <t>16.02.022</t>
  </si>
  <si>
    <t>Pavimentacao com pedrisco com espess de 5 cm</t>
  </si>
  <si>
    <t>16.25</t>
  </si>
  <si>
    <t>94279</t>
  </si>
  <si>
    <t>ASSENTAMENTO DE GUIA (MEIO-FIO) EM TRECHO RETO, CONFECCIONADA EM CONCRETO PRÉ-FABRICADO, DIMENSÕES 39X6,5X6,5X19 CM (COMPRIMENTO X BASE INFERIOR X BASE SUPERIOR X ALTURA), PARA DELIMITAÇÃO DE JARDINS, PRAÇAS OU PASSEIOS. AF_01/2024</t>
  </si>
  <si>
    <t>16.26</t>
  </si>
  <si>
    <t>94283</t>
  </si>
  <si>
    <t>EXECUÇÃO DE SARJETA DE CONCRETO USINADO, MOLDADA IN LOCO EM TRECHO RETO, 45 CM BASE X 15 CM ALTURA. AF_01/2024</t>
  </si>
  <si>
    <t>16.27</t>
  </si>
  <si>
    <t>16.02.027</t>
  </si>
  <si>
    <t>Ga-01 guia leve ou separador de pisos</t>
  </si>
  <si>
    <t>16.28</t>
  </si>
  <si>
    <t>94271</t>
  </si>
  <si>
    <t>GUIA (MEIO-FIO) E SARJETA CONJUGADOS DE CONCRETO, MOLDADA IN LOCO EM TRECHO RETO COM EXTRUSORA, 65 CM BASE (15 CM BASE DA GUIA + 50 CM BASE DA SARJETA) X 26 CM ALTURA. AF_01/2024</t>
  </si>
  <si>
    <t>16.29</t>
  </si>
  <si>
    <t>94267</t>
  </si>
  <si>
    <t>GUIA (MEIO-FIO) E SARJETA CONJUGADOS DE CONCRETO, MOLDADA IN LOCO EM TRECHO RETO COM EXTRUSORA, 45 CM BASE (15 CM BASE DA GUIA + 30 CM BASE DA SARJETA) X 22 CM ALTURA. AF_01/2024</t>
  </si>
  <si>
    <t>16.30</t>
  </si>
  <si>
    <t>16.02.031</t>
  </si>
  <si>
    <t>Degrau de concreto camurcado</t>
  </si>
  <si>
    <t>16.31</t>
  </si>
  <si>
    <t>16.02.033</t>
  </si>
  <si>
    <t>Pedra miracema</t>
  </si>
  <si>
    <t>16.32</t>
  </si>
  <si>
    <t>92392</t>
  </si>
  <si>
    <t>EXECUÇÃO DE PAVIMENTO EM PISO INTERTRAVADO, COM BLOCO PISOGRAMA DE 35 X 15 CM, ESPESSURA 8 CM. AF_10/2022</t>
  </si>
  <si>
    <t>16.33</t>
  </si>
  <si>
    <t>93680</t>
  </si>
  <si>
    <t>EXECUÇÃO DE PAVIMENTO EM PISO INTERTRAVADO, COM BLOCO RETANGULAR COLORIDO DE 20 X 10 CM, ESPESSURA 6 CM. AF_10/2022</t>
  </si>
  <si>
    <t>16.34</t>
  </si>
  <si>
    <t>93681</t>
  </si>
  <si>
    <t>EXECUÇÃO DE PAVIMENTO EM PISO INTERTRAVADO, COM BLOCO RETANGULAR COLORIDO DE 20 X 10 CM, ESPESSURA 8 CM. AF_10/2022</t>
  </si>
  <si>
    <t>16.35</t>
  </si>
  <si>
    <t>92398</t>
  </si>
  <si>
    <t>EXECUÇÃO DE PAVIMENTO EM PISO INTERTRAVADO, COM BLOCO RETANGULAR COR NATURAL DE 20 X 10 CM, ESPESSURA 8 CM. AF_10/2022</t>
  </si>
  <si>
    <t>16.36</t>
  </si>
  <si>
    <t>16.37</t>
  </si>
  <si>
    <t>101726</t>
  </si>
  <si>
    <t>PISO EM LADRILHO HIDRÁULICO APLICADO EM AMBIENTES INTERNOS DE ÁREA ENTRE 5 E 15 M², INCLUSO APLICAÇÃO DE RESINA. AF_09/2020</t>
  </si>
  <si>
    <t>16.38</t>
  </si>
  <si>
    <t>16.02.064</t>
  </si>
  <si>
    <t>Piso de concreto fck 25mpa desempenamento mecânico e=8cm</t>
  </si>
  <si>
    <t>16.39</t>
  </si>
  <si>
    <t>16.02.066</t>
  </si>
  <si>
    <t>Piso de concreto armado fck 25mpa desempenamento mecânico e=10cm</t>
  </si>
  <si>
    <t>16.40</t>
  </si>
  <si>
    <t>16.02.068</t>
  </si>
  <si>
    <t>Degrau de concreto armado fck 25mpa desempenado e=6cm inclusive lastro de brita</t>
  </si>
  <si>
    <t>16.41</t>
  </si>
  <si>
    <t>16.02.069</t>
  </si>
  <si>
    <t>16.42</t>
  </si>
  <si>
    <t>16.02.090</t>
  </si>
  <si>
    <t>Cimentado desempenado com junta seca e=3,5cm incl arg reg</t>
  </si>
  <si>
    <t>16.43</t>
  </si>
  <si>
    <t>16.02.091</t>
  </si>
  <si>
    <t>Cimentado desempenado alisado c/ corante e=3,5cm incl arg reg</t>
  </si>
  <si>
    <t>16.44</t>
  </si>
  <si>
    <t>96622</t>
  </si>
  <si>
    <t>LASTRO COM MATERIAL GRANULAR, APLICADO EM PISOS OU LAJES SOBRE SOLO, ESPESSURA DE *5 CM*. AF_01/2024</t>
  </si>
  <si>
    <t>16.45</t>
  </si>
  <si>
    <t>95241</t>
  </si>
  <si>
    <t>LASTRO DE CONCRETO MAGRO, APLICADO EM PISOS, LAJES SOBRE SOLO OU RADIERS, ESPESSURA DE 5 CM. AF_01/2024</t>
  </si>
  <si>
    <t>16.46</t>
  </si>
  <si>
    <t>105732</t>
  </si>
  <si>
    <t>CONSTRUÇÃO DE BASE E SUB-BASE PARA PAVIMENTAÇÃO DE BRITA GRADUADA SIMPLES TRATADA COM CIMENTO, COM ESPESSURA DE 10 CM - EXCLUSIVE CARGA E TRANSPORTE. AF_09/2024</t>
  </si>
  <si>
    <t>16.47</t>
  </si>
  <si>
    <t>94974</t>
  </si>
  <si>
    <t>CONCRETO MAGRO PARA LASTRO, TRAÇO 1:4,5:4,5 (EM MASSA SECA DE CIMENTO/ AREIA MÉDIA/ BRITA 1) - PREPARO MANUAL. AF_05/2021</t>
  </si>
  <si>
    <t>16.48</t>
  </si>
  <si>
    <t>16.02.105</t>
  </si>
  <si>
    <t>Cimentado desempenado com junta seca e = 5 cm com agregado reciclado da construçao civil</t>
  </si>
  <si>
    <t>16.49</t>
  </si>
  <si>
    <t>16.02.106</t>
  </si>
  <si>
    <t>Cimentado desempenado e alisado com corante e = 5 cm com agregado reciclado da construçao civil</t>
  </si>
  <si>
    <t>16.50</t>
  </si>
  <si>
    <t>103946</t>
  </si>
  <si>
    <t>PLANTIO DE GRAMA ESMERALDA OU SÃO CARLOS OU CURITIBANA, EM PLACAS. AF_07/2024</t>
  </si>
  <si>
    <t>16.51</t>
  </si>
  <si>
    <t>16.04.001</t>
  </si>
  <si>
    <t>Qe-02 poste para rede de voleibol</t>
  </si>
  <si>
    <t>16.52</t>
  </si>
  <si>
    <t>16.04.002</t>
  </si>
  <si>
    <t>Qe-03 trave de futebol de salao (fundacao direta)</t>
  </si>
  <si>
    <t>16.53</t>
  </si>
  <si>
    <t>16.04.016</t>
  </si>
  <si>
    <t>Quadra de esportes-piso de concreto armado-fund. direta</t>
  </si>
  <si>
    <t>16.54</t>
  </si>
  <si>
    <t>16.04.019</t>
  </si>
  <si>
    <t>Fq-01 fechamento para quadra de esportes - fundo - broca</t>
  </si>
  <si>
    <t>16.55</t>
  </si>
  <si>
    <t>16.04.031</t>
  </si>
  <si>
    <t>Fq-01 fechamento para quadra de esportes - laterais - broca</t>
  </si>
  <si>
    <t>16.56</t>
  </si>
  <si>
    <t>102364</t>
  </si>
  <si>
    <t>ALAMBRADO PARA QUADRA POLIESPORTIVA, ESTRUTURADO POR TUBOS DE ACO GALVANIZADO, (MONTANTES COM DIAMETRO 2", TRAVESSAS E ESCORAS COM DIÂMETRO 1 ¼"), COM TELA DE ARAME GALVANIZADO, FIO 10 BWG E MALHA QUADRADA 5X5CM (EXCETO MURETA). AF_03/2021</t>
  </si>
  <si>
    <t>16.57</t>
  </si>
  <si>
    <t>16.04.036</t>
  </si>
  <si>
    <t>Fq-01 fechamento para quadra de esportes - laterais - sapata</t>
  </si>
  <si>
    <t>16.58</t>
  </si>
  <si>
    <t>02.01.08.105.12</t>
  </si>
  <si>
    <t>Alambrado, estruturado por tubos de aço galvanizado, (montantes com diâmetro 2", travessas e escoras com diâmetro 1 ¼"), com tela de arame galvanizado revestido em PVC, fio 12 BWG e malha quadrada 5x5cm</t>
  </si>
  <si>
    <t>16.59</t>
  </si>
  <si>
    <t>16.05.004</t>
  </si>
  <si>
    <t>Ca-05 canaleta p/ aguas pluviais (l=60cm)</t>
  </si>
  <si>
    <t>16.60</t>
  </si>
  <si>
    <t>16.05.005</t>
  </si>
  <si>
    <t>Ca-06 canaleta p/ aguas pluviais (l=90cm)</t>
  </si>
  <si>
    <t>16.61</t>
  </si>
  <si>
    <t>16.05.012</t>
  </si>
  <si>
    <t>Ca-11 caixa de areia com grelha</t>
  </si>
  <si>
    <t>16.62</t>
  </si>
  <si>
    <t>16.05.030</t>
  </si>
  <si>
    <t>Ca-20 canaleta de aguas pluviais em concreto (15cm)</t>
  </si>
  <si>
    <t>16.63</t>
  </si>
  <si>
    <t>16.05.031</t>
  </si>
  <si>
    <t>Ca-21 canaleta de aguas pluviais em concreto (20cm)</t>
  </si>
  <si>
    <t>16.64</t>
  </si>
  <si>
    <t>16.05.032</t>
  </si>
  <si>
    <t>Ca-22 canaleta de aguas pluviais em concreto (30cm)</t>
  </si>
  <si>
    <t>16.65</t>
  </si>
  <si>
    <t>102990</t>
  </si>
  <si>
    <t>CANALETA MEIA CANA PRÉ-MOLDADA DE CONCRETO (D = 30 CM) - FORNECIMENTO E INSTALAÇÃO. AF_08/2021</t>
  </si>
  <si>
    <t>16.66</t>
  </si>
  <si>
    <t>102991</t>
  </si>
  <si>
    <t>CANALETA MEIA CANA PRÉ-MOLDADA DE CONCRETO (D = 40 CM) - FORNECIMENTO E INSTALAÇÃO. AF_08/2021</t>
  </si>
  <si>
    <t>16.67</t>
  </si>
  <si>
    <t>102992</t>
  </si>
  <si>
    <t>CANALETA MEIA CANA PRÉ-MOLDADA DE CONCRETO (D = 50 CM) - FORNECIMENTO E INSTALAÇÃO. AF_08/2021</t>
  </si>
  <si>
    <t>16.68</t>
  </si>
  <si>
    <t>102993</t>
  </si>
  <si>
    <t>CANALETA MEIA CANA PRÉ-MOLDADA DE CONCRETO (D = 60 CM) - FORNECIMENTO E INSTALAÇÃO. AF_08/2021</t>
  </si>
  <si>
    <t>16.69</t>
  </si>
  <si>
    <t>16.05.040</t>
  </si>
  <si>
    <t>Tc-03 tampa de concreto p/ canaleta ap (20cm)</t>
  </si>
  <si>
    <t>16.70</t>
  </si>
  <si>
    <t>16.05.041</t>
  </si>
  <si>
    <t>Tc-04 tampa de concreto p/ canaleta ap (25cm)</t>
  </si>
  <si>
    <t>16.71</t>
  </si>
  <si>
    <t>16.05.042</t>
  </si>
  <si>
    <t>Tc-05 tampa de concreto p/ canaleta ap (35cm)</t>
  </si>
  <si>
    <t>16.72</t>
  </si>
  <si>
    <t>16.05.043</t>
  </si>
  <si>
    <t>Tc-06 tampa em grelha de ferro galvanizado p/ canaleta (20cm)</t>
  </si>
  <si>
    <t>16.73</t>
  </si>
  <si>
    <t>16.05.044</t>
  </si>
  <si>
    <t>Tc-07 tampa em grelha de ferro galvanizado p/ canaleta (25cm)</t>
  </si>
  <si>
    <t>16.74</t>
  </si>
  <si>
    <t>16.05.045</t>
  </si>
  <si>
    <t>Tc-08 tampa em grelha de ferro galvanizado p/ canaleta (35cm)</t>
  </si>
  <si>
    <t>16.75</t>
  </si>
  <si>
    <t>16.05.046</t>
  </si>
  <si>
    <t>Tc-09 tampa de concreto pre-moldada perf. p/ canaleta l=20cm</t>
  </si>
  <si>
    <t>16.76</t>
  </si>
  <si>
    <t>16.05.047</t>
  </si>
  <si>
    <t>Tc-10 tampa de concreto pre-moldada perf. p/ canaleta l=25cm</t>
  </si>
  <si>
    <t>16.77</t>
  </si>
  <si>
    <t>16.05.048</t>
  </si>
  <si>
    <t>Tc-11 tampa de concreto pre-moldada perf. p/ canaleta l=35cm</t>
  </si>
  <si>
    <t>16.78</t>
  </si>
  <si>
    <t>16.05.050</t>
  </si>
  <si>
    <t>Poço de retenção de água pluvial ø 2,50m com fundo de brita</t>
  </si>
  <si>
    <t>16.79</t>
  </si>
  <si>
    <t>16.05.052</t>
  </si>
  <si>
    <t>Tampa pré-moldada ø 2,50m para poço de retenção de a.p. com tampa de inspeção ø 0,60m</t>
  </si>
  <si>
    <t>16.80</t>
  </si>
  <si>
    <t>16.05.066</t>
  </si>
  <si>
    <t>Tubo pvc ocre junta elastica dn 200 inclusive conexoes - enterrado</t>
  </si>
  <si>
    <t>16.81</t>
  </si>
  <si>
    <t>16.05.067</t>
  </si>
  <si>
    <t>Tubo pvc ocre junta elastica dn 250 inclusive conexoes - enterrado</t>
  </si>
  <si>
    <t>16.82</t>
  </si>
  <si>
    <t>16.05.068</t>
  </si>
  <si>
    <t>Tubo pvc ocre junta elastica dn 300 inclusive conexoes - enterrado</t>
  </si>
  <si>
    <t>16.83</t>
  </si>
  <si>
    <t>16.05.070</t>
  </si>
  <si>
    <t>Caixa de alvenaria - escavacao manual com apiloamento do fundo</t>
  </si>
  <si>
    <t>16.84</t>
  </si>
  <si>
    <t>16.05.071</t>
  </si>
  <si>
    <t>Caixa de alvenaria - lastro de concreto</t>
  </si>
  <si>
    <t>16.85</t>
  </si>
  <si>
    <t>16.05.072</t>
  </si>
  <si>
    <t>Caixa de alvenaria - parede de 1/2 tijolo revestido</t>
  </si>
  <si>
    <t>16.86</t>
  </si>
  <si>
    <t>16.05.073</t>
  </si>
  <si>
    <t>Caixa de alvenaria - parede de 1 tijolo revestido</t>
  </si>
  <si>
    <t>16.87</t>
  </si>
  <si>
    <t>16.05.074</t>
  </si>
  <si>
    <t>Caixa de alvenaria - tampa de concreto</t>
  </si>
  <si>
    <t>16.88</t>
  </si>
  <si>
    <t>16.05.075</t>
  </si>
  <si>
    <t>Ca-10 caixa de areia 50x50 cm para aguas pluviais</t>
  </si>
  <si>
    <t>16.89</t>
  </si>
  <si>
    <t>16.05.076</t>
  </si>
  <si>
    <t>Grelha ferro perf. - 1,00x0,40 m</t>
  </si>
  <si>
    <t>16.90</t>
  </si>
  <si>
    <t>16.05.077</t>
  </si>
  <si>
    <t>Grelha ferro perf. 1,00x0,50 m</t>
  </si>
  <si>
    <t>16.91</t>
  </si>
  <si>
    <t>16.05.080</t>
  </si>
  <si>
    <t>Bomba submersa potencia 1cv, trifasica vazao 7m3/hora altura manometrica 10 mca reservatorio retenção agua pluvial</t>
  </si>
  <si>
    <t>16.92</t>
  </si>
  <si>
    <t>16.05.085</t>
  </si>
  <si>
    <t>Corrente elo curto galvanizado 4mm carga trabalho 100kg reservatorio retenção agua pluvial</t>
  </si>
  <si>
    <t>16.93</t>
  </si>
  <si>
    <t>16.06.058</t>
  </si>
  <si>
    <t>Tapume h=225cm apoiado no terreno e pintura latex face externa com logotipo</t>
  </si>
  <si>
    <t>16.94</t>
  </si>
  <si>
    <t>98458</t>
  </si>
  <si>
    <t>TAPUME COM COMPENSADO DE MADEIRA. AF_03/2024</t>
  </si>
  <si>
    <t>16.95</t>
  </si>
  <si>
    <t>97063</t>
  </si>
  <si>
    <t>MONTAGEM E DESMONTAGEM DE ANDAIME MODULAR FACHADEIRO, COM PISO METÁLICO, PARA EDIFÍCIOS COM MULTIPLOS PAVIMENTOS (EXCLUSIVE ANDAIME E LIMPEZA). AF_03/2024</t>
  </si>
  <si>
    <t>16.96</t>
  </si>
  <si>
    <t>02.01.03.120.10</t>
  </si>
  <si>
    <t>Andaime tubular fachadeiro com piso metálico e sapatas ajustáveis.</t>
  </si>
  <si>
    <t>m² x mês</t>
  </si>
  <si>
    <t>16.97</t>
  </si>
  <si>
    <t>97064</t>
  </si>
  <si>
    <t>MONTAGEM E DESMONTAGEM DE ANDAIME TUBULAR TIPO "TORRE" (EXCLUSIVE ANDAIME E LIMPEZA). AF_03/2024</t>
  </si>
  <si>
    <t>16.98</t>
  </si>
  <si>
    <t>103689</t>
  </si>
  <si>
    <t>FORNECIMENTO E INSTALAÇÃO DE PLACA DE OBRA COM CHAPA GALVANIZADA E ESTRUTURA DE MADEIRA. AF_03/2022_PS</t>
  </si>
  <si>
    <t>16.99</t>
  </si>
  <si>
    <t>16.06.077</t>
  </si>
  <si>
    <t>Manutenção mensal de placas de obra</t>
  </si>
  <si>
    <t>16.100</t>
  </si>
  <si>
    <t>100948</t>
  </si>
  <si>
    <t>TRANSPORTE COM CAMINHÃO CARROCERIA 9T, EM VIA URBANA PAVIMENTADA, ADICIONAL PARA DMT EXCEDENTE A 30 KM (UNIDADE: TXKM). AF_07/2020</t>
  </si>
  <si>
    <t>16.101</t>
  </si>
  <si>
    <t>16.06.085</t>
  </si>
  <si>
    <t>Instalação ch-01 chuveiro e lava olhos / face</t>
  </si>
  <si>
    <t>16.102</t>
  </si>
  <si>
    <t>16.06.086</t>
  </si>
  <si>
    <t>Instalação de quadro branco (qb-01)</t>
  </si>
  <si>
    <t>16.103</t>
  </si>
  <si>
    <t>16.06.087</t>
  </si>
  <si>
    <t>Instalacão de faixas de protecao (fp-03/fp-04) por regua</t>
  </si>
  <si>
    <t>16.104</t>
  </si>
  <si>
    <t>16.06.088</t>
  </si>
  <si>
    <t>Instalacão de faixas de exposicao (fp-05) por regua</t>
  </si>
  <si>
    <t>16.105</t>
  </si>
  <si>
    <t>16.06.093</t>
  </si>
  <si>
    <t>Instalacão de suporte tv/video</t>
  </si>
  <si>
    <t>16.106</t>
  </si>
  <si>
    <t>16.06.101</t>
  </si>
  <si>
    <t>Instalação de ventilador de parede vn-02</t>
  </si>
  <si>
    <t>16.107</t>
  </si>
  <si>
    <t>16.06.103</t>
  </si>
  <si>
    <t>Instalação do balcao termico bt-02</t>
  </si>
  <si>
    <t>16.108</t>
  </si>
  <si>
    <t>16.07.011</t>
  </si>
  <si>
    <t>Bl-01 bicicletário sobre laje de concreto armado</t>
  </si>
  <si>
    <t>16.109</t>
  </si>
  <si>
    <t>16.07.012</t>
  </si>
  <si>
    <t>Bl-02 bicicletário sobre cimentado ou bloco intertravado</t>
  </si>
  <si>
    <t>16.110</t>
  </si>
  <si>
    <t>16.07.022</t>
  </si>
  <si>
    <t>Bc-24 banco de concreto pre-fabricado (l=115cm)</t>
  </si>
  <si>
    <t>16.111</t>
  </si>
  <si>
    <t>16.07.023</t>
  </si>
  <si>
    <t>Bc-25 banco de concreto pre-fabricado (l=216cm)</t>
  </si>
  <si>
    <t>16.112</t>
  </si>
  <si>
    <t>16.07.024</t>
  </si>
  <si>
    <t>Bc-26 banco pufe pre fabricado de concreto ø 60cm</t>
  </si>
  <si>
    <t>16.113</t>
  </si>
  <si>
    <t>16.07.037</t>
  </si>
  <si>
    <t>Fl-07 floreira pre fabricado de concreto ø 60cm</t>
  </si>
  <si>
    <t>16.114</t>
  </si>
  <si>
    <t>16.08.026</t>
  </si>
  <si>
    <t>Ci-02 caixa de inspeção 80x80cm para esgoto</t>
  </si>
  <si>
    <t>16.115</t>
  </si>
  <si>
    <t>98104</t>
  </si>
  <si>
    <t>CAIXA DE GORDURA SIMPLES (CAPACIDADE: 36L), RETANGULAR, EM ALVENARIA COM TIJOLOS CERÂMICOS MACIÇOS, DIMENSÕES INTERNAS = 0,2X0,4 M, ALTURA INTERNA = 0,8 M. AF_12/2020</t>
  </si>
  <si>
    <t>16.116</t>
  </si>
  <si>
    <t>16.08.028</t>
  </si>
  <si>
    <t>Ci-01 caixa de inspecao 60x60cm para esgoto</t>
  </si>
  <si>
    <t>16.117</t>
  </si>
  <si>
    <t>16.08.034</t>
  </si>
  <si>
    <t>Fs-05 fossa septica aneis concr. dn=1,4m h=1,5m</t>
  </si>
  <si>
    <t>16.118</t>
  </si>
  <si>
    <t>16.08.037</t>
  </si>
  <si>
    <t>16.119</t>
  </si>
  <si>
    <t>16.08.038</t>
  </si>
  <si>
    <t>16.120</t>
  </si>
  <si>
    <t>16.08.039</t>
  </si>
  <si>
    <t>16.121</t>
  </si>
  <si>
    <t>16.08.040</t>
  </si>
  <si>
    <t>16.122</t>
  </si>
  <si>
    <t>16.08.041</t>
  </si>
  <si>
    <t>16.123</t>
  </si>
  <si>
    <t>16.09.003</t>
  </si>
  <si>
    <t>Sm-03 sumidouro - tampa de concreto dn=2,40m</t>
  </si>
  <si>
    <t>16.124</t>
  </si>
  <si>
    <t>16.09.004</t>
  </si>
  <si>
    <t>Sm-04 sumidouro - tampa de concreto dn=3,00m</t>
  </si>
  <si>
    <t>16.125</t>
  </si>
  <si>
    <t>16.11.005</t>
  </si>
  <si>
    <t>Limpeza da obra</t>
  </si>
  <si>
    <t>16.126</t>
  </si>
  <si>
    <t>16.11.012</t>
  </si>
  <si>
    <t>Limpeza de aparelhos sanitarios</t>
  </si>
  <si>
    <t>16.127</t>
  </si>
  <si>
    <t>16.11.013</t>
  </si>
  <si>
    <t>Limpeza de revestimentos hidraulicos</t>
  </si>
  <si>
    <t>16.128</t>
  </si>
  <si>
    <t>16.11.014</t>
  </si>
  <si>
    <t>Limpeza de vidros</t>
  </si>
  <si>
    <t>16.129</t>
  </si>
  <si>
    <t>16.11.020</t>
  </si>
  <si>
    <t>Limpeza de fachada por hidrojateamento</t>
  </si>
  <si>
    <t>16.130</t>
  </si>
  <si>
    <t>93358</t>
  </si>
  <si>
    <t>ESCAVAÇÃO MANUAL DE VALA. AF_09/2024</t>
  </si>
  <si>
    <t>16.131</t>
  </si>
  <si>
    <t>101571</t>
  </si>
  <si>
    <t>ESCORAMENTO DE VALA, TIPO PONTALETEAMENTO, COM PROFUNDIDADE DE 0 A 1,5 M, LARGURA MAIOR OU IGUAL A 1,5 M E MENOR QUE 2,5 M. AF_08/2020</t>
  </si>
  <si>
    <t>16.132</t>
  </si>
  <si>
    <t>93382</t>
  </si>
  <si>
    <t>REATERRO MANUAL DE VALAS, COM COMPACTADOR DE SOLOS DE PERCUSSÃO. AF_08/2023</t>
  </si>
  <si>
    <t>16.133</t>
  </si>
  <si>
    <t>96619</t>
  </si>
  <si>
    <t>LASTRO DE CONCRETO MAGRO, APLICADO EM BLOCOS DE COROAMENTO OU SAPATAS, ESPESSURA DE 5 CM. AF_01/2024</t>
  </si>
  <si>
    <t>16.134</t>
  </si>
  <si>
    <t>96624</t>
  </si>
  <si>
    <t>LASTRO COM MATERIAL GRANULAR (PEDRA BRITADA N.2), APLICADO EM PISOS OU LAJES SOBRE SOLO, ESPESSURA DE *10 CM*. AF_01/2024</t>
  </si>
  <si>
    <t>16.135</t>
  </si>
  <si>
    <t>92264</t>
  </si>
  <si>
    <t>FABRICAÇÃO DE FÔRMA PARA PILARES E ESTRUTURAS SIMILARES, EM CHAPA DE MADEIRA COMPENSADA PLASTIFICADA, E = 18 MM. AF_09/2020</t>
  </si>
  <si>
    <t>16.136</t>
  </si>
  <si>
    <t>102728</t>
  </si>
  <si>
    <t>ARMAÇÃO DE MURO ALA E MURO TESTA UTILIZANDO AÇO CA-50 DE 6,3 MM - MONTAGEM. AF_07/2021</t>
  </si>
  <si>
    <t>16.137</t>
  </si>
  <si>
    <t>92800</t>
  </si>
  <si>
    <t>CORTE E DOBRA DE AÇO CA-60, DIÂMETRO DE 5,0 MM. AF_06/2022</t>
  </si>
  <si>
    <t>16.138</t>
  </si>
  <si>
    <t>89472</t>
  </si>
  <si>
    <t>ALVENARIA DE BLOCOS DE CONCRETO ESTRUTURAL 14X19X39 CM (ESPESSURA 14 CM), FBK = 14 MPA, UTILIZANDO COLHER DE PEDREIRO. AF_10/2022</t>
  </si>
  <si>
    <t>16.140</t>
  </si>
  <si>
    <t>16.141</t>
  </si>
  <si>
    <t>16.15.030</t>
  </si>
  <si>
    <t>Imperm com tinta betuminosa / com reg. em argamassa cim areia 1:3</t>
  </si>
  <si>
    <t>16.142</t>
  </si>
  <si>
    <t>16.15.031</t>
  </si>
  <si>
    <t>Impermeabilizacao por cristalizacao - muros de arrimo</t>
  </si>
  <si>
    <t>16.143</t>
  </si>
  <si>
    <t>104515</t>
  </si>
  <si>
    <t>APLICAÇÃO DE MANTA GEOTÊXTIL NAS JUNTAS RÍGIDAS DE ADUELAS PRÉ-MOLDADAS DE CONCRETO ARMADO. AF_01/2023</t>
  </si>
  <si>
    <t>16.144</t>
  </si>
  <si>
    <t>01.08.061</t>
  </si>
  <si>
    <t>Tubo dreno pead corrug perf dn 80mm em rolo</t>
  </si>
  <si>
    <t>16.145</t>
  </si>
  <si>
    <t>102704</t>
  </si>
  <si>
    <t>TUBO DE PEAD CORRUGADO PERFURADO, DN 100 MM, PARA DRENO - FORNECIMENTO E ASSENTAMENTO. AF_07/2021</t>
  </si>
  <si>
    <t>16.146</t>
  </si>
  <si>
    <t>01.08.063</t>
  </si>
  <si>
    <t>Tubo dreno pead corrug perf dn 170mm em rolo</t>
  </si>
  <si>
    <t>16.147</t>
  </si>
  <si>
    <t>01.08.064</t>
  </si>
  <si>
    <t>Tubo dreno pead corrug perf p/ paisagismo dn 65mm em rolo</t>
  </si>
  <si>
    <t>16.148</t>
  </si>
  <si>
    <t>01.08.065</t>
  </si>
  <si>
    <t>Tubo dreno pead corrug perf p/ paisagismo dn 110mm em rolo</t>
  </si>
  <si>
    <t>16.149</t>
  </si>
  <si>
    <t>102705</t>
  </si>
  <si>
    <t>TUBO DE PVC CORRUGADO RÍGIDO PERFURADO, DN 100 MM, PARA DRENO - FORNECIMENTO E ASSENTAMENTO. AF_07/2021</t>
  </si>
  <si>
    <t>16.150</t>
  </si>
  <si>
    <t>01.08.033</t>
  </si>
  <si>
    <t>Tubo dreno plastico corrugado perfurado de 150mm em barras</t>
  </si>
  <si>
    <t>16.151</t>
  </si>
  <si>
    <t>102712</t>
  </si>
  <si>
    <t>GEOTÊXTIL NÃO TECIDO 100% POLIÉSTER, RESISTÊNCIA A TRAÇÃO DE 9 KN/M (RT - 9), INSTALADO EM DRENO - FORNECIMENTO E INSTALAÇÃO. AF_07/2021</t>
  </si>
  <si>
    <t>16.152</t>
  </si>
  <si>
    <t>102715</t>
  </si>
  <si>
    <t>GEOTÊXTIL NÃO TECIDO 100% POLIÉSTER, RESISTÊNCIA A TRAÇÃO DE 26 KN/M (RT - 26), INSTALADO EM DRENO - FORNECIMENTO E INSTALAÇÃO. AF_07/2021</t>
  </si>
  <si>
    <t>16.153</t>
  </si>
  <si>
    <t>103653</t>
  </si>
  <si>
    <t>GEOTÊXTIL NÃO TECIDO 100% POLIÉSTER, RESISTÊNCIA A TRAÇÃO DE 31 KN/M (RT-31), INSTALADO EM DRENO - FORNECIMENTO E INSTALAÇÃO. AF_07/2021</t>
  </si>
  <si>
    <t>16.154</t>
  </si>
  <si>
    <t>102719</t>
  </si>
  <si>
    <t>ENCHIMENTO DE BRITA PARA DRENO, LANÇAMENTO MANUAL. AF_07/2021</t>
  </si>
  <si>
    <t>16.155</t>
  </si>
  <si>
    <t>102718</t>
  </si>
  <si>
    <t>ENCHIMENTO DE AREIA PARA DRENO, LANÇAMENTO MANUAL. AF_07/2021</t>
  </si>
  <si>
    <t>16.156</t>
  </si>
  <si>
    <t>102685</t>
  </si>
  <si>
    <t>DRENO PROFUNDO (SEÇÃO 0,50 X 1,50 M), COM TUBO DE PVC CORRUGADO RÍGIDO PERFURADO, DN 100 MM, ENCHIMENTO COM BRITA, ENVOLVIDO COM MANTA GEOTÊXTIL. AF_07/2021</t>
  </si>
  <si>
    <t>16.157</t>
  </si>
  <si>
    <t>102687</t>
  </si>
  <si>
    <t>DRENO PROFUNDO (SEÇÃO 0,50 X 1,50 M), COM TUBO DE CONCRETO SIMPLES POROSO, DN 200 MM, ENCHIMENTO COM BRITA, ENVOLVIDO COM MANTA GEOTÊXTIL. AF_07/2021</t>
  </si>
  <si>
    <t>16.158</t>
  </si>
  <si>
    <t>00010848</t>
  </si>
  <si>
    <t>PLACA DE INAUGURACAO METALICA, *40* CM X *60* CM</t>
  </si>
  <si>
    <t>16.159</t>
  </si>
  <si>
    <t>02.08.040</t>
  </si>
  <si>
    <t>Placa em lona com impressão digital e requadro em metalon</t>
  </si>
  <si>
    <t>16.160</t>
  </si>
  <si>
    <t>16.18.070</t>
  </si>
  <si>
    <t>Si-01 placa de sinalização de ambiente 200x200mm (porta)</t>
  </si>
  <si>
    <t>16.161</t>
  </si>
  <si>
    <t>16.18.071</t>
  </si>
  <si>
    <t>Si-02 placa de sinalização de ambiente 200x200mm (parede interna)</t>
  </si>
  <si>
    <t>16.162</t>
  </si>
  <si>
    <t>16.18.072</t>
  </si>
  <si>
    <t>Si-03 placa de sinalização de ambiente 200x200mm (parede interna)</t>
  </si>
  <si>
    <t>16.163</t>
  </si>
  <si>
    <t>16.18.073</t>
  </si>
  <si>
    <t>Si-04 placa de sinalização de ambiente 700x200mm (porta)</t>
  </si>
  <si>
    <t>16.164</t>
  </si>
  <si>
    <t>16.18.074</t>
  </si>
  <si>
    <t>Si-05 placa de sinalização de ambiente 700x200mm (parede interna)</t>
  </si>
  <si>
    <t>16.165</t>
  </si>
  <si>
    <t>16.18.075</t>
  </si>
  <si>
    <t>Si-06 placa de sinalização de ambiente 700x200mm (parede interna)</t>
  </si>
  <si>
    <t>16.166</t>
  </si>
  <si>
    <t>16.18.076</t>
  </si>
  <si>
    <t>Si-07 placa de sinalização de ambiente 500x60mm (parede interna) / braille</t>
  </si>
  <si>
    <t>16.167</t>
  </si>
  <si>
    <t>16.18.077</t>
  </si>
  <si>
    <t>Si-08 placa de sinalização de corrimão 30x30mm (metálica/braille)</t>
  </si>
  <si>
    <t>16.168</t>
  </si>
  <si>
    <t>16.18.078</t>
  </si>
  <si>
    <t>Si-09 placa de sinalização de ambiente 500x500mm (parede externa)</t>
  </si>
  <si>
    <t>16.169</t>
  </si>
  <si>
    <t>16.18.079</t>
  </si>
  <si>
    <t>Si-10 placa de sinalização de ambiente 500x700mm (parede externa)</t>
  </si>
  <si>
    <t>16.170</t>
  </si>
  <si>
    <t>16.18.080</t>
  </si>
  <si>
    <t>Si-11 sinalização horizontal para vaga acessivel</t>
  </si>
  <si>
    <t>16.171</t>
  </si>
  <si>
    <t>16.18.081</t>
  </si>
  <si>
    <t>Si-12 totem de identificação</t>
  </si>
  <si>
    <t>16.172</t>
  </si>
  <si>
    <t>16.18.082</t>
  </si>
  <si>
    <t>Si-13 sinalização de ambiente 540x200mm parede externa/porta</t>
  </si>
  <si>
    <t>16.173</t>
  </si>
  <si>
    <t>16.18.083</t>
  </si>
  <si>
    <t>Si-14 sinalização de ambiente 300x300mm parede externa</t>
  </si>
  <si>
    <t>16.174</t>
  </si>
  <si>
    <t>16.18.084</t>
  </si>
  <si>
    <t>Si-15 sinalização de ambiente 200x200mm parede externa</t>
  </si>
  <si>
    <t>16.175</t>
  </si>
  <si>
    <t>16.18.085</t>
  </si>
  <si>
    <t>Si-16 sinalização de ambiente 700x200mm parede externa</t>
  </si>
  <si>
    <t>16.176</t>
  </si>
  <si>
    <t>16.18.086</t>
  </si>
  <si>
    <t>Si-17 sinalização de ambiente 200x200mm parede externa</t>
  </si>
  <si>
    <t>16.177</t>
  </si>
  <si>
    <t>16.20.103</t>
  </si>
  <si>
    <t>Eletroduto galv.quente d=100 cabine primaria nbr 5598 bsp rir (incl.conex.e fixaçoes em poste)</t>
  </si>
  <si>
    <t>16.178</t>
  </si>
  <si>
    <t>97670</t>
  </si>
  <si>
    <t>ELETRODUTO FLEXÍVEL CORRUGADO, PEAD, DN 100 (4"), PARA REDE ENTERRADA DE DISTRIBUIÇÃO DE ENERGIA ELÉTRICA - FORNECIMENTO E INSTALAÇÃO. AF_12/2021</t>
  </si>
  <si>
    <t>16.179</t>
  </si>
  <si>
    <t>16.31.030</t>
  </si>
  <si>
    <t>Reforço de fundaçoes estaca raiz dn 160mm perfuração em solo</t>
  </si>
  <si>
    <t>16.180</t>
  </si>
  <si>
    <t>16.31.031</t>
  </si>
  <si>
    <t>Reforço de fundaçoes estaca raiz dn 200mm perfuração em solo</t>
  </si>
  <si>
    <t>16.181</t>
  </si>
  <si>
    <t>100716</t>
  </si>
  <si>
    <t>JATEAMENTO ABRASIVO COM GRANALHA DE AÇO EM PERFIL METÁLICO EM FÁBRICA. AF_01/2020</t>
  </si>
  <si>
    <t>16.182</t>
  </si>
  <si>
    <t>16.35.001</t>
  </si>
  <si>
    <t>Definicao e demarcacao da area de reparo, com disco de corte</t>
  </si>
  <si>
    <t>16.183</t>
  </si>
  <si>
    <t>16.35.002</t>
  </si>
  <si>
    <t>Escarificacao manual (corte de concreto) ate 3cm de profundidade</t>
  </si>
  <si>
    <t>16.184</t>
  </si>
  <si>
    <t>16.35.003</t>
  </si>
  <si>
    <t>Escarificacao com disco de desbaste ate 0,5cm de profundidade</t>
  </si>
  <si>
    <t>16.185</t>
  </si>
  <si>
    <t>16.35.004</t>
  </si>
  <si>
    <t>Escarificacao mecanica,corte de concreto ate 3,0cm profundidade</t>
  </si>
  <si>
    <t>16.186</t>
  </si>
  <si>
    <t>16.35.005</t>
  </si>
  <si>
    <t>Demolicao c/marteletes pneumaticos ate 5,0cm de profundidade</t>
  </si>
  <si>
    <t>16.187</t>
  </si>
  <si>
    <t>16.35.006</t>
  </si>
  <si>
    <t>Escarificacao mecanica,corte concreto c/rebarbadores eletr ate 5,0cm</t>
  </si>
  <si>
    <t>16.188</t>
  </si>
  <si>
    <t>16.35.007</t>
  </si>
  <si>
    <t>Lixamento eletrico de armadura c/escova circular</t>
  </si>
  <si>
    <t>16.189</t>
  </si>
  <si>
    <t>16.35.008</t>
  </si>
  <si>
    <t>Escovamento manual</t>
  </si>
  <si>
    <t>16.190</t>
  </si>
  <si>
    <t>16.35.009</t>
  </si>
  <si>
    <t>Pistola de agulha</t>
  </si>
  <si>
    <t>16.191</t>
  </si>
  <si>
    <t>16.35.011</t>
  </si>
  <si>
    <t>Queima controlada</t>
  </si>
  <si>
    <t>16.192</t>
  </si>
  <si>
    <t>16.35.012</t>
  </si>
  <si>
    <t>Aplicacao de solvente em substrato impregnados</t>
  </si>
  <si>
    <t>16.193</t>
  </si>
  <si>
    <t>16.35.013</t>
  </si>
  <si>
    <t>Frezamento mecanico com maquina de desbaste</t>
  </si>
  <si>
    <t>16.194</t>
  </si>
  <si>
    <t>16.35.014</t>
  </si>
  <si>
    <t>Limpeza do substrato com aplicacao de jato de agua fria</t>
  </si>
  <si>
    <t>16.195</t>
  </si>
  <si>
    <t>16.35.015</t>
  </si>
  <si>
    <t>Limpeza do substrato com aplicacao de jato de agua quente</t>
  </si>
  <si>
    <t>16.196</t>
  </si>
  <si>
    <t>16.35.016</t>
  </si>
  <si>
    <t>Limpeza do substrato, lavagem com solucoes acidas, pisos e paredes</t>
  </si>
  <si>
    <t>16.197</t>
  </si>
  <si>
    <t>16.35.017</t>
  </si>
  <si>
    <t>Limpeza do substrato,lavagem com solucoes alcalinas,pisos e paredes</t>
  </si>
  <si>
    <t>16.198</t>
  </si>
  <si>
    <t>16.35.018</t>
  </si>
  <si>
    <t>Limpeza para remocao de oleos e graxas impregnados superficialmente</t>
  </si>
  <si>
    <t>16.199</t>
  </si>
  <si>
    <t>16.35.019</t>
  </si>
  <si>
    <t>Limpeza do substrato, com jato de ar comprimido</t>
  </si>
  <si>
    <t>16.200</t>
  </si>
  <si>
    <t>16.35.020</t>
  </si>
  <si>
    <t>Limpeza do substrato com utilizacao de solvente volateis</t>
  </si>
  <si>
    <t>16.201</t>
  </si>
  <si>
    <t>16.39.005</t>
  </si>
  <si>
    <t>Aplicacao de membrana de cura quimica em reparos estruturais</t>
  </si>
  <si>
    <t>16.202</t>
  </si>
  <si>
    <t>16.35.021</t>
  </si>
  <si>
    <t>Preparacao do substratos por saturacao com agua</t>
  </si>
  <si>
    <t>16.203</t>
  </si>
  <si>
    <t>16.35.022</t>
  </si>
  <si>
    <t>Preparacao do substrato por apicoamento manual da superficie</t>
  </si>
  <si>
    <t>16.204</t>
  </si>
  <si>
    <t>16.36.001</t>
  </si>
  <si>
    <t>Reparos superf argam monocomp cimento c/polímeros (1,0&lt;esp&lt;3.0cm)</t>
  </si>
  <si>
    <t>16.205</t>
  </si>
  <si>
    <t>16.36.002</t>
  </si>
  <si>
    <t>Reparos superf argam bicomp cimento c/polímero acrilico (1,0&lt;esp&lt;3.0cm)</t>
  </si>
  <si>
    <t>16.206</t>
  </si>
  <si>
    <t>16.36.003</t>
  </si>
  <si>
    <t>Reparos superf argam bicomp cimento c/polímero acrilico e fibra sint (1,0&lt;esp&lt;3,0cm)</t>
  </si>
  <si>
    <t>16.207</t>
  </si>
  <si>
    <t>16.36.005</t>
  </si>
  <si>
    <t>Reparos superf localiz, argam polimerica base epoxi (0,5&lt;esp&lt;1,5cm)</t>
  </si>
  <si>
    <t>16.208</t>
  </si>
  <si>
    <t>16.36.006</t>
  </si>
  <si>
    <t>Reparos superf localiz,argam polimerica base poliester (0,5&lt;esp&lt;1,5cm)</t>
  </si>
  <si>
    <t>16.209</t>
  </si>
  <si>
    <t>16.37.001</t>
  </si>
  <si>
    <t>Reparos superf argam monocomp cimento c/polímeros (1,0&lt;esp&lt;5,0cm)</t>
  </si>
  <si>
    <t>16.210</t>
  </si>
  <si>
    <t>16.37.002</t>
  </si>
  <si>
    <t>Reparos superf argam bicomp cimento c/polímero acrilico (1,0&lt;esp&lt;5,0cm)</t>
  </si>
  <si>
    <t>16.211</t>
  </si>
  <si>
    <t>16.37.003</t>
  </si>
  <si>
    <t>Reparos superf argam bicomp cimento c/polímero acrilico e fibra sint (1,0&lt;esp&lt;5,0cm)</t>
  </si>
  <si>
    <t>16.212</t>
  </si>
  <si>
    <t>16.37.005</t>
  </si>
  <si>
    <t>Reparos superf com argamassa monocomp cimento c/polímeros projetada (1,0&lt;esp&lt;7,0cm)</t>
  </si>
  <si>
    <t>16.213</t>
  </si>
  <si>
    <t>16.37.006</t>
  </si>
  <si>
    <t>Reparos superf com argam bicomp cimento c/polímero acrilico projetada (1,0&lt;esp&lt;7,0cm)</t>
  </si>
  <si>
    <t>16.214</t>
  </si>
  <si>
    <t>16.37.009</t>
  </si>
  <si>
    <t>Reparos superf estucam corretivo argam monocomp c/polímeros esp&lt;5mm</t>
  </si>
  <si>
    <t>16.215</t>
  </si>
  <si>
    <t>16.37.010</t>
  </si>
  <si>
    <t>Reparos superf estucam corretivo argam bicomp cimento c/polímero acrilico esp&lt;5mm</t>
  </si>
  <si>
    <t>16.216</t>
  </si>
  <si>
    <t>16.37.011</t>
  </si>
  <si>
    <t>Reparos superf estucam corretivo argam bicomp cimento c/polímero acrilico e fibra sint esp&lt;5mm</t>
  </si>
  <si>
    <t>16.217</t>
  </si>
  <si>
    <t>16.38.001</t>
  </si>
  <si>
    <t>Reparos de juntas c/argam monocomp cimento c/polímeros</t>
  </si>
  <si>
    <t>16.218</t>
  </si>
  <si>
    <t>16.38.002</t>
  </si>
  <si>
    <t>Reparos de juntas c/argam bicomp cimento c/polímero acrilico</t>
  </si>
  <si>
    <t>16.219</t>
  </si>
  <si>
    <t>16.38.003</t>
  </si>
  <si>
    <t>Reparos de juntas c/argam bicomp cimento c/ polímero acrilico e fibra sint</t>
  </si>
  <si>
    <t>16.220</t>
  </si>
  <si>
    <t>16.38.005</t>
  </si>
  <si>
    <t>Reparos em juntas, c/argam base epoxi p/esp ate 1,5cm</t>
  </si>
  <si>
    <t>16.221</t>
  </si>
  <si>
    <t>16.38.006</t>
  </si>
  <si>
    <t>Juntas c/elastomeros polissulfetos ou bor silicone sec transv 2x2cm</t>
  </si>
  <si>
    <t>D3</t>
  </si>
  <si>
    <t>16.222</t>
  </si>
  <si>
    <t>16.39.004</t>
  </si>
  <si>
    <t>Formas para reparos profundos (esp&gt;3,0cm)</t>
  </si>
  <si>
    <t>16.223</t>
  </si>
  <si>
    <t>16.40.001</t>
  </si>
  <si>
    <t>Protecao de armaduras com tinta de alto teor de zinco</t>
  </si>
  <si>
    <t>16.224</t>
  </si>
  <si>
    <t>16.40.002</t>
  </si>
  <si>
    <t>Argamassa ou concreto de reparo com inibidores de corrosao</t>
  </si>
  <si>
    <t>16.225</t>
  </si>
  <si>
    <t>16.41.001</t>
  </si>
  <si>
    <t>Emenda por traspasse, para reconstituicao da secao da armadura</t>
  </si>
  <si>
    <t>16.226</t>
  </si>
  <si>
    <t>16.41.002</t>
  </si>
  <si>
    <t>Emendas por solda de topo, p/reconstituicao da secao da armadura</t>
  </si>
  <si>
    <t>16.227</t>
  </si>
  <si>
    <t>16.42.001</t>
  </si>
  <si>
    <t>Reparo estrutural por injecao resina base epoxi em fissuras 0,3a9,0mm</t>
  </si>
  <si>
    <t>16.228</t>
  </si>
  <si>
    <t>16.42.002</t>
  </si>
  <si>
    <t>Reparo estrutural c/aplicacao de graute base epoxi trincas de 10a40mm</t>
  </si>
  <si>
    <t>16.229</t>
  </si>
  <si>
    <t>16.42.003</t>
  </si>
  <si>
    <t>Reparo estr vigas lajes pilares c/aplic graute base epoxi vaos 35a70mm</t>
  </si>
  <si>
    <t>16.230</t>
  </si>
  <si>
    <t>16.42.004</t>
  </si>
  <si>
    <t>Tratamento de micro fissuras por silicatacao ou fluorsilicatacao</t>
  </si>
  <si>
    <t>16.231</t>
  </si>
  <si>
    <t>16.43.013</t>
  </si>
  <si>
    <t>Furo em concreto com d=3/8"</t>
  </si>
  <si>
    <t>16.232</t>
  </si>
  <si>
    <t>16.43.014</t>
  </si>
  <si>
    <t>Furo em concreto com d=1/2"</t>
  </si>
  <si>
    <t>16.233</t>
  </si>
  <si>
    <t>16.43.015</t>
  </si>
  <si>
    <t>Furo em concreto com d=5/8"</t>
  </si>
  <si>
    <t>16.234</t>
  </si>
  <si>
    <t>16.43.016</t>
  </si>
  <si>
    <t>Furo em concreto com d=3/4"</t>
  </si>
  <si>
    <t>16.235</t>
  </si>
  <si>
    <t>16.43.017</t>
  </si>
  <si>
    <t>Furo em concreto com d=1"</t>
  </si>
  <si>
    <t>16.236</t>
  </si>
  <si>
    <t>16.43.020</t>
  </si>
  <si>
    <t>Taxa de mobilização equip. furos em concreto</t>
  </si>
  <si>
    <t>16.237</t>
  </si>
  <si>
    <t>16.44.001</t>
  </si>
  <si>
    <t>Fornecimento e colocacao de chumbadores quimicos d=3/4"</t>
  </si>
  <si>
    <t>16.238</t>
  </si>
  <si>
    <t>16.44.002</t>
  </si>
  <si>
    <t>Fornecimento e colocacao de chumbadores quimicos d=1/2"</t>
  </si>
  <si>
    <t>16.239</t>
  </si>
  <si>
    <t>16.44.003</t>
  </si>
  <si>
    <t>Fornecimento e colocacao de chumbadores quimicos d=3/8"</t>
  </si>
  <si>
    <t>16.240</t>
  </si>
  <si>
    <t>16.45.001</t>
  </si>
  <si>
    <t>Fornecimento e colocacao de chumbadores expansiveis d=3/4"</t>
  </si>
  <si>
    <t>16.241</t>
  </si>
  <si>
    <t>16.45.002</t>
  </si>
  <si>
    <t>Fornecimento e colocacao de chumbadores expansiveis d=1/2"</t>
  </si>
  <si>
    <t>16.242</t>
  </si>
  <si>
    <t>16.45.003</t>
  </si>
  <si>
    <t>Fornecimento e colocacao de chumbadores expansiveis d=3/8"</t>
  </si>
  <si>
    <t>16.243</t>
  </si>
  <si>
    <t>16.45.010</t>
  </si>
  <si>
    <t>Pinos walsiwa para fixacao de armaduras</t>
  </si>
  <si>
    <t>16.244</t>
  </si>
  <si>
    <t>16.46.001</t>
  </si>
  <si>
    <t>Ancoragem de barras de aco, com resina base de poliester</t>
  </si>
  <si>
    <t>16.245</t>
  </si>
  <si>
    <t>16.46.002</t>
  </si>
  <si>
    <t>Ancoragem de barras de aco com resina base epoxi</t>
  </si>
  <si>
    <t>16.246</t>
  </si>
  <si>
    <t>16.47.001</t>
  </si>
  <si>
    <t>Preparacao de ponte de aderencia com adesivo acrilico</t>
  </si>
  <si>
    <t>16.247</t>
  </si>
  <si>
    <t>16.47.002</t>
  </si>
  <si>
    <t>Preparacao de ponte de aderencia com adesivo base epoxi</t>
  </si>
  <si>
    <t>16.248</t>
  </si>
  <si>
    <t>01.23.056</t>
  </si>
  <si>
    <t>Tratamento de armadura com produto anticorrosivo a base de zinco</t>
  </si>
  <si>
    <t>16.249</t>
  </si>
  <si>
    <t>4915654</t>
  </si>
  <si>
    <t>Lixamento mecanizado em superfície de concreto</t>
  </si>
  <si>
    <t>SICRO NOVO</t>
  </si>
  <si>
    <t>16.250</t>
  </si>
  <si>
    <t>16.48.001</t>
  </si>
  <si>
    <t>Lixamento manual</t>
  </si>
  <si>
    <t>16.251</t>
  </si>
  <si>
    <t>16.48.002</t>
  </si>
  <si>
    <t>Lixamento grosso ou fino com lixadeira eletrica</t>
  </si>
  <si>
    <t>16.252</t>
  </si>
  <si>
    <t>16.48.003</t>
  </si>
  <si>
    <t>Aplicacao manual de estuque e preparo de pasta</t>
  </si>
  <si>
    <t>16.253</t>
  </si>
  <si>
    <t>16.48.004</t>
  </si>
  <si>
    <t>Polimento do estuque, lixamento manual</t>
  </si>
  <si>
    <t>16.254</t>
  </si>
  <si>
    <t>16.48.005</t>
  </si>
  <si>
    <t>Aplicacao pintura hidrofugante uma demao,silicone base agua</t>
  </si>
  <si>
    <t>16.255</t>
  </si>
  <si>
    <t>16.48.006</t>
  </si>
  <si>
    <t>Aplicacao pintura hidrofugante em duas demaos,silicone base solvente</t>
  </si>
  <si>
    <t>16.256</t>
  </si>
  <si>
    <t>16.48.007</t>
  </si>
  <si>
    <t>Aplicaçao pintura hidrof. duas demaos, siloxano oligomerico base solvente</t>
  </si>
  <si>
    <t>16.257</t>
  </si>
  <si>
    <t>16.48.008</t>
  </si>
  <si>
    <t>Aplicaçao pintura hidrof. duas demaos, siloxano polimerico base solvente</t>
  </si>
  <si>
    <t>16.258</t>
  </si>
  <si>
    <t>16.48.009</t>
  </si>
  <si>
    <t>Aplicacao pintura imperm duas demaos verniz epoxi bicomponente</t>
  </si>
  <si>
    <t>16.259</t>
  </si>
  <si>
    <t>16.48.010</t>
  </si>
  <si>
    <t>Aplicacao pintura imperm duas demaos verniz poliur alif bicomponentes</t>
  </si>
  <si>
    <t>16.260</t>
  </si>
  <si>
    <t>16.48.011</t>
  </si>
  <si>
    <t>Aplicacao pintura imperm duas demaos verniz poliur alif monocomponente</t>
  </si>
  <si>
    <t>16.261</t>
  </si>
  <si>
    <t>16.48.012</t>
  </si>
  <si>
    <t>Aplicacao pintura imperm duas demaos verniz acrilico base solvente</t>
  </si>
  <si>
    <t>16.262</t>
  </si>
  <si>
    <t>16.48.013</t>
  </si>
  <si>
    <t>Aplicacao pintura imperm primer duas demaos verniz acrilico base agua</t>
  </si>
  <si>
    <t>16.263</t>
  </si>
  <si>
    <t>16.48.014</t>
  </si>
  <si>
    <t>Aplicacao pintura imperm duas demaos,borracha clorada base solvente</t>
  </si>
  <si>
    <t>16.264</t>
  </si>
  <si>
    <t>16.48.015</t>
  </si>
  <si>
    <t>Aplicacao pintura imperm duas demaos sitema duplo epoxi poliuretano</t>
  </si>
  <si>
    <t>16.265</t>
  </si>
  <si>
    <t>16.48.016</t>
  </si>
  <si>
    <t>Aplicacao pintura imperm duas demaos sistema duplo silano siloxano</t>
  </si>
  <si>
    <t>16.266</t>
  </si>
  <si>
    <t>16.48.035</t>
  </si>
  <si>
    <t>Pintura intumescente p/ revestimento contra fogo em estr metalica</t>
  </si>
  <si>
    <t>16.267</t>
  </si>
  <si>
    <t>91069</t>
  </si>
  <si>
    <t>EXECUÇÃO DE REVESTIMENTO DE CONCRETO PROJETADO COM ESPESSURA DE 7 CM, ARMADO COM TELA, INCLINAÇÃO MENOR QUE 90°, APLICAÇÃO CONTÍNUA, UTILIZANDO EQUIPAMENTO DE PROJEÇÃO COM 6 M³/H DE CAPACIDADE. AF_07/2024</t>
  </si>
  <si>
    <t>16.268</t>
  </si>
  <si>
    <t>16.49.001</t>
  </si>
  <si>
    <t>Aparelho de apoio de neoprene fretado</t>
  </si>
  <si>
    <t>16.269</t>
  </si>
  <si>
    <t>16.50.001</t>
  </si>
  <si>
    <t>Demolição de tubo de f.g. p/ sust de tela alambr incl base fixação</t>
  </si>
  <si>
    <t>16.270</t>
  </si>
  <si>
    <t>16.50.002</t>
  </si>
  <si>
    <t>Demolição de tela de arame galvanizado</t>
  </si>
  <si>
    <t>16.271</t>
  </si>
  <si>
    <t>104790</t>
  </si>
  <si>
    <t>DEMOLIÇÃO DE PISO DE CONCRETO SIMPLES, DE FORMA MECANIZADA COM MARTELETE, SEM REAPROVEITAMENTO. AF_09/2023</t>
  </si>
  <si>
    <t>16.272</t>
  </si>
  <si>
    <t>16.80.002</t>
  </si>
  <si>
    <t>Tela de arame galvanizado n.10 malha 2"</t>
  </si>
  <si>
    <t>16.273</t>
  </si>
  <si>
    <t>16.80.006</t>
  </si>
  <si>
    <t>Ferro trabalhado (gradil)</t>
  </si>
  <si>
    <t>16.274</t>
  </si>
  <si>
    <t>16.80.007</t>
  </si>
  <si>
    <t>Pingadeira para muros de alvenaria</t>
  </si>
  <si>
    <t>16.275</t>
  </si>
  <si>
    <t>16.80.008</t>
  </si>
  <si>
    <t>Quadra de esportes - piso de concreto nao armado</t>
  </si>
  <si>
    <t>16.276</t>
  </si>
  <si>
    <t>16.80.009</t>
  </si>
  <si>
    <t>Quadra de esportes - piso de concreto armado</t>
  </si>
  <si>
    <t>16.277</t>
  </si>
  <si>
    <t>16.80.010</t>
  </si>
  <si>
    <t>Tela de arame galvanizado n.12 malha 2"</t>
  </si>
  <si>
    <t>16.278</t>
  </si>
  <si>
    <t>16.80.014</t>
  </si>
  <si>
    <t>Lastro de brita graduada compactação mecânica e=8cm</t>
  </si>
  <si>
    <t>16.279</t>
  </si>
  <si>
    <t>16.280</t>
  </si>
  <si>
    <t>97113</t>
  </si>
  <si>
    <t>APLICAÇÃO DE LONA PLÁSTICA PARA EXECUÇÃO DE PAVIMENTOS DE CONCRETO. AF_04/2022</t>
  </si>
  <si>
    <t>16.281</t>
  </si>
  <si>
    <t>16.80.022</t>
  </si>
  <si>
    <t>Cesto para tabela de basquete</t>
  </si>
  <si>
    <t>16.282</t>
  </si>
  <si>
    <t>16.80.023</t>
  </si>
  <si>
    <t>Piso de concreto com fibra fck=25mpa e=8cm desempenamento mecânico</t>
  </si>
  <si>
    <t>16.283</t>
  </si>
  <si>
    <t>103769</t>
  </si>
  <si>
    <t>PAR DE TABELAS DE BASQUETE DE COMPENSADO NAVAL, COM AROS E REDES - FORNECIMENTO E INSTALAÇÃO. AF_03/2022</t>
  </si>
  <si>
    <t>16.284</t>
  </si>
  <si>
    <t>16.80.026</t>
  </si>
  <si>
    <t>Treliça metálica galv. a fogo p/tabela de basquete mod.qe-37 a qe-40</t>
  </si>
  <si>
    <t>16.285</t>
  </si>
  <si>
    <t>16.80.031</t>
  </si>
  <si>
    <t>Concreto estrutural fck 20mpa preparado no local, lançado e adensado</t>
  </si>
  <si>
    <t>16.286</t>
  </si>
  <si>
    <t>16.80.070</t>
  </si>
  <si>
    <t>Sumidouro - coroamento, inclusive escavacao</t>
  </si>
  <si>
    <t>16.287</t>
  </si>
  <si>
    <t>16.80.071</t>
  </si>
  <si>
    <t>Sumidouro - escavacao</t>
  </si>
  <si>
    <t>16.288</t>
  </si>
  <si>
    <t>16.80.072</t>
  </si>
  <si>
    <t>Sumidouro - brita</t>
  </si>
  <si>
    <t>16.289</t>
  </si>
  <si>
    <t>16.80.086</t>
  </si>
  <si>
    <t>16.290</t>
  </si>
  <si>
    <t>16.80.087</t>
  </si>
  <si>
    <t>16.291</t>
  </si>
  <si>
    <t>16.80.088</t>
  </si>
  <si>
    <t>16.292</t>
  </si>
  <si>
    <t>16.80.092</t>
  </si>
  <si>
    <t>Limpeza de caixilhos metalicos</t>
  </si>
  <si>
    <t>16.293</t>
  </si>
  <si>
    <t>16.80.093</t>
  </si>
  <si>
    <t>Limpeza de caixa de inspecao</t>
  </si>
  <si>
    <t>16.294</t>
  </si>
  <si>
    <t>16.80.094</t>
  </si>
  <si>
    <t>Limpeza de fossa septica</t>
  </si>
  <si>
    <t>16.295</t>
  </si>
  <si>
    <t>16.80.095</t>
  </si>
  <si>
    <t>Limpeza de sumidouro por viagem de 7 m3</t>
  </si>
  <si>
    <t>VG</t>
  </si>
  <si>
    <t>16.296</t>
  </si>
  <si>
    <t>16.80.097</t>
  </si>
  <si>
    <t>Caçamba de 4m3 para retirada de entulho</t>
  </si>
  <si>
    <t>16.297</t>
  </si>
  <si>
    <t>100981</t>
  </si>
  <si>
    <t>CARGA, MANOBRA E DESCARGA DE ENTULHO EM CAMINHÃO BASCULANTE 6 M³ - CARGA COM ESCAVADEIRA HIDRÁULICA (CAÇAMBA DE 0,80 M³ / 111 HP) E DESCARGA LIVRE (UNIDADE: M3). AF_07/2020</t>
  </si>
  <si>
    <t>16.298</t>
  </si>
  <si>
    <t>16.85.048</t>
  </si>
  <si>
    <t>Laje de protecao de 2,00x2,00 m</t>
  </si>
  <si>
    <t>16.299</t>
  </si>
  <si>
    <t>16.85.049</t>
  </si>
  <si>
    <t>Abrigo de poco em alvenaria de 1,00x1,00x0,60 m c/ tampa metalica</t>
  </si>
  <si>
    <t>16.300</t>
  </si>
  <si>
    <t>08.08.078</t>
  </si>
  <si>
    <t>Conj motor-bomba (centrifuga) 7,5 hp (40000l/h 20 mca)</t>
  </si>
  <si>
    <t>16.301</t>
  </si>
  <si>
    <t>102122</t>
  </si>
  <si>
    <t>BOMBA CENTRÍFUGA, TRIFÁSICA, 10 CV OU 9,86 HP, HM 85 A 140 M, Q 4,2 A 14,9 M3/H - FORNECIMENTO E INSTALAÇÃO. AF_12/2020</t>
  </si>
  <si>
    <t>16.302</t>
  </si>
  <si>
    <t>16.20.042</t>
  </si>
  <si>
    <t>Manutencao integral p/ elevador novo 2 paradas - mensal</t>
  </si>
  <si>
    <t>16.303</t>
  </si>
  <si>
    <t>16.20.043</t>
  </si>
  <si>
    <t>Manutencao integral p/ elevador novo 3 paradas - mensal</t>
  </si>
  <si>
    <t>16.304</t>
  </si>
  <si>
    <t>16.20.044</t>
  </si>
  <si>
    <t>Manutencao integral p/ elevador novo 4 paradas - mensal</t>
  </si>
  <si>
    <t>16.305</t>
  </si>
  <si>
    <t>28.20.800</t>
  </si>
  <si>
    <t>Equipamento automatizador de portas deslizantes para folha dupla</t>
  </si>
  <si>
    <t>16.306</t>
  </si>
  <si>
    <t>16.307</t>
  </si>
  <si>
    <t>17.40.150</t>
  </si>
  <si>
    <t>Resina acrílica para piso de granilite</t>
  </si>
  <si>
    <t>16.308</t>
  </si>
  <si>
    <t>01.20.841</t>
  </si>
  <si>
    <t>Levantamento planialtimétrico cadastral com áreas acima de 50% de ocupação - área até 20.000 m² (mínimo de 3.500 m²)</t>
  </si>
  <si>
    <t>16.309</t>
  </si>
  <si>
    <t>90775</t>
  </si>
  <si>
    <t>DESENHISTA PROJETISTA COM ENCARGOS COMPLEMENTARES</t>
  </si>
  <si>
    <t>H</t>
  </si>
  <si>
    <t>16.310</t>
  </si>
  <si>
    <t>90779</t>
  </si>
  <si>
    <t>ENGENHEIRO CIVIL DE OBRA SENIOR COM ENCARGOS COMPLEMENTARES</t>
  </si>
  <si>
    <t>16.311</t>
  </si>
  <si>
    <t>88241</t>
  </si>
  <si>
    <t>AJUDANTE DE OPERAÇÃO EM GERAL COM ENCARGOS COMPLEMENTARES</t>
  </si>
  <si>
    <t>16.312</t>
  </si>
  <si>
    <t>88262</t>
  </si>
  <si>
    <t>CARPINTEIRO DE FORMAS COM ENCARGOS COMPLEMENTARES</t>
  </si>
  <si>
    <t>16.313</t>
  </si>
  <si>
    <t>88264</t>
  </si>
  <si>
    <t>ELETRICISTA COM ENCARGOS COMPLEMENTARES</t>
  </si>
  <si>
    <t>16.314</t>
  </si>
  <si>
    <t>88267</t>
  </si>
  <si>
    <t>ENCANADOR OU BOMBEIRO HIDRÁULICO COM ENCARGOS COMPLEMENTARES</t>
  </si>
  <si>
    <t>16.315</t>
  </si>
  <si>
    <t>88245</t>
  </si>
  <si>
    <t>ARMADOR COM ENCARGOS COMPLEMENTARES</t>
  </si>
  <si>
    <t>16.316</t>
  </si>
  <si>
    <t>88309</t>
  </si>
  <si>
    <t>PEDREIRO COM ENCARGOS COMPLEMENTARES</t>
  </si>
  <si>
    <t>16.317</t>
  </si>
  <si>
    <t>90776</t>
  </si>
  <si>
    <t>ENCARREGADO GERAL COM ENCARGOS COMPLEMENTARES</t>
  </si>
  <si>
    <t>16.318</t>
  </si>
  <si>
    <t>5875</t>
  </si>
  <si>
    <t>RETROESCAVADEIRA SOBRE RODAS COM CARREGADEIRA, TRAÇÃO 4X4, POTÊNCIA LÍQ. 72 HP, CAÇAMBA CARREG. CAP. MÍN. 0,79 M3, CAÇAMBA RETRO CAP. 0,18 M3, PESO OPERACIONAL MÍN. 7.140 KG, PROFUNDIDADE ESCAVAÇÃO MÁX. 4,50 M - CHP DIURNO. AF_06/2014</t>
  </si>
  <si>
    <t>CHP</t>
  </si>
  <si>
    <t>16.319</t>
  </si>
  <si>
    <t>91386</t>
  </si>
  <si>
    <t>CAMINHÃO BASCULANTE 10 M3, TRUCADO CABINE SIMPLES, PESO BRUTO TOTAL 23.000 KG, CARGA ÚTIL MÁXIMA 15.935 KG, DISTÂNCIA ENTRE EIXOS 4,80 M, POTÊNCIA 230 CV INCLUSIVE CAÇAMBA METÁLICA - CHP DIURNO. AF_06/2014</t>
  </si>
  <si>
    <t>16.320</t>
  </si>
  <si>
    <t>23.08.040</t>
  </si>
  <si>
    <t>Armário/gabinete embutido em MDF sob medida, revestido em laminado melamínico, com portas e prateleiras</t>
  </si>
  <si>
    <t>16.321</t>
  </si>
  <si>
    <t>23.08.100</t>
  </si>
  <si>
    <t>Armário tipo prateleira com subdivisão em compensado, revestido totalmente em laminado fenólico melamínico</t>
  </si>
  <si>
    <t>16.322</t>
  </si>
  <si>
    <t>23.08.110</t>
  </si>
  <si>
    <t>Painel em compensado naval, espessura de 25 mm</t>
  </si>
  <si>
    <t>16.323</t>
  </si>
  <si>
    <t>23.08.220</t>
  </si>
  <si>
    <t>Armário sob medida em compensado de madeira totalmente revestido em laminado melamínico texturizado, completo</t>
  </si>
  <si>
    <t>16.324</t>
  </si>
  <si>
    <t>22.06.350</t>
  </si>
  <si>
    <t>Brise metálico curvo e móvel termoacústico em chapa lisa de alumínio pré-pintada</t>
  </si>
  <si>
    <t>16.325</t>
  </si>
  <si>
    <t>22.06.240</t>
  </si>
  <si>
    <t>Brise metálico fixo em chapa lisa aluzinc pré-pintada, formato ogiva, lâmina frontal de 200mm</t>
  </si>
  <si>
    <t>16.326</t>
  </si>
  <si>
    <t>27.04.050</t>
  </si>
  <si>
    <t>Protetor de parede ou bate-maca em PVC flexível, com amortecimento à impacto, altura de 150 mm</t>
  </si>
  <si>
    <t>16.327</t>
  </si>
  <si>
    <t>27.04.051</t>
  </si>
  <si>
    <t>Faixa em vinil para proteção de paredes, com amortecimento à alto impacto, altura de 400 mm</t>
  </si>
  <si>
    <t>16.328</t>
  </si>
  <si>
    <t>27.04.060</t>
  </si>
  <si>
    <t>Bate-maca ou protetor de parede curvo em PVC, com amortecimento à impacto, altura de 200 mm</t>
  </si>
  <si>
    <t>16.329</t>
  </si>
  <si>
    <t>27.04.070</t>
  </si>
  <si>
    <t>Bate-maca ou protetor de parede em PVC, com amortecimento à impacto, altura de 200 mm</t>
  </si>
  <si>
    <t>16.330</t>
  </si>
  <si>
    <t>28.20.810</t>
  </si>
  <si>
    <t>Equipamento automatizador telescópico unilateral de portas deslizantes para folha dupla</t>
  </si>
  <si>
    <t>16.331</t>
  </si>
  <si>
    <t>30.06.132</t>
  </si>
  <si>
    <t>Placa de sinalização tátil em poliestireno com alto relevo em braile, para identificação de pavimentos</t>
  </si>
  <si>
    <t>16.332</t>
  </si>
  <si>
    <t>32.06.130</t>
  </si>
  <si>
    <t>Espuma flexível de poliuretano poliéter/poliéster para absorção acústica, espessura de 50 mm</t>
  </si>
  <si>
    <t>16.333</t>
  </si>
  <si>
    <t>32.06.380</t>
  </si>
  <si>
    <t>Isolamento acústico em placas de espuma semirrígida, com uma camada de manta HD, espessura de 50 mm</t>
  </si>
  <si>
    <t>16.334</t>
  </si>
  <si>
    <t>32.06.396</t>
  </si>
  <si>
    <t>Manta termoacústica em fibra cerâmica aluminizada, espessura de 38 mm</t>
  </si>
  <si>
    <t>16.335</t>
  </si>
  <si>
    <t>32.06.400</t>
  </si>
  <si>
    <t>Isolamento acústico em placas de espuma semirrígida incombustível, com superfície em cunhas anecóicas, espessura de 50 mm</t>
  </si>
  <si>
    <t>16.336</t>
  </si>
  <si>
    <t>32.06.231</t>
  </si>
  <si>
    <t>Película de controle solar refletiva na cor prata, aplicado em vidros</t>
  </si>
  <si>
    <t>16.337</t>
  </si>
  <si>
    <t>03.01.040</t>
  </si>
  <si>
    <t>Demolição manual de concreto armado</t>
  </si>
  <si>
    <t>16.338</t>
  </si>
  <si>
    <t>66.02.239</t>
  </si>
  <si>
    <t>Sistema eletrônico de automatização de portão deslizante, para esforços até 800 kg</t>
  </si>
  <si>
    <t>16.339</t>
  </si>
  <si>
    <t>66.02.240</t>
  </si>
  <si>
    <t>Sistema eletrônico de automatização de portão deslizante, para esforços maior de 800 kg e até 1400 kg</t>
  </si>
  <si>
    <t>16.340</t>
  </si>
  <si>
    <t>46.27.090</t>
  </si>
  <si>
    <t>Tubo de cobre flexível, espessura 1/32" - diâmetro 1/2", inclusive conexões</t>
  </si>
  <si>
    <t>16.341</t>
  </si>
  <si>
    <t>46.27.060</t>
  </si>
  <si>
    <t>Tubo de cobre flexível, espessura 1/32" - diâmetro 1/4", inclusive conexões</t>
  </si>
  <si>
    <t>16.342</t>
  </si>
  <si>
    <t>46.27.110</t>
  </si>
  <si>
    <t>Tubo de cobre flexível, espessura 1/32" - diâmetro 3/4", inclusive conexões</t>
  </si>
  <si>
    <t>16.343</t>
  </si>
  <si>
    <t>97.02.193</t>
  </si>
  <si>
    <t>Placa de sinalização em PVC fotoluminescente (200x200mm), com indicação de equipamentos de alarme, detecção e extinção de incêndio</t>
  </si>
  <si>
    <t>16.344</t>
  </si>
  <si>
    <t>97.02.194</t>
  </si>
  <si>
    <t>Placa de sinalização em PVC fotoluminescente (150x150mm), com indicação de equipamentos de combate à incêndio e alarme</t>
  </si>
  <si>
    <t>16.345</t>
  </si>
  <si>
    <t>61.10.564</t>
  </si>
  <si>
    <t>Grelha de insuflação de ar em alumínio anodizado, de dupla deflexão, tamanho: até 0,10 m²</t>
  </si>
  <si>
    <t>16.346</t>
  </si>
  <si>
    <t>61.10.565</t>
  </si>
  <si>
    <t>Grelha de insuflação de ar em alumínio anodizado, de dupla deflexão, tamanho: acima de 0,10 m² até 0,50 m²</t>
  </si>
  <si>
    <t>16.347</t>
  </si>
  <si>
    <t>61.10.566</t>
  </si>
  <si>
    <t>Grelha de insuflação de ar em alumínio anodizado, de dupla deflexão, tamanho: acima de 0,50 m² até 1,00 m²</t>
  </si>
  <si>
    <t>16.348</t>
  </si>
  <si>
    <t>89867</t>
  </si>
  <si>
    <t>JOELHO 45 GRAUS, PVC, SOLDÁVEL, DN 25MM, INSTALADO EM DRENO DE AR-CONDICIONADO - FORNECIMENTO E INSTALAÇÃO. AF_08/2022</t>
  </si>
  <si>
    <t>16.349</t>
  </si>
  <si>
    <t>89866</t>
  </si>
  <si>
    <t>JOELHO 90 GRAUS, PVC, SOLDÁVEL, DN 25MM, INSTALADO EM DRENO DE AR-CONDICIONADO - FORNECIMENTO E INSTALAÇÃO. AF_08/2022</t>
  </si>
  <si>
    <t>16.350</t>
  </si>
  <si>
    <t>89868</t>
  </si>
  <si>
    <t>LUVA, PVC, SOLDÁVEL, DN 25MM, INSTALADO EM DRENO DE AR-CONDICIONADO - FORNECIMENTO E INSTALAÇÃO. AF_08/2022</t>
  </si>
  <si>
    <t>16.351</t>
  </si>
  <si>
    <t>89869</t>
  </si>
  <si>
    <t>TE, PVC, SOLDÁVEL, DN 25MM, INSTALADO EM DRENO DE AR-CONDICIONADO - FORNECIMENTO E INSTALAÇÃO. AF_08/2022</t>
  </si>
  <si>
    <t>16.352</t>
  </si>
  <si>
    <t>89865</t>
  </si>
  <si>
    <t>TUBO, PVC, SOLDÁVEL, DE 25MM, INSTALADO EM DRENO DE AR-CONDICIONADO - FORNECIMENTO E INSTALAÇÃO. AF_08/2022</t>
  </si>
  <si>
    <t>16.353</t>
  </si>
  <si>
    <t>103268</t>
  </si>
  <si>
    <t>AR CONDICIONADO SPLIT ON/OFF, CASSETE (TETO), 18000 BTU/H, CICLO QUENTE/FRIO - FORNECIMENTO E INSTALAÇÃO. AF_11/2021_PE</t>
  </si>
  <si>
    <t>16.354</t>
  </si>
  <si>
    <t>103248</t>
  </si>
  <si>
    <t>AR CONDICIONADO SPLIT ON/OFF, HI-WALL (PAREDE), 12000 BTUS/H, CICLO FRIO - FORNECIMENTO E INSTALAÇÃO. AF_11/2021_PE</t>
  </si>
  <si>
    <t>16.355</t>
  </si>
  <si>
    <t>103269</t>
  </si>
  <si>
    <t>AR CONDICIONADO SPLIT ON/OFF, CASSETE (TETO), FRIO 4 VIAS 24000 BTU/H - FORNECIMENTO E INSTALAÇÃO. AF_11/2021_PE</t>
  </si>
  <si>
    <t>16.356</t>
  </si>
  <si>
    <t>103272</t>
  </si>
  <si>
    <t>AR CONDICIONADO SPLIT ON/OFF, CASSETE (TETO), 36000 BTU/H, CICLO QUENTE/FRIO - FORNECIMENTO E INSTALAÇÃO. AF_11/2021_PE</t>
  </si>
  <si>
    <t>16.357</t>
  </si>
  <si>
    <t>61.20.450</t>
  </si>
  <si>
    <t>Duto em chapa de aço galvanizado</t>
  </si>
  <si>
    <t>16.358</t>
  </si>
  <si>
    <t>99813</t>
  </si>
  <si>
    <t>LIMPEZA DE MÁRMORE/GRANITO EM PAREDE UTILIZANDO DETERGENTE NEUTRO E ESCOVAÇÃO MANUAL. AF_04/2019</t>
  </si>
  <si>
    <t>16.359</t>
  </si>
  <si>
    <t>21.03.153</t>
  </si>
  <si>
    <t>Revestimento em placa de alumínio composto "ACM", espessura de 3 mm e acabamento em poliéster - uso interno</t>
  </si>
  <si>
    <t>16.360</t>
  </si>
  <si>
    <t>COTAÇÃO FPVV135</t>
  </si>
  <si>
    <t>FORNECIMENTO E INSTALAÇÃO DE PORTAS VAI E VEM ABS TRAFEGO INTENSO E RESISTENTE A ALTO IMPACTO 1,35 X 2,1O M</t>
  </si>
  <si>
    <t>16.361</t>
  </si>
  <si>
    <t>COTAÇÃO FPVV100</t>
  </si>
  <si>
    <t>FORNECIMENTO E INSTALAÇÃO DE PORTAS VAI E VEM ABS TRAFEGO INTENSO E RESISTENTE A ALTO IMPACTO 1,00 X 2,1O M</t>
  </si>
  <si>
    <t>16.362</t>
  </si>
  <si>
    <t>COTAÇÃO PCTCVI</t>
  </si>
  <si>
    <t>FORNECIMENTO E INSTALAÇÃO DE POSTO COMPLETO (TARUGO+CANOPLA+VÁLVULA IMPACTO) - EMBUTIDO</t>
  </si>
  <si>
    <t>16.363</t>
  </si>
  <si>
    <t>COTAÇÃO PCTCVA</t>
  </si>
  <si>
    <t>FORNECIMENTO E INSTALAÇÃO DE POSTO COMPLETO (TARUGO+CANOPLA+VÁLVULA IMPACTO) - APARENTE</t>
  </si>
  <si>
    <t>16.364</t>
  </si>
  <si>
    <t>COTAÇÃO PAOX</t>
  </si>
  <si>
    <t>FORNECIMENTO E INSTALAÇÃO DE PAINEL DE ALARME - OXIGÊNIO (SEM CANOPLA)</t>
  </si>
  <si>
    <t>16.365</t>
  </si>
  <si>
    <t>COTAÇÃO PAVAC</t>
  </si>
  <si>
    <t>FORNECIMENTO E INSTALAÇÃO DE PAINEL DE ALARME - VÁCUO (SEM CANOPLA)</t>
  </si>
  <si>
    <t>16.366</t>
  </si>
  <si>
    <t>COTAÇÃO PAAC</t>
  </si>
  <si>
    <t>FORNECIMENTO E INSTALAÇÃO DE PAINEL DE ALARME - AR COMPRIMIDO (SEM CANOPLA)</t>
  </si>
  <si>
    <t>16.367</t>
  </si>
  <si>
    <t>COTAÇÃO PAON</t>
  </si>
  <si>
    <t>FORNECIMENTO E INSTALAÇÃO DE PAINEL DE ALARME - OXIDO NITROSO (SEM CANOPLA)</t>
  </si>
  <si>
    <t>16.368</t>
  </si>
  <si>
    <t>COTAÇÃO CS1G</t>
  </si>
  <si>
    <t>FORNECIMENTO E INSTALAÇÃO DE CAIXA DE SECCIONAMENTO 1 GÁS - SEM VÁVULA</t>
  </si>
  <si>
    <t>16.369</t>
  </si>
  <si>
    <t>COTAÇÃO CS2G</t>
  </si>
  <si>
    <t>FORNECIMENTO E INSTALAÇÃO DE CAIXA DE SECCIONAMENTO 2 GASES - SEM VÁVULA</t>
  </si>
  <si>
    <t>16.370</t>
  </si>
  <si>
    <t>COTAÇÃO CS3G</t>
  </si>
  <si>
    <t>FORNECIMENTO E INSTALAÇÃO DE CAIXA DE SECCIONAMENTO 3 GASES - SEM VÁVULA</t>
  </si>
  <si>
    <t>16.371</t>
  </si>
  <si>
    <t>COTAÇÃO CS4G</t>
  </si>
  <si>
    <t>FORNECIMENTO E INSTALAÇÃO DE CAIXA DE SECCIONAMENTO 4 GASES - SEM VÁVULA</t>
  </si>
  <si>
    <t>16.372</t>
  </si>
  <si>
    <t>COTAÇÃO R11050</t>
  </si>
  <si>
    <t>FORNECIMENTO E INSTALAÇÃO DE RÉGUA DE GASES R1 1050 X 294 - R1- 6 PONTOS DE CONSUMO, 10 TOMADAS DE USO GERAL, LUMINÁRIA E CHAMADA DE ENFERMAGEM</t>
  </si>
  <si>
    <t>16.373</t>
  </si>
  <si>
    <t>COTAÇÃO R21150</t>
  </si>
  <si>
    <t>FORNECIMENTO E INSTALAÇÃO DE RÉGUA DE GASES R2 1150 X 239 - R2 - 2 PONTOS DE CONSUMO, 10 TOMADAS DE USO GERAL, LUMINÁRIA E CHAMADA DE ENFERMAGEM</t>
  </si>
  <si>
    <t>16.374</t>
  </si>
  <si>
    <t>COTAÇÃO R31050</t>
  </si>
  <si>
    <t>FORNECIMENTO E INSTALAÇÃO DE RÉGUA DE GASES R3 1050 X 294 - R3 - 4 PONTOS DE CONSUMO, 10 TOMADAS DE USO GERAL, LUMINÁRIA E CHAMADA DE ENFERMAGEM</t>
  </si>
  <si>
    <t>16.375</t>
  </si>
  <si>
    <t>COTAÇÃO R41050</t>
  </si>
  <si>
    <t>FORNECIMENTO E INSTALAÇÃO DE RÉGUA DE GASES R4 1050 X 294 - R4 - 5 PONTOS DE CONSUMO, 10 TOMADAS DE USO GERAL, LUMINÁRIA E CHAMADA DE ENFERMAGEM</t>
  </si>
  <si>
    <t>16.376</t>
  </si>
  <si>
    <t>COTAÇÃO R5900</t>
  </si>
  <si>
    <t>FORNECIMENTO E INSTALAÇÃO DE RÉGUA DE GASES R5 900 X 239 - R 5- 3 PONTOS DE CONSUMO, 04 TOMADAS DE USO GERAL, LUMINÁRIA E CHAMADA DE ENFERMAGEM</t>
  </si>
  <si>
    <t>16.377</t>
  </si>
  <si>
    <t>COTAÇÃO R6600</t>
  </si>
  <si>
    <t>FORNECIMENTO E INSTALAÇÃO DE RÉGUA DE GASES R6 600 X 239 - R6 - 1 PONTOS DE CONSUMO E 06 TOMADAS DE USO GERAL</t>
  </si>
  <si>
    <t>16.378</t>
  </si>
  <si>
    <t>COTAÇÃO R7800</t>
  </si>
  <si>
    <t>FORNECIMENTO E INSTALAÇÃO DE RÉGUA DE GASES R7 800 X 239 - R7 - 2 PONTOS DE CONSUMO, 06 TOMADAS DE USO GERAL E LUMINÁRIA</t>
  </si>
  <si>
    <t>16.379</t>
  </si>
  <si>
    <t>COTAÇÃO R81050</t>
  </si>
  <si>
    <t>FORNECIMENTO E INSTALAÇÃO DE RÉGUA DE GASES R8 1050 X 239 - R8 - 3 PONTOS DE CONSUMO, 06 TOMADAS DE USO GERAL, LUMINÁRIA E CHAMADA DE ENFERMAGEM</t>
  </si>
  <si>
    <t>16.380</t>
  </si>
  <si>
    <t>COTAÇÃO R9850</t>
  </si>
  <si>
    <t>FORNECIMENTO E INSTALAÇÃO DE RÉGUA DE GASES R9 850 X 294 - R9 - 6 PONTOS DE CONSUMO E 10 TOMADAS DE USO GERAL</t>
  </si>
  <si>
    <t>16.381</t>
  </si>
  <si>
    <t>COTAÇÃO R10800</t>
  </si>
  <si>
    <t>FORNECIMENTO E INSTALAÇÃO DE RÉGUA DE GASES R10 800 X 239 - R10 - 3 PONTOS DE CONSUMO E 06 TOMADAS DE USO GERAL</t>
  </si>
  <si>
    <t>16.382</t>
  </si>
  <si>
    <t>COTAÇÃO MANOX</t>
  </si>
  <si>
    <t>FORNECIMENTO E INSTALAÇÃO DE MANIFOLD 1 + 1 ALAVANCA (OXIGÊNIO)</t>
  </si>
  <si>
    <t>16.383</t>
  </si>
  <si>
    <t>COTAÇÃO MANAC</t>
  </si>
  <si>
    <t>FORNECIMENTO E INSTALAÇÃO DE MANIFOLD 1 + 1 ALAVANCA (AR COMPRIMIDO)</t>
  </si>
  <si>
    <t>16.384</t>
  </si>
  <si>
    <t>COTAÇÃO MANOX2</t>
  </si>
  <si>
    <t>FORNECIMENTO E INSTALAÇÃO DE MANIFOLD 2 + 2 ALAVANCA (OXIGÊNIO)</t>
  </si>
  <si>
    <t>16.385</t>
  </si>
  <si>
    <t>COTAÇÃO MANAC2</t>
  </si>
  <si>
    <t>FORNECIMENTO E INSTALAÇÃO DE MANIFOLD 2 + 2 ALAVANCA (AR COMPRIMIDO)</t>
  </si>
  <si>
    <t>16.386</t>
  </si>
  <si>
    <t>COTAÇÃO MANOX3</t>
  </si>
  <si>
    <t>FORNECIMENTO E INSTALAÇÃO DE MANIFOLD 3 + 3 ALAVANCA (OXIGÊNIO)</t>
  </si>
  <si>
    <t>16.387</t>
  </si>
  <si>
    <t>COTAÇÃO MANAC3</t>
  </si>
  <si>
    <t>FORNECIMENTO E INSTALAÇÃO DE MANIFOLD 3 + 3 ALAVANCA (AR COMPRIMIDO)</t>
  </si>
  <si>
    <t>16.388</t>
  </si>
  <si>
    <t>COTAÇÃO MANOX4</t>
  </si>
  <si>
    <t>FORNECIMENTO E INSTALAÇÃO DE MANIFOLD 4 + 4 ALAVANCA (OXIGÊNIO)</t>
  </si>
  <si>
    <t>16.389</t>
  </si>
  <si>
    <t>COTAÇÃO MANAC4</t>
  </si>
  <si>
    <t>FORNECIMENTO E INSTALAÇÃO DE MANIFOLD 4 + 4 ALAVANCA (AR COMPRIMIDO)</t>
  </si>
  <si>
    <t>COTAÇÃO CF</t>
  </si>
  <si>
    <t>FORNECIMENTO E INSTALAÇÃO DE CHICOTE FLEXIVEL AÇO</t>
  </si>
  <si>
    <t>COTAÇÃO PCCHUMBO</t>
  </si>
  <si>
    <t>PORTA DE CORRER EM CHAPA DE MADEIRA MDF, FECHADURA STAM, TRILHO SUPERIOR E CANALETA INFERIOR EM ALUMÍNIO COM RODÍZIOS APARENTES, PUXADORES, MANTA DE CHUMBO INTERNA 2,0MM E ACABAMENTO EM FÓRMICA TX. NA COR BRANCA. (0,90x2,10)m</t>
  </si>
  <si>
    <t>COTAÇÃO SBR</t>
  </si>
  <si>
    <t>FORNECIMENTO E INSTALAÇÃO DE PISO DE BORRACHA SBR MONOLÍTICO 40MM ABSORVENE DE IMPACTO SEGUNDO ABNT 16071-3</t>
  </si>
  <si>
    <t>COTAÇÃO EPDM</t>
  </si>
  <si>
    <t>FORNECIMENTO E INSTALAÇÃO DE PISO DE BORRACHA EPDM MONOLÍTICO 40MM ABSORVENE DE IMPACTO SEGUNDO ABNT 16071-3</t>
  </si>
  <si>
    <t>VALOR ORÇAMENTO:</t>
  </si>
  <si>
    <t>VALOR TOTAL:</t>
  </si>
  <si>
    <t>PREFEITURA MUNICIPAL DE SANTO ANDRÉ</t>
  </si>
  <si>
    <t>DEPARTAMENTO DE MANUTENÇÃO DE OBRAS</t>
  </si>
  <si>
    <t>SERVIÇO:</t>
  </si>
  <si>
    <t>REGISTRO DE PREÇOS PARA EXECUÇÃO DE SERVIÇOS GERAIS DE MANUTENÇÃO PREVENTIVA, CORREÇÃO, REPARAÇÕES, ADAPTAÇÕES E MODIFICAÇÕES EM PRÓPRIOS PÚBLICOS MUNICIPAIS DA ADMINISTRAÇÃO DIRETA, CÂMARA MUNICIPAL, INSTITUTO DE PREVIDÊNCIA DE SANTO ANDRÉ - SATRANS EM PRÉDIOS PRÓPRIOS, LOCADOS E/OU CONVENIADOS E EM LOCAIS ONDE A EXECUÇÃO DESTES SERVIÇOS SEJA DE RESPONSABILIDADE DA MUNICIPALIDADE DE SANTO ANDRÉ</t>
  </si>
  <si>
    <t>LOCAL</t>
  </si>
  <si>
    <t>DIVERSOS LOCAIS NO MUNICÍPIO DE SANTO ANDRÉ</t>
  </si>
  <si>
    <t>SECRETARIA DE MANUTENÇÃO E SERVIÇOS URBANOS</t>
  </si>
  <si>
    <t>FDE</t>
  </si>
  <si>
    <t>CDHU</t>
  </si>
  <si>
    <t>PLANILHA DE QUANTIDADES E PREÇOS COM DESONERAÇÃO</t>
  </si>
  <si>
    <t>A</t>
  </si>
  <si>
    <t>B</t>
  </si>
  <si>
    <t>C</t>
  </si>
  <si>
    <t>D</t>
  </si>
  <si>
    <t>E</t>
  </si>
  <si>
    <t>F</t>
  </si>
  <si>
    <t>G</t>
  </si>
  <si>
    <t>PREÇO
TOTAL R$</t>
  </si>
  <si>
    <t>PREÇO
UNITÁRIO R$</t>
  </si>
  <si>
    <t>I</t>
  </si>
  <si>
    <t>J</t>
  </si>
  <si>
    <t>K</t>
  </si>
  <si>
    <t>VALOR BDI (26,03%):</t>
  </si>
  <si>
    <t>RESUMO:</t>
  </si>
  <si>
    <t>A regra 80/20, também conhecida como princípio de Pareto, é uma teoria que afirma que 80% dos resultados são provenientes de 20% das causas</t>
  </si>
  <si>
    <t>TOTAL DE ITENS:</t>
  </si>
  <si>
    <t>VALOR ACUMULADO</t>
  </si>
  <si>
    <t>PERCENTUAL ACUMULADO</t>
  </si>
  <si>
    <t>Curva ABC de Serviços de Maior Relevância - LOTE 1</t>
  </si>
  <si>
    <t>66.08.326</t>
  </si>
  <si>
    <t>Câmera fixa colorida tipo bullet, para áreas internas e externas - 1,3 MP</t>
  </si>
  <si>
    <t>CABO COAXIAL RG6 95% - FORNECIMENTO E INSTALAÇÃO. AF_11/2019</t>
  </si>
  <si>
    <t>39.09.010</t>
  </si>
  <si>
    <t>Conector terminal tipo BNC para cabo coaxial RG 59</t>
  </si>
  <si>
    <t>40.05.350</t>
  </si>
  <si>
    <t>Sensor de presença infravermelho passivo e microondas, alcance de 12 m - sem fio</t>
  </si>
  <si>
    <t>SIRENE ELETRÔNICA BITONAL 24V, ENTRE 100 e 120 DB, COM FLASH (GRUPO DE LEDS)</t>
  </si>
  <si>
    <t>09.10.02.100.01</t>
  </si>
  <si>
    <t>Descupinização</t>
  </si>
  <si>
    <t>4.2</t>
  </si>
  <si>
    <t>9.259</t>
  </si>
  <si>
    <t>9.581</t>
  </si>
  <si>
    <t>13.42</t>
  </si>
  <si>
    <t>16.139</t>
  </si>
  <si>
    <t>2.261 ITENS</t>
  </si>
  <si>
    <t>OS 355 ITENS TOTALIZAM SOMAM R$ 21.249.190,40 QUE EQUIVALE A : 80,04% DO ORÇAMENTO</t>
  </si>
  <si>
    <t>ANEXO VII</t>
  </si>
  <si>
    <t>ANEXO VIII</t>
  </si>
  <si>
    <t>Serviços de Maior Relevância Técnica</t>
  </si>
  <si>
    <t>FÉLIX BESERRA DA SILVA</t>
  </si>
  <si>
    <t>DIRETOR DEPTO DE MANUT. E OBRAS</t>
  </si>
  <si>
    <t>SECRETARIA DE MANUT. E SERV. URBANOS</t>
  </si>
  <si>
    <t>06.005.000 (I)</t>
  </si>
  <si>
    <t>LAJE PRÉ-MOLDADA UNIDIRECIONAL, BIAPOIADA, PARA PISO, ENCHIMENTO EM CERÂMICA, VIGOTA CONVENCIONAL, ALTURA TOTAL DA LAJE (ENCHIMENTO+CAPA) = (8+4). AF_11/2020</t>
  </si>
  <si>
    <t>LAJE PRÉ-MOLDADA UNIDIRECIONAL, BIAPOIADA, PARA FORRO, ENCHIMENTO EM CERÂMICA, VIGOTA CONVENCIONAL, ALTURA TOTAL DA LAJE (ENCHIMENTO+CAPA) = (8+3). AF_11/2020</t>
  </si>
  <si>
    <t>SP Obras</t>
  </si>
  <si>
    <t>Cumeeira aço galvalume acabamento natural perfil ond/trap e=065 h=ate 400mm</t>
  </si>
  <si>
    <t>Rufo liso aço galvalume acabamento natural e=0,65mm corte ate 600mm</t>
  </si>
  <si>
    <t>Rufo dentado aço galvalume acabamento natural e=0,65mm corte ate 400mm</t>
  </si>
  <si>
    <t>Rufo dentado aço galvalume acabamento natural e=0,65mm corte ate 600mm</t>
  </si>
  <si>
    <t>BRAÇO PARA ILUMINAÇÃO PÚBLICA, EM TUBO DE AÇO GALVANIZADO, COMPRIMENTO DE 1,50 M, PARA FIXAÇÃO EM POSTE DE CONCRETO - FORNECIMENTO E INSTALAÇÃO. AF_02/2025_PS</t>
  </si>
  <si>
    <t>PEITORIL LINEAR EM GRANITO OU MÁRMORE, L = 15CM, ASSENTADO COM ARGAMASSA 1:6 COM ADITIVO. AF_11/2020</t>
  </si>
  <si>
    <t>IHD.23 - LASTRO DE BRITA E PÓ DE PEDRA</t>
  </si>
  <si>
    <t>SIURB</t>
  </si>
  <si>
    <t>1.13</t>
  </si>
  <si>
    <t>1.14</t>
  </si>
  <si>
    <t>1.15</t>
  </si>
  <si>
    <t>00010776</t>
  </si>
  <si>
    <t>LOCACAO DE CONTAINER 2,30 X 6,00 M, ALT. 2,50 M, PARA ESCRITORIO, SEM DIVISORIAS INTERNAS E SEM SANITARIO (NAO INCLUI MOBILIZACAO/DESMOBILIZACAO)</t>
  </si>
  <si>
    <t>MES</t>
  </si>
  <si>
    <t>00010778</t>
  </si>
  <si>
    <t>LOCACAO DE CONTAINER 2,30 X 6,00 M, ALT. 2,50 M, PARA SANITARIO, COM 4 BACIAS, 8 CHUVEIROS,1 LAVATORIO E 1 MICTORIO (NAO INCLUI MOBILIZACAO/DESMOBILIZACAO)</t>
  </si>
  <si>
    <t>5745</t>
  </si>
  <si>
    <t>Locação de container 2,30 x 6,00m, alt. 2,50m, para escritório, sem divisórias internas e sem sanitário</t>
  </si>
  <si>
    <t>un x mês</t>
  </si>
  <si>
    <t>Nos preços dos serviços acima já estão inclusos todos os custos e despesas relativo aos materiais, mão-de-obra, leis sociais de FDE=122,00%, SINAPI=92,70%, CDHU=97,78% e CPTM=115,54%
Data Base: CDHU=198 06/2025; FDE=04/2025; SINAPI=05/2025; CPTM=03/2025; SICRO NOVO=04/2025;  SIURB(I)=01/2025; COTAÇÃO DE MERCADO E COMPOSIÇÃO= 06 e 07/2025</t>
  </si>
  <si>
    <t>QUANT. TOTAL</t>
  </si>
  <si>
    <t>VALOR
 ACUMULADO</t>
  </si>
  <si>
    <t>SERVIÇOS DE MAIOR RELEVÂNCIA - LOTE 1 e 2</t>
  </si>
  <si>
    <t>Para os serviços de código 104626 e 94991 foi considerado espessura de 8 cm.</t>
  </si>
  <si>
    <t>Para o serviço de código 97096 foi considerado espessura de 12 cm.</t>
  </si>
  <si>
    <t>obs:</t>
  </si>
  <si>
    <t>ANEXO IV - LOTE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</si>
</sst>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 #,##0.00_);_(* \(#,##0.00\);_(* &quot;-&quot;??_);_(@_)"/>
    <numFmt numFmtId="165" formatCode="\R\$\ #,##0.00"/>
    <numFmt numFmtId="166" formatCode="\R\$\ ###,###,##0.00"/>
    <numFmt numFmtId="167" formatCode="0.00000"/>
  </numFmts>
  <fonts count="17" x14ac:knownFonts="1">
    <font>
      <sz val="11"/>
      <color theme="1"/>
      <name val="Calibri"/>
      <family val="2"/>
      <scheme val="minor"/>
    </font>
    <font>
      <b/>
      <sz val="7"/>
      <color rgb="FF000000"/>
      <name val="Arial"/>
      <family val="2"/>
    </font>
    <font>
      <b/>
      <sz val="6"/>
      <color rgb="FF000000"/>
      <name val="Arial"/>
      <family val="2"/>
    </font>
    <font>
      <sz val="6"/>
      <color rgb="FF000000"/>
      <name val="Arial"/>
      <family val="2"/>
    </font>
    <font>
      <b/>
      <sz val="5"/>
      <color rgb="FF000000"/>
      <name val="Arial"/>
      <family val="2"/>
    </font>
    <font>
      <sz val="11"/>
      <color theme="1"/>
      <name val="Calibri"/>
      <family val="2"/>
      <scheme val="minor"/>
    </font>
    <font>
      <b/>
      <sz val="11"/>
      <color theme="1"/>
      <name val="Calibri"/>
      <family val="2"/>
      <scheme val="minor"/>
    </font>
    <font>
      <sz val="7"/>
      <color rgb="FF000000"/>
      <name val="Arial"/>
      <family val="2"/>
    </font>
    <font>
      <sz val="8"/>
      <color theme="1"/>
      <name val="Calibri"/>
      <family val="2"/>
      <scheme val="minor"/>
    </font>
    <font>
      <sz val="9"/>
      <color theme="1"/>
      <name val="Calibri"/>
      <family val="2"/>
      <scheme val="minor"/>
    </font>
    <font>
      <b/>
      <sz val="10"/>
      <name val="Arial"/>
      <family val="2"/>
    </font>
    <font>
      <sz val="11"/>
      <color indexed="8"/>
      <name val="Calibri"/>
      <family val="2"/>
    </font>
    <font>
      <sz val="10"/>
      <color rgb="FF000000"/>
      <name val="Times New Roman"/>
      <family val="1"/>
    </font>
    <font>
      <sz val="11"/>
      <color rgb="FF000000"/>
      <name val="Calibri"/>
      <family val="2"/>
    </font>
    <font>
      <b/>
      <sz val="8"/>
      <color theme="1"/>
      <name val="Calibri"/>
      <family val="2"/>
      <scheme val="minor"/>
    </font>
    <font>
      <sz val="11"/>
      <color theme="0"/>
      <name val="Calibri"/>
      <family val="2"/>
      <scheme val="minor"/>
    </font>
    <font>
      <sz val="9"/>
      <color theme="0"/>
      <name val="Calibri"/>
      <family val="2"/>
      <scheme val="minor"/>
    </font>
  </fonts>
  <fills count="6">
    <fill>
      <patternFill patternType="none"/>
    </fill>
    <fill>
      <patternFill patternType="gray125"/>
    </fill>
    <fill>
      <patternFill patternType="none"/>
    </fill>
    <fill>
      <patternFill patternType="solid">
        <fgColor rgb="FFCCCCCC"/>
      </patternFill>
    </fill>
    <fill>
      <patternFill patternType="none"/>
    </fill>
    <fill>
      <patternFill patternType="none"/>
    </fill>
  </fills>
  <borders count="17">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rgb="FF000000"/>
      </right>
      <top style="thin">
        <color rgb="FF000000"/>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style="thin">
        <color indexed="64"/>
      </left>
      <right style="thin">
        <color rgb="FF000000"/>
      </right>
      <top style="thin">
        <color rgb="FF000000"/>
      </top>
      <bottom style="thin">
        <color indexed="64"/>
      </bottom>
      <diagonal/>
    </border>
  </borders>
  <cellStyleXfs count="13">
    <xf numFmtId="0" fontId="0" fillId="0" borderId="0"/>
    <xf numFmtId="0" fontId="5" fillId="5" borderId="1"/>
    <xf numFmtId="9" fontId="10" fillId="5" borderId="1" applyFill="0" applyBorder="0" applyAlignment="0" applyProtection="0"/>
    <xf numFmtId="0" fontId="11" fillId="5" borderId="1"/>
    <xf numFmtId="44" fontId="5" fillId="5" borderId="1" applyFont="0" applyFill="0" applyBorder="0" applyAlignment="0" applyProtection="0"/>
    <xf numFmtId="0" fontId="12" fillId="5" borderId="1"/>
    <xf numFmtId="0" fontId="5" fillId="5" borderId="1"/>
    <xf numFmtId="0" fontId="13" fillId="5" borderId="1"/>
    <xf numFmtId="9" fontId="5" fillId="5" borderId="1" applyFont="0" applyFill="0" applyBorder="0" applyAlignment="0" applyProtection="0"/>
    <xf numFmtId="164" fontId="5" fillId="5" borderId="1" applyFont="0" applyFill="0" applyBorder="0" applyAlignment="0" applyProtection="0"/>
    <xf numFmtId="43" fontId="5" fillId="5" borderId="1" applyFont="0" applyFill="0" applyBorder="0" applyAlignment="0" applyProtection="0"/>
    <xf numFmtId="43" fontId="5" fillId="0" borderId="0" applyFont="0" applyFill="0" applyBorder="0" applyAlignment="0" applyProtection="0"/>
    <xf numFmtId="9" fontId="5" fillId="0" borderId="0" applyFont="0" applyFill="0" applyBorder="0" applyAlignment="0" applyProtection="0"/>
  </cellStyleXfs>
  <cellXfs count="106">
    <xf numFmtId="0" fontId="0" fillId="0" borderId="0" xfId="0"/>
    <xf numFmtId="0" fontId="2" fillId="3" borderId="2" xfId="0" applyFont="1" applyFill="1" applyBorder="1" applyAlignment="1">
      <alignment horizontal="center" vertical="center" wrapText="1"/>
    </xf>
    <xf numFmtId="0" fontId="0" fillId="5" borderId="1" xfId="1" applyFont="1"/>
    <xf numFmtId="0" fontId="2" fillId="3" borderId="2" xfId="1" applyFont="1" applyFill="1" applyBorder="1" applyAlignment="1">
      <alignment horizontal="center" vertical="center" wrapText="1"/>
    </xf>
    <xf numFmtId="0" fontId="3" fillId="5" borderId="2" xfId="1" applyFont="1" applyBorder="1" applyAlignment="1">
      <alignment horizontal="centerContinuous" vertical="center" wrapText="1"/>
    </xf>
    <xf numFmtId="0" fontId="0" fillId="5" borderId="1" xfId="1" applyFont="1" applyAlignment="1">
      <alignment horizontal="center"/>
    </xf>
    <xf numFmtId="0" fontId="7" fillId="5" borderId="1" xfId="1" applyFont="1" applyAlignment="1">
      <alignment horizontal="centerContinuous" vertical="center" wrapText="1"/>
    </xf>
    <xf numFmtId="0" fontId="1" fillId="5" borderId="1" xfId="1" applyFont="1" applyAlignment="1">
      <alignment horizontal="centerContinuous" vertical="center" wrapText="1"/>
    </xf>
    <xf numFmtId="0" fontId="6" fillId="5" borderId="1" xfId="1" applyFont="1" applyAlignment="1" applyProtection="1">
      <alignment horizontal="centerContinuous" wrapText="1"/>
      <protection locked="0"/>
    </xf>
    <xf numFmtId="0" fontId="6" fillId="0" borderId="1" xfId="0" applyFon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vertical="center"/>
    </xf>
    <xf numFmtId="0" fontId="6" fillId="0" borderId="1" xfId="0" applyFont="1" applyBorder="1" applyAlignment="1">
      <alignment horizontal="center" vertical="top"/>
    </xf>
    <xf numFmtId="0" fontId="2" fillId="3" borderId="2" xfId="1" applyFont="1" applyFill="1" applyBorder="1" applyAlignment="1">
      <alignment horizontal="left" vertical="center" wrapText="1"/>
    </xf>
    <xf numFmtId="0" fontId="3" fillId="5" borderId="2" xfId="1" applyFont="1" applyBorder="1" applyAlignment="1">
      <alignment horizontal="left" vertical="center" wrapText="1"/>
    </xf>
    <xf numFmtId="4" fontId="6" fillId="0" borderId="1" xfId="0" applyNumberFormat="1" applyFont="1" applyBorder="1" applyAlignment="1">
      <alignment horizontal="center" vertical="center"/>
    </xf>
    <xf numFmtId="4" fontId="0" fillId="5" borderId="1" xfId="1" applyNumberFormat="1" applyFont="1" applyAlignment="1" applyProtection="1">
      <alignment horizontal="centerContinuous" wrapText="1"/>
      <protection locked="0"/>
    </xf>
    <xf numFmtId="4" fontId="2" fillId="3" borderId="2" xfId="1" applyNumberFormat="1" applyFont="1" applyFill="1" applyBorder="1" applyAlignment="1">
      <alignment horizontal="center" vertical="center" wrapText="1"/>
    </xf>
    <xf numFmtId="4" fontId="2" fillId="5" borderId="13" xfId="1" applyNumberFormat="1" applyFont="1" applyBorder="1" applyAlignment="1">
      <alignment horizontal="right" vertical="center" wrapText="1"/>
    </xf>
    <xf numFmtId="4" fontId="0" fillId="5" borderId="1" xfId="1" applyNumberFormat="1" applyFont="1"/>
    <xf numFmtId="4" fontId="8" fillId="5" borderId="1" xfId="1" applyNumberFormat="1" applyFont="1"/>
    <xf numFmtId="0" fontId="6" fillId="2" borderId="1" xfId="0" applyFont="1" applyFill="1" applyBorder="1" applyAlignment="1" applyProtection="1">
      <alignment horizontal="center" wrapText="1"/>
      <protection locked="0"/>
    </xf>
    <xf numFmtId="0" fontId="9" fillId="0" borderId="1" xfId="0" applyFont="1" applyBorder="1" applyAlignment="1">
      <alignment horizontal="left" vertical="center" wrapText="1"/>
    </xf>
    <xf numFmtId="0" fontId="9" fillId="0" borderId="1" xfId="0" applyFont="1" applyBorder="1" applyAlignment="1">
      <alignment horizontal="left" vertical="center"/>
    </xf>
    <xf numFmtId="0" fontId="9" fillId="0" borderId="1" xfId="0" applyFont="1" applyBorder="1" applyAlignment="1">
      <alignment horizontal="center" vertical="center" wrapText="1"/>
    </xf>
    <xf numFmtId="43" fontId="0" fillId="5" borderId="1" xfId="11" applyFont="1" applyFill="1" applyBorder="1"/>
    <xf numFmtId="0" fontId="0" fillId="0" borderId="0" xfId="0" applyAlignment="1">
      <alignment horizontal="center" vertical="center"/>
    </xf>
    <xf numFmtId="0" fontId="0" fillId="5" borderId="1" xfId="1" applyFont="1" applyAlignment="1">
      <alignment horizontal="center" vertical="center"/>
    </xf>
    <xf numFmtId="10" fontId="0" fillId="5" borderId="1" xfId="12" applyNumberFormat="1" applyFont="1" applyFill="1" applyBorder="1" applyAlignment="1">
      <alignment horizontal="center" vertical="center"/>
    </xf>
    <xf numFmtId="0" fontId="6" fillId="5" borderId="1" xfId="1" applyFont="1" applyAlignment="1" applyProtection="1">
      <alignment horizontal="center" wrapText="1"/>
      <protection locked="0"/>
    </xf>
    <xf numFmtId="0" fontId="9" fillId="0" borderId="1" xfId="0" applyFont="1" applyBorder="1" applyAlignment="1">
      <alignment horizontal="center" vertical="center"/>
    </xf>
    <xf numFmtId="4" fontId="0" fillId="5" borderId="1" xfId="1" applyNumberFormat="1" applyFont="1" applyAlignment="1">
      <alignment horizontal="center" vertical="center"/>
    </xf>
    <xf numFmtId="10" fontId="0" fillId="0" borderId="1" xfId="12" applyNumberFormat="1" applyFont="1" applyBorder="1" applyAlignment="1">
      <alignment horizontal="center" vertical="center"/>
    </xf>
    <xf numFmtId="10" fontId="0" fillId="0" borderId="0" xfId="12" applyNumberFormat="1" applyFont="1" applyAlignment="1">
      <alignment horizontal="center" vertical="center"/>
    </xf>
    <xf numFmtId="0" fontId="14" fillId="5" borderId="1" xfId="1" applyFont="1" applyAlignment="1">
      <alignment horizontal="center"/>
    </xf>
    <xf numFmtId="0" fontId="8" fillId="5" borderId="1" xfId="1" applyFont="1"/>
    <xf numFmtId="0" fontId="8" fillId="5" borderId="1" xfId="1" applyFont="1" applyAlignment="1">
      <alignment horizontal="center"/>
    </xf>
    <xf numFmtId="0" fontId="8" fillId="5" borderId="1" xfId="1" applyFont="1" applyAlignment="1">
      <alignment horizontal="left"/>
    </xf>
    <xf numFmtId="4" fontId="3" fillId="4" borderId="1" xfId="0" applyNumberFormat="1" applyFont="1" applyFill="1" applyBorder="1" applyAlignment="1">
      <alignment horizontal="right" vertical="center" wrapText="1"/>
    </xf>
    <xf numFmtId="4" fontId="2" fillId="5" borderId="1" xfId="1" applyNumberFormat="1" applyFont="1" applyAlignment="1">
      <alignment horizontal="right" vertical="center" wrapText="1"/>
    </xf>
    <xf numFmtId="4" fontId="2" fillId="3" borderId="3" xfId="1" applyNumberFormat="1" applyFont="1" applyFill="1" applyBorder="1" applyAlignment="1">
      <alignment horizontal="center" vertical="center" wrapText="1"/>
    </xf>
    <xf numFmtId="4" fontId="3" fillId="4" borderId="3" xfId="0" applyNumberFormat="1" applyFont="1" applyFill="1" applyBorder="1" applyAlignment="1">
      <alignment horizontal="right" vertical="center" wrapText="1"/>
    </xf>
    <xf numFmtId="10" fontId="3" fillId="4" borderId="3" xfId="12" applyNumberFormat="1" applyFont="1" applyFill="1" applyBorder="1" applyAlignment="1" applyProtection="1">
      <alignment horizontal="right" vertical="center" wrapText="1"/>
    </xf>
    <xf numFmtId="4" fontId="3" fillId="5" borderId="3" xfId="0" applyNumberFormat="1" applyFont="1" applyFill="1" applyBorder="1" applyAlignment="1">
      <alignment horizontal="right" vertical="center" wrapText="1"/>
    </xf>
    <xf numFmtId="4" fontId="6" fillId="0" borderId="1" xfId="0" applyNumberFormat="1" applyFont="1" applyBorder="1" applyAlignment="1">
      <alignment vertical="center"/>
    </xf>
    <xf numFmtId="0" fontId="9" fillId="0" borderId="1" xfId="0" applyFont="1" applyBorder="1" applyAlignment="1">
      <alignment vertical="center"/>
    </xf>
    <xf numFmtId="10" fontId="14" fillId="5" borderId="3" xfId="12" applyNumberFormat="1" applyFont="1" applyFill="1" applyBorder="1" applyAlignment="1"/>
    <xf numFmtId="43" fontId="0" fillId="0" borderId="1" xfId="11" applyFont="1" applyBorder="1" applyAlignment="1">
      <alignment horizontal="center" vertical="center"/>
    </xf>
    <xf numFmtId="43" fontId="0" fillId="0" borderId="0" xfId="11" applyFont="1"/>
    <xf numFmtId="10" fontId="14" fillId="5" borderId="1" xfId="12" applyNumberFormat="1" applyFont="1" applyFill="1" applyBorder="1" applyAlignment="1"/>
    <xf numFmtId="0" fontId="15" fillId="5" borderId="1" xfId="1" applyFont="1" applyAlignment="1">
      <alignment horizontal="center" vertical="center"/>
    </xf>
    <xf numFmtId="0" fontId="16" fillId="0" borderId="1" xfId="0" applyFont="1" applyBorder="1" applyAlignment="1">
      <alignment horizontal="center" vertical="center"/>
    </xf>
    <xf numFmtId="4" fontId="2" fillId="3" borderId="4" xfId="1" applyNumberFormat="1" applyFont="1" applyFill="1" applyBorder="1" applyAlignment="1">
      <alignment vertical="center" wrapText="1"/>
    </xf>
    <xf numFmtId="0" fontId="2" fillId="5" borderId="2" xfId="0" applyFont="1" applyFill="1" applyBorder="1" applyAlignment="1">
      <alignment horizontal="left" vertical="center" wrapText="1"/>
    </xf>
    <xf numFmtId="165" fontId="2" fillId="5" borderId="2" xfId="0" applyNumberFormat="1" applyFont="1" applyFill="1" applyBorder="1" applyAlignment="1">
      <alignment horizontal="right" vertical="center" wrapText="1"/>
    </xf>
    <xf numFmtId="0" fontId="3" fillId="5" borderId="2" xfId="0" applyFont="1" applyFill="1" applyBorder="1" applyAlignment="1">
      <alignment horizontal="left" vertical="center" wrapText="1"/>
    </xf>
    <xf numFmtId="0" fontId="3" fillId="5" borderId="2" xfId="0" applyFont="1" applyFill="1" applyBorder="1" applyAlignment="1">
      <alignment horizontal="center" vertical="center" wrapText="1"/>
    </xf>
    <xf numFmtId="0" fontId="3" fillId="5" borderId="2" xfId="0" applyFont="1" applyFill="1" applyBorder="1" applyAlignment="1">
      <alignment horizontal="justify" vertical="center" wrapText="1"/>
    </xf>
    <xf numFmtId="4" fontId="3" fillId="5" borderId="2" xfId="0" applyNumberFormat="1" applyFont="1" applyFill="1" applyBorder="1" applyAlignment="1">
      <alignment horizontal="right" vertical="center" wrapText="1"/>
    </xf>
    <xf numFmtId="165" fontId="3" fillId="5" borderId="2" xfId="0" applyNumberFormat="1" applyFont="1" applyFill="1" applyBorder="1" applyAlignment="1">
      <alignment horizontal="right" vertical="center" wrapText="1"/>
    </xf>
    <xf numFmtId="166" fontId="3" fillId="5" borderId="2" xfId="0" applyNumberFormat="1" applyFont="1" applyFill="1" applyBorder="1" applyAlignment="1">
      <alignment horizontal="right" vertical="center" wrapText="1"/>
    </xf>
    <xf numFmtId="4" fontId="3" fillId="5" borderId="2" xfId="1" applyNumberFormat="1" applyFont="1" applyBorder="1" applyAlignment="1">
      <alignment vertical="center" wrapText="1"/>
    </xf>
    <xf numFmtId="4" fontId="3" fillId="5" borderId="3" xfId="1" applyNumberFormat="1" applyFont="1" applyBorder="1" applyAlignment="1">
      <alignment vertical="center" wrapText="1"/>
    </xf>
    <xf numFmtId="4" fontId="3" fillId="5" borderId="4" xfId="0" applyNumberFormat="1" applyFont="1" applyFill="1" applyBorder="1" applyAlignment="1">
      <alignment horizontal="right" vertical="center" wrapText="1"/>
    </xf>
    <xf numFmtId="0" fontId="3" fillId="5" borderId="15" xfId="0" applyFont="1" applyFill="1" applyBorder="1" applyAlignment="1">
      <alignment horizontal="center" vertical="center" wrapText="1"/>
    </xf>
    <xf numFmtId="166" fontId="3" fillId="5" borderId="13" xfId="0" applyNumberFormat="1" applyFont="1" applyFill="1" applyBorder="1" applyAlignment="1">
      <alignment horizontal="right" vertical="center" wrapText="1"/>
    </xf>
    <xf numFmtId="0" fontId="3" fillId="0" borderId="2" xfId="0" applyFont="1" applyBorder="1" applyAlignment="1">
      <alignment horizontal="left" vertical="center" wrapText="1"/>
    </xf>
    <xf numFmtId="165" fontId="3" fillId="0" borderId="2" xfId="0" applyNumberFormat="1" applyFont="1" applyBorder="1" applyAlignment="1">
      <alignment horizontal="right" vertical="center" wrapText="1"/>
    </xf>
    <xf numFmtId="4" fontId="3" fillId="0" borderId="2" xfId="1" applyNumberFormat="1" applyFont="1" applyFill="1" applyBorder="1" applyAlignment="1">
      <alignment vertical="center" wrapText="1"/>
    </xf>
    <xf numFmtId="0" fontId="3" fillId="0" borderId="2" xfId="1" applyFont="1" applyFill="1" applyBorder="1" applyAlignment="1">
      <alignment horizontal="center" vertical="center" wrapText="1"/>
    </xf>
    <xf numFmtId="0" fontId="3" fillId="0" borderId="2" xfId="1" applyFont="1" applyFill="1" applyBorder="1" applyAlignment="1">
      <alignment horizontal="left" vertical="center" wrapText="1"/>
    </xf>
    <xf numFmtId="0" fontId="3" fillId="0" borderId="2" xfId="1" applyFont="1" applyFill="1" applyBorder="1" applyAlignment="1">
      <alignment horizontal="centerContinuous" vertical="center" wrapText="1"/>
    </xf>
    <xf numFmtId="10" fontId="0" fillId="5" borderId="1" xfId="8" applyNumberFormat="1" applyFont="1" applyFill="1" applyBorder="1" applyAlignment="1">
      <alignment horizontal="center" vertical="center"/>
    </xf>
    <xf numFmtId="0" fontId="8" fillId="5" borderId="1" xfId="0" applyFont="1" applyFill="1" applyBorder="1" applyAlignment="1" applyProtection="1">
      <alignment horizontal="left" vertical="center" wrapText="1"/>
      <protection locked="0"/>
    </xf>
    <xf numFmtId="4" fontId="8" fillId="5" borderId="1" xfId="1" applyNumberFormat="1" applyFont="1" applyAlignment="1">
      <alignment horizontal="center" vertical="center"/>
    </xf>
    <xf numFmtId="0" fontId="4" fillId="5" borderId="1" xfId="1" applyFont="1" applyAlignment="1">
      <alignment horizontal="right" vertical="center" wrapText="1"/>
    </xf>
    <xf numFmtId="0" fontId="15" fillId="5" borderId="1" xfId="1" applyFont="1"/>
    <xf numFmtId="4" fontId="2" fillId="5" borderId="3" xfId="1" applyNumberFormat="1" applyFont="1" applyBorder="1" applyAlignment="1">
      <alignment horizontal="right" vertical="center" wrapText="1"/>
    </xf>
    <xf numFmtId="167" fontId="0" fillId="5" borderId="1" xfId="1" applyNumberFormat="1" applyFont="1"/>
    <xf numFmtId="3" fontId="2" fillId="4" borderId="3" xfId="0" applyNumberFormat="1" applyFont="1" applyFill="1" applyBorder="1" applyAlignment="1">
      <alignment horizontal="center" vertical="center" wrapText="1"/>
    </xf>
    <xf numFmtId="10" fontId="2" fillId="4" borderId="3" xfId="12" applyNumberFormat="1" applyFont="1" applyFill="1" applyBorder="1" applyAlignment="1" applyProtection="1">
      <alignment horizontal="right" vertical="center" wrapText="1"/>
    </xf>
    <xf numFmtId="4" fontId="2" fillId="5" borderId="16" xfId="1" applyNumberFormat="1" applyFont="1" applyBorder="1" applyAlignment="1">
      <alignment horizontal="right" vertical="center" wrapText="1"/>
    </xf>
    <xf numFmtId="0" fontId="6" fillId="2" borderId="1" xfId="0" applyFont="1" applyFill="1" applyBorder="1" applyAlignment="1" applyProtection="1">
      <alignment horizontal="center" wrapText="1"/>
      <protection locked="0"/>
    </xf>
    <xf numFmtId="0" fontId="6" fillId="0" borderId="1" xfId="0" applyFont="1" applyBorder="1" applyAlignment="1">
      <alignment horizontal="center" vertical="center"/>
    </xf>
    <xf numFmtId="0" fontId="9" fillId="0" borderId="1" xfId="0" applyFont="1" applyBorder="1" applyAlignment="1">
      <alignment horizontal="left" vertical="center" wrapText="1"/>
    </xf>
    <xf numFmtId="0" fontId="9" fillId="0" borderId="1" xfId="0" applyFont="1" applyBorder="1" applyAlignment="1">
      <alignment horizontal="center" vertical="center" wrapText="1"/>
    </xf>
    <xf numFmtId="0" fontId="9" fillId="0" borderId="1" xfId="0" applyFont="1" applyBorder="1" applyAlignment="1">
      <alignment horizontal="left" vertical="center"/>
    </xf>
    <xf numFmtId="0" fontId="9" fillId="0" borderId="1" xfId="0" applyFont="1" applyBorder="1" applyAlignment="1">
      <alignment horizontal="center" vertical="center"/>
    </xf>
    <xf numFmtId="0" fontId="8" fillId="5" borderId="1" xfId="1" applyFont="1" applyAlignment="1">
      <alignment horizontal="center"/>
    </xf>
    <xf numFmtId="0" fontId="6" fillId="5" borderId="14" xfId="1" applyFont="1" applyBorder="1" applyAlignment="1" applyProtection="1">
      <alignment horizontal="center" wrapText="1"/>
      <protection locked="0"/>
    </xf>
    <xf numFmtId="0" fontId="8" fillId="5" borderId="5" xfId="0" applyFont="1" applyFill="1" applyBorder="1" applyAlignment="1" applyProtection="1">
      <alignment horizontal="left" vertical="center" wrapText="1"/>
      <protection locked="0"/>
    </xf>
    <xf numFmtId="0" fontId="8" fillId="5" borderId="6" xfId="0" applyFont="1" applyFill="1" applyBorder="1" applyAlignment="1" applyProtection="1">
      <alignment horizontal="left" vertical="center" wrapText="1"/>
      <protection locked="0"/>
    </xf>
    <xf numFmtId="0" fontId="8" fillId="5" borderId="7" xfId="0" applyFont="1" applyFill="1" applyBorder="1" applyAlignment="1" applyProtection="1">
      <alignment horizontal="left" vertical="center" wrapText="1"/>
      <protection locked="0"/>
    </xf>
    <xf numFmtId="0" fontId="8" fillId="5" borderId="8" xfId="0" applyFont="1" applyFill="1" applyBorder="1" applyAlignment="1" applyProtection="1">
      <alignment horizontal="left" vertical="center" wrapText="1"/>
      <protection locked="0"/>
    </xf>
    <xf numFmtId="0" fontId="8" fillId="5" borderId="1" xfId="0" applyFont="1" applyFill="1" applyBorder="1" applyAlignment="1" applyProtection="1">
      <alignment horizontal="left" vertical="center" wrapText="1"/>
      <protection locked="0"/>
    </xf>
    <xf numFmtId="0" fontId="8" fillId="5" borderId="9" xfId="0" applyFont="1" applyFill="1" applyBorder="1" applyAlignment="1" applyProtection="1">
      <alignment horizontal="left" vertical="center" wrapText="1"/>
      <protection locked="0"/>
    </xf>
    <xf numFmtId="0" fontId="8" fillId="5" borderId="10" xfId="0" applyFont="1" applyFill="1" applyBorder="1" applyAlignment="1" applyProtection="1">
      <alignment horizontal="left" vertical="center" wrapText="1"/>
      <protection locked="0"/>
    </xf>
    <xf numFmtId="0" fontId="8" fillId="5" borderId="11" xfId="0" applyFont="1" applyFill="1" applyBorder="1" applyAlignment="1" applyProtection="1">
      <alignment horizontal="left" vertical="center" wrapText="1"/>
      <protection locked="0"/>
    </xf>
    <xf numFmtId="0" fontId="8" fillId="5" borderId="12" xfId="0" applyFont="1" applyFill="1" applyBorder="1" applyAlignment="1" applyProtection="1">
      <alignment horizontal="left" vertical="center" wrapText="1"/>
      <protection locked="0"/>
    </xf>
    <xf numFmtId="0" fontId="4" fillId="5" borderId="3" xfId="1" applyFont="1" applyBorder="1" applyAlignment="1">
      <alignment horizontal="right" vertical="center" wrapText="1"/>
    </xf>
    <xf numFmtId="0" fontId="4" fillId="5" borderId="3" xfId="0" applyFont="1" applyFill="1" applyBorder="1" applyAlignment="1">
      <alignment horizontal="right" vertical="center" wrapText="1"/>
    </xf>
    <xf numFmtId="0" fontId="14" fillId="5" borderId="3" xfId="0" applyFont="1" applyFill="1" applyBorder="1" applyAlignment="1" applyProtection="1">
      <alignment horizontal="center" vertical="center" wrapText="1"/>
      <protection locked="0"/>
    </xf>
    <xf numFmtId="9" fontId="14" fillId="5" borderId="3" xfId="0" applyNumberFormat="1" applyFont="1" applyFill="1" applyBorder="1" applyAlignment="1" applyProtection="1">
      <alignment horizontal="center" vertical="center" wrapText="1"/>
      <protection locked="0"/>
    </xf>
    <xf numFmtId="0" fontId="14" fillId="5" borderId="6" xfId="0" applyFont="1" applyFill="1" applyBorder="1" applyAlignment="1" applyProtection="1">
      <alignment horizontal="left" vertical="center" wrapText="1"/>
      <protection locked="0"/>
    </xf>
    <xf numFmtId="0" fontId="14" fillId="5" borderId="7" xfId="0" applyFont="1" applyFill="1" applyBorder="1" applyAlignment="1" applyProtection="1">
      <alignment horizontal="left" vertical="center" wrapText="1"/>
      <protection locked="0"/>
    </xf>
    <xf numFmtId="0" fontId="2" fillId="5" borderId="2" xfId="0" applyFont="1" applyFill="1" applyBorder="1" applyAlignment="1">
      <alignment horizontal="left" vertical="center" wrapText="1"/>
    </xf>
  </cellXfs>
  <cellStyles count="13">
    <cellStyle name="Moeda 2" xfId="4" xr:uid="{00000000-0005-0000-0000-000000000000}"/>
    <cellStyle name="Normal" xfId="0" builtinId="0"/>
    <cellStyle name="Normal 2" xfId="1" xr:uid="{00000000-0005-0000-0000-000002000000}"/>
    <cellStyle name="Normal 3" xfId="3" xr:uid="{00000000-0005-0000-0000-000003000000}"/>
    <cellStyle name="Normal 4" xfId="5" xr:uid="{00000000-0005-0000-0000-000004000000}"/>
    <cellStyle name="Normal 5" xfId="6" xr:uid="{00000000-0005-0000-0000-000005000000}"/>
    <cellStyle name="Normal 6" xfId="7" xr:uid="{00000000-0005-0000-0000-000006000000}"/>
    <cellStyle name="Porcentagem" xfId="12" builtinId="5"/>
    <cellStyle name="Porcentagem 2" xfId="8" xr:uid="{00000000-0005-0000-0000-000008000000}"/>
    <cellStyle name="Porcentagem 2 2" xfId="2" xr:uid="{00000000-0005-0000-0000-000009000000}"/>
    <cellStyle name="Vírgula" xfId="11" builtinId="3"/>
    <cellStyle name="Vírgula 2" xfId="9" xr:uid="{00000000-0005-0000-0000-00000B000000}"/>
    <cellStyle name="Vírgula 3" xfId="10" xr:uid="{00000000-0005-0000-0000-00000C000000}"/>
  </cellStyles>
  <dxfs count="9">
    <dxf>
      <font>
        <condense val="0"/>
        <extend val="0"/>
        <color rgb="FF9C0006"/>
      </font>
      <fill>
        <patternFill>
          <bgColor rgb="FFFFC7CE"/>
        </patternFill>
      </fill>
    </dxf>
    <dxf>
      <font>
        <condense val="0"/>
        <extend val="0"/>
        <color rgb="FF9C0006"/>
      </font>
      <fill>
        <patternFill>
          <bgColor rgb="FFFFC7CE"/>
        </patternFill>
      </fill>
    </dxf>
    <dxf>
      <font>
        <b/>
        <i val="0"/>
      </font>
      <fill>
        <patternFill>
          <fgColor rgb="FF00B0F0"/>
          <bgColor rgb="FF00B0F0"/>
        </patternFill>
      </fill>
    </dxf>
    <dxf>
      <font>
        <condense val="0"/>
        <extend val="0"/>
        <color rgb="FF9C0006"/>
      </font>
      <fill>
        <patternFill>
          <bgColor rgb="FFFFC7CE"/>
        </patternFill>
      </fill>
    </dxf>
    <dxf>
      <font>
        <condense val="0"/>
        <extend val="0"/>
        <color rgb="FF9C0006"/>
      </font>
      <fill>
        <patternFill>
          <bgColor rgb="FFFFC7CE"/>
        </patternFill>
      </fill>
    </dxf>
    <dxf>
      <font>
        <b/>
        <i val="0"/>
      </font>
      <fill>
        <patternFill>
          <fgColor rgb="FF00B0F0"/>
          <bgColor rgb="FF00B0F0"/>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alcChain" Target="calcChain.xml"/><Relationship Id="rId5" Type="http://schemas.openxmlformats.org/officeDocument/2006/relationships/externalLink" Target="externalLinks/externalLink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597775</xdr:colOff>
      <xdr:row>2</xdr:row>
      <xdr:rowOff>42631</xdr:rowOff>
    </xdr:to>
    <xdr:pic>
      <xdr:nvPicPr>
        <xdr:cNvPr id="2" name="Imagem 1" descr="LOGO SANTO ANDRÉ -.jpg">
          <a:extLst>
            <a:ext uri="{FF2B5EF4-FFF2-40B4-BE49-F238E27FC236}">
              <a16:creationId xmlns:a16="http://schemas.microsoft.com/office/drawing/2014/main" id="{1CE8579B-9256-4FCD-8F55-A345F0CAFFEC}"/>
            </a:ext>
          </a:extLst>
        </xdr:cNvPr>
        <xdr:cNvPicPr>
          <a:picLocks noChangeAspect="1"/>
        </xdr:cNvPicPr>
      </xdr:nvPicPr>
      <xdr:blipFill>
        <a:blip xmlns:r="http://schemas.openxmlformats.org/officeDocument/2006/relationships" r:embed="rId1" cstate="print">
          <a:grayscl/>
        </a:blip>
        <a:stretch>
          <a:fillRect/>
        </a:stretch>
      </xdr:blipFill>
      <xdr:spPr>
        <a:xfrm>
          <a:off x="0" y="0"/>
          <a:ext cx="600404" cy="42363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105104</xdr:colOff>
      <xdr:row>2</xdr:row>
      <xdr:rowOff>42631</xdr:rowOff>
    </xdr:to>
    <xdr:pic>
      <xdr:nvPicPr>
        <xdr:cNvPr id="2" name="Imagem 1" descr="LOGO SANTO ANDRÉ -.jpg">
          <a:extLst>
            <a:ext uri="{FF2B5EF4-FFF2-40B4-BE49-F238E27FC236}">
              <a16:creationId xmlns:a16="http://schemas.microsoft.com/office/drawing/2014/main" id="{1CE8579B-9256-4FCD-8F55-A345F0CAFFEC}"/>
            </a:ext>
          </a:extLst>
        </xdr:cNvPr>
        <xdr:cNvPicPr>
          <a:picLocks noChangeAspect="1"/>
        </xdr:cNvPicPr>
      </xdr:nvPicPr>
      <xdr:blipFill>
        <a:blip xmlns:r="http://schemas.openxmlformats.org/officeDocument/2006/relationships" r:embed="rId1" cstate="print">
          <a:grayscl/>
        </a:blip>
        <a:stretch>
          <a:fillRect/>
        </a:stretch>
      </xdr:blipFill>
      <xdr:spPr>
        <a:xfrm>
          <a:off x="0" y="0"/>
          <a:ext cx="600404" cy="42363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105104</xdr:colOff>
      <xdr:row>2</xdr:row>
      <xdr:rowOff>42631</xdr:rowOff>
    </xdr:to>
    <xdr:pic>
      <xdr:nvPicPr>
        <xdr:cNvPr id="5" name="Imagem 4" descr="LOGO SANTO ANDRÉ -.jpg">
          <a:extLst>
            <a:ext uri="{FF2B5EF4-FFF2-40B4-BE49-F238E27FC236}">
              <a16:creationId xmlns:a16="http://schemas.microsoft.com/office/drawing/2014/main" id="{1CE8579B-9256-4FCD-8F55-A345F0CAFFEC}"/>
            </a:ext>
          </a:extLst>
        </xdr:cNvPr>
        <xdr:cNvPicPr>
          <a:picLocks noChangeAspect="1"/>
        </xdr:cNvPicPr>
      </xdr:nvPicPr>
      <xdr:blipFill>
        <a:blip xmlns:r="http://schemas.openxmlformats.org/officeDocument/2006/relationships" r:embed="rId1" cstate="print">
          <a:grayscl/>
        </a:blip>
        <a:stretch>
          <a:fillRect/>
        </a:stretch>
      </xdr:blipFill>
      <xdr:spPr>
        <a:xfrm>
          <a:off x="0" y="0"/>
          <a:ext cx="600404" cy="42363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icro1\c\Meus%20documentos\MOD-A01-R1-AGO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ania\c\HELN-M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rgoliveira\AppData\Local\Microsoft\Windows\INetCache\Content.Outlook\UA70QEVZ\ARP%20-%202025%20-%20PLANILHA%20DE%20SERVI&#199;OS%20-%20SEM%20E%20COM%20DESONERA&#199;&#195;O-REV.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sheetName val="Espelho-Hab"/>
      <sheetName val="HABITAÇÃO"/>
      <sheetName val="Espelho-Infra"/>
      <sheetName val="INFRA"/>
      <sheetName val="Cronog-Global"/>
      <sheetName val="Cronog-hab"/>
      <sheetName val="Cronog-Infra"/>
      <sheetName val="Espec.HB fl. 01,03 e 04"/>
      <sheetName val="Espec.HB fl. 02"/>
      <sheetName val="PROJETOS PF"/>
      <sheetName val="BD"/>
      <sheetName val="Apoio"/>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IÇÃO"/>
    </sheetNames>
    <sheetDataSet>
      <sheetData sheetId="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M DESONERAÇÃO"/>
      <sheetName val="COM DESONERAÇÃO"/>
      <sheetName val="BDI"/>
      <sheetName val="LEIS SOCIAIS"/>
      <sheetName val="critério medição"/>
    </sheetNames>
    <sheetDataSet>
      <sheetData sheetId="0"/>
      <sheetData sheetId="1">
        <row r="11">
          <cell r="H11">
            <v>150322.12</v>
          </cell>
        </row>
        <row r="12">
          <cell r="B12" t="str">
            <v>98524</v>
          </cell>
          <cell r="C12" t="str">
            <v>LIMPEZA MANUAL DE VEGETAÇÃO EM TERRENO COM ENXADA. AF_03/2024</v>
          </cell>
          <cell r="D12" t="str">
            <v>SINAPI</v>
          </cell>
          <cell r="E12" t="str">
            <v>M2</v>
          </cell>
          <cell r="F12">
            <v>35</v>
          </cell>
          <cell r="G12">
            <v>5.87</v>
          </cell>
          <cell r="H12">
            <v>205.45</v>
          </cell>
        </row>
        <row r="13">
          <cell r="B13" t="str">
            <v>98525</v>
          </cell>
          <cell r="C13" t="str">
            <v>LIMPEZA MECANIZADA DE CAMADA VEGETAL, VEGETAÇÃO E PEQUENAS ÁRVORES (DIÂMETRO DE TRONCO MENOR QUE 0,20 M), COM TRATOR DE ESTEIRAS. AF_03/2024</v>
          </cell>
          <cell r="D13" t="str">
            <v>SINAPI</v>
          </cell>
          <cell r="E13" t="str">
            <v>M2</v>
          </cell>
          <cell r="F13">
            <v>931</v>
          </cell>
          <cell r="G13">
            <v>0.69</v>
          </cell>
          <cell r="H13">
            <v>642.39</v>
          </cell>
        </row>
        <row r="14">
          <cell r="B14" t="str">
            <v>01.01.010</v>
          </cell>
          <cell r="C14" t="str">
            <v>Corte, recorte e remocao de arvores incl raizes diam&gt;5&lt;15cm</v>
          </cell>
          <cell r="D14" t="str">
            <v>FDE</v>
          </cell>
          <cell r="E14" t="str">
            <v>UN</v>
          </cell>
          <cell r="F14">
            <v>21</v>
          </cell>
          <cell r="G14">
            <v>168.18</v>
          </cell>
          <cell r="H14">
            <v>3531.78</v>
          </cell>
        </row>
        <row r="15">
          <cell r="B15" t="str">
            <v>01.01.021</v>
          </cell>
          <cell r="C15" t="str">
            <v>Corte, recorte e remoção de árvores incl.raizes 15cm&lt;diam&lt;30cm</v>
          </cell>
          <cell r="D15" t="str">
            <v>FDE</v>
          </cell>
          <cell r="E15" t="str">
            <v>UN</v>
          </cell>
          <cell r="F15">
            <v>7</v>
          </cell>
          <cell r="G15">
            <v>862.15</v>
          </cell>
          <cell r="H15">
            <v>6035.05</v>
          </cell>
        </row>
        <row r="16">
          <cell r="B16" t="str">
            <v>98529</v>
          </cell>
          <cell r="C16" t="str">
            <v>CORTE RASO E RECORTE DE ÁRVORE COM DIÂMETRO DE TRONCO MAIOR OU IGUAL A 0,20 M E MENOR QUE 0,40 M. AF_03/2024</v>
          </cell>
          <cell r="D16" t="str">
            <v>SINAPI</v>
          </cell>
          <cell r="E16" t="str">
            <v>UN</v>
          </cell>
          <cell r="F16">
            <v>13</v>
          </cell>
          <cell r="G16">
            <v>92.79</v>
          </cell>
          <cell r="H16">
            <v>1206.27</v>
          </cell>
        </row>
        <row r="17">
          <cell r="B17" t="str">
            <v>01.02.001</v>
          </cell>
          <cell r="C17" t="str">
            <v>Corte e aterro dentro da obra com transporte interno</v>
          </cell>
          <cell r="D17" t="str">
            <v>FDE</v>
          </cell>
          <cell r="E17" t="str">
            <v>M3</v>
          </cell>
          <cell r="F17">
            <v>52</v>
          </cell>
          <cell r="G17">
            <v>53.4</v>
          </cell>
          <cell r="H17">
            <v>2776.8</v>
          </cell>
        </row>
        <row r="18">
          <cell r="B18" t="str">
            <v>100983</v>
          </cell>
          <cell r="C18" t="str">
            <v>CARGA, MANOBRA E DESCARGA DE ENTULHO EM CAMINHÃO BASCULANTE 14 M³ - CARGA COM ESCAVADEIRA HIDRÁULICA (CAÇAMBA DE 0,80 M³ / 111 HP) E DESCARGA LIVRE (UNIDADE: M3). AF_07/2020</v>
          </cell>
          <cell r="D18" t="str">
            <v>SINAPI</v>
          </cell>
          <cell r="E18" t="str">
            <v>M3</v>
          </cell>
          <cell r="F18">
            <v>500</v>
          </cell>
          <cell r="G18">
            <v>9.3800000000000008</v>
          </cell>
          <cell r="H18">
            <v>4690</v>
          </cell>
        </row>
        <row r="19">
          <cell r="B19" t="str">
            <v>02.01.01.110.22</v>
          </cell>
          <cell r="C19" t="str">
            <v>Carga e descarga mecanizada de entulho em caminhão basculante 18 m³</v>
          </cell>
          <cell r="D19" t="str">
            <v>CPTM</v>
          </cell>
          <cell r="E19" t="str">
            <v>m³</v>
          </cell>
          <cell r="F19">
            <v>500</v>
          </cell>
          <cell r="G19">
            <v>4.57</v>
          </cell>
          <cell r="H19">
            <v>2285</v>
          </cell>
        </row>
        <row r="20">
          <cell r="B20" t="str">
            <v>97918</v>
          </cell>
          <cell r="C20" t="str">
            <v>TRANSPORTE COM CAMINHÃO BASCULANTE DE 6 M³, EM VIA URBANA PAVIMENTADA, DMT ATÉ 30 KM (UNIDADE: TXKM). AF_07/2020</v>
          </cell>
          <cell r="D20" t="str">
            <v>SINAPI</v>
          </cell>
          <cell r="E20" t="str">
            <v>TXKM</v>
          </cell>
          <cell r="F20">
            <v>12564</v>
          </cell>
          <cell r="G20">
            <v>2.06</v>
          </cell>
          <cell r="H20">
            <v>25881.84</v>
          </cell>
        </row>
        <row r="21">
          <cell r="B21" t="str">
            <v>93381</v>
          </cell>
          <cell r="C21" t="str">
            <v>REATERRO MECANIZADO DE VALA COM RETROESCAVADEIRA (CAPACIDADE DA CAÇAMBA DA RETRO: 0,26 M³/POTÊNCIA: 88 HP), LARGURA 0,8 A 1,5 M, PROFUNDIDADE 1,5 A 3,0 M, COM SOLO (SEM SUBSTITUIÇÃO) DE 1ª CATEGORIA E COMPACTADOR DE SOLOS DE PERCUSSÃO. AF_08/2023</v>
          </cell>
          <cell r="D21" t="str">
            <v>SINAPI</v>
          </cell>
          <cell r="E21" t="str">
            <v>M3</v>
          </cell>
          <cell r="F21">
            <v>52</v>
          </cell>
          <cell r="G21">
            <v>13.12</v>
          </cell>
          <cell r="H21">
            <v>682.24</v>
          </cell>
        </row>
        <row r="22">
          <cell r="B22" t="str">
            <v>01.03.002</v>
          </cell>
          <cell r="C22" t="str">
            <v>Corte com retirada por caminhao nos primeiros 100 m</v>
          </cell>
          <cell r="D22" t="str">
            <v>FDE</v>
          </cell>
          <cell r="E22" t="str">
            <v>M3</v>
          </cell>
          <cell r="F22">
            <v>52</v>
          </cell>
          <cell r="G22">
            <v>28.25</v>
          </cell>
          <cell r="H22">
            <v>1469</v>
          </cell>
        </row>
        <row r="23">
          <cell r="B23" t="str">
            <v>94318</v>
          </cell>
          <cell r="C23" t="str">
            <v>ATERRO MECANIZADO DE VALA COM RETROESCAVADEIRA (CAPACIDADE DA CAÇAMBA DA RETRO: 0,26 M³ / POTÊNCIA: 88 HP), LARGURA ATÉ 1,5 M, PROFUNDIDADE DE 1,5 A 3,0 M, COM SOLO ARGILO-ARENOSO. AF_08/2023</v>
          </cell>
          <cell r="D23" t="str">
            <v>SINAPI</v>
          </cell>
          <cell r="E23" t="str">
            <v>M3</v>
          </cell>
          <cell r="F23">
            <v>52</v>
          </cell>
          <cell r="G23">
            <v>66.95</v>
          </cell>
          <cell r="H23">
            <v>3481.4</v>
          </cell>
        </row>
        <row r="24">
          <cell r="B24" t="str">
            <v>00010776</v>
          </cell>
          <cell r="C24" t="str">
            <v>LOCACAO DE CONTAINER 2,30 X 6,00 M, ALT. 2,50 M, PARA ESCRITORIO, SEM DIVISORIAS INTERNAS E SEM SANITARIO (NAO INCLUI MOBILIZACAO/DESMOBILIZACAO)</v>
          </cell>
          <cell r="D24" t="str">
            <v>SINAPI</v>
          </cell>
          <cell r="E24" t="str">
            <v>MES</v>
          </cell>
          <cell r="F24">
            <v>60</v>
          </cell>
          <cell r="G24">
            <v>706.05</v>
          </cell>
          <cell r="H24">
            <v>42363</v>
          </cell>
        </row>
        <row r="25">
          <cell r="B25" t="str">
            <v>00010778</v>
          </cell>
          <cell r="C25" t="str">
            <v>LOCACAO DE CONTAINER 2,30 X 6,00 M, ALT. 2,50 M, PARA SANITARIO, COM 4 BACIAS, 8 CHUVEIROS,1 LAVATORIO E 1 MICTORIO (NAO INCLUI MOBILIZACAO/DESMOBILIZACAO)</v>
          </cell>
          <cell r="D25" t="str">
            <v>SINAPI</v>
          </cell>
          <cell r="E25" t="str">
            <v>MES</v>
          </cell>
          <cell r="F25">
            <v>30</v>
          </cell>
          <cell r="G25">
            <v>1129.68</v>
          </cell>
          <cell r="H25">
            <v>33890.400000000001</v>
          </cell>
        </row>
        <row r="26">
          <cell r="B26" t="str">
            <v>5745</v>
          </cell>
          <cell r="C26" t="str">
            <v>Locação de container 2,30 x 6,00m, alt. 2,50m, para escritório, sem divisórias internas e sem sanitário</v>
          </cell>
          <cell r="D26" t="str">
            <v>CPTM</v>
          </cell>
          <cell r="E26" t="str">
            <v>un x mês</v>
          </cell>
          <cell r="F26">
            <v>30</v>
          </cell>
          <cell r="G26">
            <v>706.05</v>
          </cell>
          <cell r="H26">
            <v>21181.5</v>
          </cell>
        </row>
        <row r="27">
          <cell r="B27" t="str">
            <v>INFRAESTRUTURA - ESCAVAÇÕES - DEMOLIÇÕES - ARMADURAS - FORMAS E CONCRETO</v>
          </cell>
          <cell r="H27">
            <v>394858.12</v>
          </cell>
        </row>
        <row r="28">
          <cell r="B28" t="str">
            <v>101585</v>
          </cell>
          <cell r="C28" t="str">
            <v>ESCORAMENTO DE VALA, TIPO CONTÍNUO, COM PROFUNDIDADE DE 1,5 A 3,0 M, LARGURA MAIOR OU IGUAL A 1,5 M E MENOR QUE 2,5 M. AF_08/2020</v>
          </cell>
          <cell r="D28" t="str">
            <v>SINAPI</v>
          </cell>
          <cell r="E28" t="str">
            <v>M2</v>
          </cell>
          <cell r="F28">
            <v>14</v>
          </cell>
          <cell r="G28">
            <v>83.23</v>
          </cell>
          <cell r="H28">
            <v>1165.22</v>
          </cell>
        </row>
        <row r="29">
          <cell r="B29" t="str">
            <v>01.05.001</v>
          </cell>
          <cell r="C29" t="str">
            <v>Escavacao manual - profundidade ate 1.80 m</v>
          </cell>
          <cell r="D29" t="str">
            <v>FDE</v>
          </cell>
          <cell r="E29" t="str">
            <v>M3</v>
          </cell>
          <cell r="F29">
            <v>48</v>
          </cell>
          <cell r="G29">
            <v>49.12</v>
          </cell>
          <cell r="H29">
            <v>2357.7600000000002</v>
          </cell>
        </row>
        <row r="30">
          <cell r="B30" t="str">
            <v>01.05.002</v>
          </cell>
          <cell r="C30" t="str">
            <v>Escavacao manual - profundidade alem de 1.80 m</v>
          </cell>
          <cell r="D30" t="str">
            <v>FDE</v>
          </cell>
          <cell r="E30" t="str">
            <v>M3</v>
          </cell>
          <cell r="F30">
            <v>7</v>
          </cell>
          <cell r="G30">
            <v>64.069999999999993</v>
          </cell>
          <cell r="H30">
            <v>448.49</v>
          </cell>
        </row>
        <row r="31">
          <cell r="B31" t="str">
            <v>101616</v>
          </cell>
          <cell r="C31" t="str">
            <v>PREPARO DE FUNDO DE VALA COM LARGURA MENOR QUE 1,5 M (ACERTO DO SOLO NATURAL). AF_08/2020</v>
          </cell>
          <cell r="D31" t="str">
            <v>SINAPI</v>
          </cell>
          <cell r="E31" t="str">
            <v>M2</v>
          </cell>
          <cell r="F31">
            <v>17</v>
          </cell>
          <cell r="G31">
            <v>7.65</v>
          </cell>
          <cell r="H31">
            <v>130.05000000000001</v>
          </cell>
        </row>
        <row r="32">
          <cell r="B32" t="str">
            <v>99059</v>
          </cell>
          <cell r="C32" t="str">
            <v>LOCAÇÃO CONVENCIONAL DE OBRA, UTILIZANDO GABARITO DE TÁBUAS CORRIDAS PONTALETADAS A CADA 2,00M - 2 UTILIZAÇÕES. AF_03/2024</v>
          </cell>
          <cell r="D32" t="str">
            <v>SINAPI</v>
          </cell>
          <cell r="E32" t="str">
            <v>M</v>
          </cell>
          <cell r="F32">
            <v>5</v>
          </cell>
          <cell r="G32">
            <v>71.41</v>
          </cell>
          <cell r="H32">
            <v>357.05</v>
          </cell>
        </row>
        <row r="33">
          <cell r="B33" t="str">
            <v>101583</v>
          </cell>
          <cell r="C33" t="str">
            <v>ESCORAMENTO DE VALA, TIPO CONTÍNUO, COM PROFUNDIDADE DE 0 A 1,5 M, LARGURA MAIOR OU IGUAL A 1,5 M E MENOR QUE 2,5 M. AF_08/2020</v>
          </cell>
          <cell r="D33" t="str">
            <v>SINAPI</v>
          </cell>
          <cell r="E33" t="str">
            <v>M2</v>
          </cell>
          <cell r="F33">
            <v>26</v>
          </cell>
          <cell r="G33">
            <v>97.4</v>
          </cell>
          <cell r="H33">
            <v>2532.4</v>
          </cell>
        </row>
        <row r="34">
          <cell r="B34" t="str">
            <v>101579</v>
          </cell>
          <cell r="C34" t="str">
            <v>ESCORAMENTO DE VALA, TIPO DESCONTÍNUO, COM PROFUNDIDADE DE 1,5 A 3,0 M, LARGURA MAIOR OU IGUAL A 1,5 M E MENOR QUE 2,5 M. AF_08/2020</v>
          </cell>
          <cell r="D34" t="str">
            <v>SINAPI</v>
          </cell>
          <cell r="E34" t="str">
            <v>M2</v>
          </cell>
          <cell r="F34">
            <v>40</v>
          </cell>
          <cell r="G34">
            <v>51.63</v>
          </cell>
          <cell r="H34">
            <v>2065.1999999999998</v>
          </cell>
        </row>
        <row r="35">
          <cell r="B35" t="str">
            <v>100324</v>
          </cell>
          <cell r="C35" t="str">
            <v>LASTRO COM MATERIAL GRANULAR (PEDRA BRITADA N.1 E PEDRA BRITADA N.2), APLICADO EM PISOS OU LAJES SOBRE SOLO, ESPESSURA DE *10 CM*. AF_01/2024</v>
          </cell>
          <cell r="D35" t="str">
            <v>SINAPI</v>
          </cell>
          <cell r="E35" t="str">
            <v>M3</v>
          </cell>
          <cell r="F35">
            <v>2</v>
          </cell>
          <cell r="G35">
            <v>160.19999999999999</v>
          </cell>
          <cell r="H35">
            <v>320.39999999999998</v>
          </cell>
        </row>
        <row r="36">
          <cell r="B36" t="str">
            <v>101823</v>
          </cell>
          <cell r="C36" t="str">
            <v>RECOMPOSIÇÃO DE BASE E OU SUB-BASE PARA REMENDO PROFUNDO DE SOLO MELHORADO COM CIMENTO (TEOR DE 2%) - INCLUSO RETIRADA E COLOCAÇÃO DO MATERIAL. AF_12/2020</v>
          </cell>
          <cell r="D36" t="str">
            <v>SINAPI</v>
          </cell>
          <cell r="E36" t="str">
            <v>M3</v>
          </cell>
          <cell r="F36">
            <v>26</v>
          </cell>
          <cell r="G36">
            <v>179.68</v>
          </cell>
          <cell r="H36">
            <v>4671.68</v>
          </cell>
        </row>
        <row r="37">
          <cell r="B37" t="str">
            <v>101174</v>
          </cell>
          <cell r="C37" t="str">
            <v>ESTACA BROCA DE CONCRETO, DIÂMETRO DE 25CM, ESCAVAÇÃO MANUAL COM TRADO CONCHA, COM ARMADURA DE ARRANQUE. AF_05/2020</v>
          </cell>
          <cell r="D37" t="str">
            <v>SINAPI</v>
          </cell>
          <cell r="E37" t="str">
            <v>M</v>
          </cell>
          <cell r="F37">
            <v>107</v>
          </cell>
          <cell r="G37">
            <v>89.41</v>
          </cell>
          <cell r="H37">
            <v>9566.8700000000008</v>
          </cell>
        </row>
        <row r="38">
          <cell r="B38" t="str">
            <v>101175</v>
          </cell>
          <cell r="C38" t="str">
            <v>ESTACA BROCA DE CONCRETO, DIÂMETRO DE 30CM, ESCAVAÇÃO MANUAL COM TRADO CONCHA, COM ARMADURA DE ARRANQUE. AF_05/2020</v>
          </cell>
          <cell r="D38" t="str">
            <v>SINAPI</v>
          </cell>
          <cell r="E38" t="str">
            <v>M</v>
          </cell>
          <cell r="F38">
            <v>44</v>
          </cell>
          <cell r="G38">
            <v>121.9</v>
          </cell>
          <cell r="H38">
            <v>5363.6</v>
          </cell>
        </row>
        <row r="39">
          <cell r="B39" t="str">
            <v>96530</v>
          </cell>
          <cell r="C39" t="str">
            <v>FABRICAÇÃO, MONTAGEM E DESMONTAGEM DE FÔRMA PARA VIGA BALDRAME, EM MADEIRA SERRADA, E=25 MM, 1 UTILIZAÇÃO. AF_01/2024</v>
          </cell>
          <cell r="D39" t="str">
            <v>SINAPI</v>
          </cell>
          <cell r="E39" t="str">
            <v>M2</v>
          </cell>
          <cell r="F39">
            <v>135</v>
          </cell>
          <cell r="G39">
            <v>140.65</v>
          </cell>
          <cell r="H39">
            <v>18987.75</v>
          </cell>
        </row>
        <row r="40">
          <cell r="B40" t="str">
            <v>104922</v>
          </cell>
          <cell r="C40" t="str">
            <v>ARMAÇÃO DE BLOCO, SAPATA ISOLADA E SAPATA CORRIDA UTILIZANDO AÇO CA-50 DE 20 MM - MONTAGEM. AF_01/2024</v>
          </cell>
          <cell r="D40" t="str">
            <v>SINAPI</v>
          </cell>
          <cell r="E40" t="str">
            <v>KG</v>
          </cell>
          <cell r="F40">
            <v>170</v>
          </cell>
          <cell r="G40">
            <v>10.82</v>
          </cell>
          <cell r="H40">
            <v>1839.4</v>
          </cell>
        </row>
        <row r="41">
          <cell r="B41" t="str">
            <v>104916</v>
          </cell>
          <cell r="C41" t="str">
            <v>ARMAÇÃO DE SAPATA ISOLADA, VIGA BALDRAME E SAPATA CORRIDA UTILIZANDO AÇO CA-60 DE 5 MM - MONTAGEM. AF_01/2024</v>
          </cell>
          <cell r="D41" t="str">
            <v>SINAPI</v>
          </cell>
          <cell r="E41" t="str">
            <v>KG</v>
          </cell>
          <cell r="F41">
            <v>12</v>
          </cell>
          <cell r="G41">
            <v>17.47</v>
          </cell>
          <cell r="H41">
            <v>209.64</v>
          </cell>
        </row>
        <row r="42">
          <cell r="B42" t="str">
            <v>97088</v>
          </cell>
          <cell r="C42" t="str">
            <v>ARMAÇÃO PARA EXECUÇÃO DE RADIER, PISO DE CONCRETO OU LAJE SOBRE SOLO, COM USO DE TELA Q-92. AF_09/2021</v>
          </cell>
          <cell r="D42" t="str">
            <v>SINAPI</v>
          </cell>
          <cell r="E42" t="str">
            <v>KG</v>
          </cell>
          <cell r="F42">
            <v>445</v>
          </cell>
          <cell r="G42">
            <v>14.74</v>
          </cell>
          <cell r="H42">
            <v>6559.3</v>
          </cell>
        </row>
        <row r="43">
          <cell r="B43" t="str">
            <v>02.06.002</v>
          </cell>
          <cell r="C43" t="str">
            <v>Alvenaria embasamento tijolo barro maciço e = 1/2 tijolo</v>
          </cell>
          <cell r="D43" t="str">
            <v>FDE</v>
          </cell>
          <cell r="E43" t="str">
            <v>M2</v>
          </cell>
          <cell r="F43">
            <v>152</v>
          </cell>
          <cell r="G43">
            <v>137.15</v>
          </cell>
          <cell r="H43">
            <v>20846.8</v>
          </cell>
        </row>
        <row r="44">
          <cell r="B44" t="str">
            <v>02.06.003</v>
          </cell>
          <cell r="C44" t="str">
            <v>Alvenaria embasamento tijolo barro maciço e = 1 tijolo</v>
          </cell>
          <cell r="D44" t="str">
            <v>FDE</v>
          </cell>
          <cell r="E44" t="str">
            <v>M2</v>
          </cell>
          <cell r="F44">
            <v>26</v>
          </cell>
          <cell r="G44">
            <v>245.48</v>
          </cell>
          <cell r="H44">
            <v>6382.48</v>
          </cell>
        </row>
        <row r="45">
          <cell r="B45" t="str">
            <v>02.06.020</v>
          </cell>
          <cell r="C45" t="str">
            <v>Alvenaria embasamento bloco concreto estrutural 14x19x39cm classe a</v>
          </cell>
          <cell r="D45" t="str">
            <v>FDE</v>
          </cell>
          <cell r="E45" t="str">
            <v>M2</v>
          </cell>
          <cell r="F45">
            <v>125</v>
          </cell>
          <cell r="G45">
            <v>110.98</v>
          </cell>
          <cell r="H45">
            <v>13872.5</v>
          </cell>
        </row>
        <row r="46">
          <cell r="B46" t="str">
            <v>02.06.021</v>
          </cell>
          <cell r="C46" t="str">
            <v>Alvenaria embasamento bloco concreto estrutural 19x19x39cm classe a</v>
          </cell>
          <cell r="D46" t="str">
            <v>FDE</v>
          </cell>
          <cell r="E46" t="str">
            <v>M2</v>
          </cell>
          <cell r="F46">
            <v>109</v>
          </cell>
          <cell r="G46">
            <v>139.01</v>
          </cell>
          <cell r="H46">
            <v>15152.09</v>
          </cell>
        </row>
        <row r="47">
          <cell r="B47" t="str">
            <v>98562</v>
          </cell>
          <cell r="C47" t="str">
            <v>IMPERMEABILIZAÇÃO DE SUPERFÍCIE COM ARGAMASSA DE CIMENTO E AREIA, COM ADITIVO IMPERMEABILIZANTE, E = 1,5CM. AF_09/2023</v>
          </cell>
          <cell r="D47" t="str">
            <v>SINAPI</v>
          </cell>
          <cell r="E47" t="str">
            <v>M2</v>
          </cell>
          <cell r="F47">
            <v>127</v>
          </cell>
          <cell r="G47">
            <v>51.94</v>
          </cell>
          <cell r="H47">
            <v>6596.38</v>
          </cell>
        </row>
        <row r="48">
          <cell r="B48" t="str">
            <v>100480</v>
          </cell>
          <cell r="C48" t="str">
            <v>ARGAMASSA TRAÇO 1:3 (EM VOLUME DE CIMENTO E AREIA MÉDIA ÚMIDA) COM ADIÇÃO DE IMPERMEABILIZANTE, PREPARO MANUAL. AF_08/2019</v>
          </cell>
          <cell r="D48" t="str">
            <v>SINAPI</v>
          </cell>
          <cell r="E48" t="str">
            <v>M3</v>
          </cell>
          <cell r="F48">
            <v>52</v>
          </cell>
          <cell r="G48">
            <v>771.46</v>
          </cell>
          <cell r="H48">
            <v>40115.919999999998</v>
          </cell>
        </row>
        <row r="49">
          <cell r="B49" t="str">
            <v>02.07.003</v>
          </cell>
          <cell r="C49" t="str">
            <v>Impermeabilizacao por cristalizacao - sub solos</v>
          </cell>
          <cell r="D49" t="str">
            <v>FDE</v>
          </cell>
          <cell r="E49" t="str">
            <v>M2</v>
          </cell>
          <cell r="F49">
            <v>26</v>
          </cell>
          <cell r="G49">
            <v>12.24</v>
          </cell>
          <cell r="H49">
            <v>318.24</v>
          </cell>
        </row>
        <row r="50">
          <cell r="B50" t="str">
            <v>104789</v>
          </cell>
          <cell r="C50" t="str">
            <v>DEMOLIÇÃO DE PISO DE CONCRETO SIMPLES, DE FORMA MANUAL, SEM REAPROVEITAMENTO. AF_09/2023</v>
          </cell>
          <cell r="D50" t="str">
            <v>SINAPI</v>
          </cell>
          <cell r="E50" t="str">
            <v>M3</v>
          </cell>
          <cell r="F50">
            <v>44</v>
          </cell>
          <cell r="G50">
            <v>252.01</v>
          </cell>
          <cell r="H50">
            <v>11088.44</v>
          </cell>
        </row>
        <row r="51">
          <cell r="B51" t="str">
            <v>02.50.002</v>
          </cell>
          <cell r="C51" t="str">
            <v>Demolição de lastro de concreto simples (manual)</v>
          </cell>
          <cell r="D51" t="str">
            <v>FDE</v>
          </cell>
          <cell r="E51" t="str">
            <v>M3</v>
          </cell>
          <cell r="F51">
            <v>22</v>
          </cell>
          <cell r="G51">
            <v>277.63</v>
          </cell>
          <cell r="H51">
            <v>6107.86</v>
          </cell>
        </row>
        <row r="52">
          <cell r="B52" t="str">
            <v>03.50.001</v>
          </cell>
          <cell r="C52" t="str">
            <v>Demolição de concreto incluindo revestimentos (manual)</v>
          </cell>
          <cell r="D52" t="str">
            <v>FDE</v>
          </cell>
          <cell r="E52" t="str">
            <v>M3</v>
          </cell>
          <cell r="F52">
            <v>52</v>
          </cell>
          <cell r="G52">
            <v>427.13</v>
          </cell>
          <cell r="H52">
            <v>22210.76</v>
          </cell>
        </row>
        <row r="53">
          <cell r="B53" t="str">
            <v>03.50.005</v>
          </cell>
          <cell r="C53" t="str">
            <v>Demolição de lajes mistas ou pré-moldadas incluindo revestimentos (manual)</v>
          </cell>
          <cell r="D53" t="str">
            <v>FDE</v>
          </cell>
          <cell r="E53" t="str">
            <v>M2</v>
          </cell>
          <cell r="F53">
            <v>52</v>
          </cell>
          <cell r="G53">
            <v>32.04</v>
          </cell>
          <cell r="H53">
            <v>1666.08</v>
          </cell>
        </row>
        <row r="54">
          <cell r="B54" t="str">
            <v>02.05.014</v>
          </cell>
          <cell r="C54" t="str">
            <v>Concreto dosado e lançado fck=20mpa</v>
          </cell>
          <cell r="D54" t="str">
            <v>FDE</v>
          </cell>
          <cell r="E54" t="str">
            <v>M3</v>
          </cell>
          <cell r="F54">
            <v>31</v>
          </cell>
          <cell r="G54">
            <v>548.23</v>
          </cell>
          <cell r="H54">
            <v>16995.13</v>
          </cell>
        </row>
        <row r="55">
          <cell r="B55" t="str">
            <v>99235</v>
          </cell>
          <cell r="C55" t="str">
            <v>CONCRETAGEM DE EDIFICAÇÕES (PAREDES E LAJES) FEITAS COM SISTEMA DE FÔRMAS MANUSEÁVEIS, COM CONCRETO USINADO AUTOADENSÁVEL FCK 25 MPA - LANÇAMENTO E ACABAMENTO. AF_09/2024</v>
          </cell>
          <cell r="D55" t="str">
            <v>SINAPI</v>
          </cell>
          <cell r="E55" t="str">
            <v>M3</v>
          </cell>
          <cell r="F55">
            <v>59</v>
          </cell>
          <cell r="G55">
            <v>562.41</v>
          </cell>
          <cell r="H55">
            <v>33182.19</v>
          </cell>
        </row>
        <row r="56">
          <cell r="B56" t="str">
            <v>97096</v>
          </cell>
          <cell r="C56" t="str">
            <v>CONCRETAGEM DE RADIER, PISO DE CONCRETO OU LAJE SOBRE SOLO, FCK 30 MPA - LANÇAMENTO, ADENSAMENTO E ACABAMENTO. AF_09/2021</v>
          </cell>
          <cell r="D56" t="str">
            <v>SINAPI</v>
          </cell>
          <cell r="E56" t="str">
            <v>M3</v>
          </cell>
          <cell r="F56">
            <v>52</v>
          </cell>
          <cell r="G56">
            <v>535.45000000000005</v>
          </cell>
          <cell r="H56">
            <v>27843.4</v>
          </cell>
        </row>
        <row r="57">
          <cell r="B57" t="str">
            <v>02.05.024</v>
          </cell>
          <cell r="C57" t="str">
            <v>Concreto dosado,bombeado e lançado fck=20mpa</v>
          </cell>
          <cell r="D57" t="str">
            <v>FDE</v>
          </cell>
          <cell r="E57" t="str">
            <v>M3</v>
          </cell>
          <cell r="F57">
            <v>52</v>
          </cell>
          <cell r="G57">
            <v>585.44000000000005</v>
          </cell>
          <cell r="H57">
            <v>30442.880000000001</v>
          </cell>
        </row>
        <row r="58">
          <cell r="B58" t="str">
            <v>02.05.028</v>
          </cell>
          <cell r="C58" t="str">
            <v>Concreto dosado,bombeado e lancado fck=25mpa</v>
          </cell>
          <cell r="D58" t="str">
            <v>FDE</v>
          </cell>
          <cell r="E58" t="str">
            <v>M3</v>
          </cell>
          <cell r="F58">
            <v>52</v>
          </cell>
          <cell r="G58">
            <v>606.44000000000005</v>
          </cell>
          <cell r="H58">
            <v>31534.880000000001</v>
          </cell>
        </row>
        <row r="59">
          <cell r="B59" t="str">
            <v>02.05.029</v>
          </cell>
          <cell r="C59" t="str">
            <v>Concreto dosado, bombeado e lancado fck=30mpa</v>
          </cell>
          <cell r="D59" t="str">
            <v>FDE</v>
          </cell>
          <cell r="E59" t="str">
            <v>M3</v>
          </cell>
          <cell r="F59">
            <v>52</v>
          </cell>
          <cell r="G59">
            <v>630.64</v>
          </cell>
          <cell r="H59">
            <v>32793.279999999999</v>
          </cell>
        </row>
        <row r="60">
          <cell r="B60" t="str">
            <v>90280</v>
          </cell>
          <cell r="C60" t="str">
            <v>GRAUTE FGK=25 MPA; TRAÇO 1:0,02:1,3:1,6 (EM MASSA SECA DE CIMENTO/ CAL/ AREIA GROSSA/ BRITA 0) - PREPARO MECÂNICO COM BETONEIRA 400 L. AF_09/2021</v>
          </cell>
          <cell r="D60" t="str">
            <v>SINAPI</v>
          </cell>
          <cell r="E60" t="str">
            <v>M3</v>
          </cell>
          <cell r="F60">
            <v>32</v>
          </cell>
          <cell r="G60">
            <v>546.41</v>
          </cell>
          <cell r="H60">
            <v>17485.12</v>
          </cell>
        </row>
        <row r="61">
          <cell r="B61" t="str">
            <v>96531</v>
          </cell>
          <cell r="C61" t="str">
            <v>FABRICAÇÃO, MONTAGEM E DESMONTAGEM DE FÔRMA PARA BLOCO DE COROAMENTO, EM MADEIRA SERRADA, E=25 MM, 2 UTILIZAÇÕES. AF_01/2024</v>
          </cell>
          <cell r="D61" t="str">
            <v>SINAPI</v>
          </cell>
          <cell r="E61" t="str">
            <v>M2</v>
          </cell>
          <cell r="F61">
            <v>34</v>
          </cell>
          <cell r="G61">
            <v>107.32</v>
          </cell>
          <cell r="H61">
            <v>3648.88</v>
          </cell>
        </row>
        <row r="62">
          <cell r="B62" t="str">
            <v>SUPERESTRUTURA - FORMAS - ARMADURAS - LAJES - ESTRUTURAS METÁLICAS - ESTRUTURAS DE MADEIRA</v>
          </cell>
          <cell r="H62">
            <v>310352.27999999997</v>
          </cell>
        </row>
        <row r="63">
          <cell r="B63" t="str">
            <v>03.01.002</v>
          </cell>
          <cell r="C63" t="str">
            <v>Formas planas plastificada para concreto aparente</v>
          </cell>
          <cell r="D63" t="str">
            <v>FDE</v>
          </cell>
          <cell r="E63" t="str">
            <v>M2</v>
          </cell>
          <cell r="F63">
            <v>26</v>
          </cell>
          <cell r="G63">
            <v>154.54</v>
          </cell>
          <cell r="H63">
            <v>4018.04</v>
          </cell>
        </row>
        <row r="64">
          <cell r="B64" t="str">
            <v>105406</v>
          </cell>
          <cell r="C64" t="str">
            <v>MONTAGEM E DESMONTAGEM DE FÔRMA DE PILARES CIRCULARES, PÉ-DIREITO DUPLO, EM MADEIRA, 2 UTILIZAÇÕES. AF_05/2024</v>
          </cell>
          <cell r="D64" t="str">
            <v>SINAPI</v>
          </cell>
          <cell r="E64" t="str">
            <v>M2</v>
          </cell>
          <cell r="F64">
            <v>8</v>
          </cell>
          <cell r="G64">
            <v>193.39</v>
          </cell>
          <cell r="H64">
            <v>1547.12</v>
          </cell>
        </row>
        <row r="65">
          <cell r="B65" t="str">
            <v>03.01.005</v>
          </cell>
          <cell r="C65" t="str">
            <v>Cimbramento de madeira</v>
          </cell>
          <cell r="D65" t="str">
            <v>FDE</v>
          </cell>
          <cell r="E65" t="str">
            <v>M3</v>
          </cell>
          <cell r="F65">
            <v>102</v>
          </cell>
          <cell r="G65">
            <v>44.93</v>
          </cell>
          <cell r="H65">
            <v>4582.8599999999997</v>
          </cell>
        </row>
        <row r="66">
          <cell r="B66" t="str">
            <v>96258</v>
          </cell>
          <cell r="C66" t="str">
            <v>MONTAGEM E DESMONTAGEM DE FÔRMA DE PILARES CIRCULARES, PÉ-DIREITO SIMPLES, EM MADEIRA, 2 UTILIZAÇÕES. AF_05/2024</v>
          </cell>
          <cell r="D66" t="str">
            <v>SINAPI</v>
          </cell>
          <cell r="E66" t="str">
            <v>M2</v>
          </cell>
          <cell r="F66">
            <v>32</v>
          </cell>
          <cell r="G66">
            <v>138.29</v>
          </cell>
          <cell r="H66">
            <v>4425.28</v>
          </cell>
        </row>
        <row r="67">
          <cell r="B67" t="str">
            <v>03.01.022</v>
          </cell>
          <cell r="C67" t="str">
            <v>Forma tubo de papelao diametro de 25cm com gravata e escora duas direçoes</v>
          </cell>
          <cell r="D67" t="str">
            <v>FDE</v>
          </cell>
          <cell r="E67" t="str">
            <v>M</v>
          </cell>
          <cell r="F67">
            <v>32</v>
          </cell>
          <cell r="G67">
            <v>106.74</v>
          </cell>
          <cell r="H67">
            <v>3415.68</v>
          </cell>
        </row>
        <row r="68">
          <cell r="B68" t="str">
            <v>92769</v>
          </cell>
          <cell r="C68" t="str">
            <v>ARMAÇÃO DE LAJE DE ESTRUTURA CONVENCIONAL DE CONCRETO ARMADO UTILIZANDO AÇO CA-50 DE 6,3 MM - MONTAGEM. AF_06/2022</v>
          </cell>
          <cell r="D68" t="str">
            <v>SINAPI</v>
          </cell>
          <cell r="E68" t="str">
            <v>KG</v>
          </cell>
          <cell r="F68">
            <v>1200</v>
          </cell>
          <cell r="G68">
            <v>12.55</v>
          </cell>
          <cell r="H68">
            <v>15060</v>
          </cell>
        </row>
        <row r="69">
          <cell r="B69" t="str">
            <v>92770</v>
          </cell>
          <cell r="C69" t="str">
            <v>ARMAÇÃO DE LAJE DE ESTRUTURA CONVENCIONAL DE CONCRETO ARMADO UTILIZANDO AÇO CA-50 DE 8,0 MM - MONTAGEM. AF_06/2022</v>
          </cell>
          <cell r="D69" t="str">
            <v>SINAPI</v>
          </cell>
          <cell r="E69" t="str">
            <v>KG</v>
          </cell>
          <cell r="F69">
            <v>1200</v>
          </cell>
          <cell r="G69">
            <v>11.54</v>
          </cell>
          <cell r="H69">
            <v>13848</v>
          </cell>
        </row>
        <row r="70">
          <cell r="B70" t="str">
            <v>92771</v>
          </cell>
          <cell r="C70" t="str">
            <v>ARMAÇÃO DE LAJE DE ESTRUTURA CONVENCIONAL DE CONCRETO ARMADO UTILIZANDO AÇO CA-50 DE 10,0 MM - MONTAGEM. AF_06/2022</v>
          </cell>
          <cell r="D70" t="str">
            <v>SINAPI</v>
          </cell>
          <cell r="E70" t="str">
            <v>KG</v>
          </cell>
          <cell r="F70">
            <v>2000</v>
          </cell>
          <cell r="G70">
            <v>10.17</v>
          </cell>
          <cell r="H70">
            <v>20340</v>
          </cell>
        </row>
        <row r="71">
          <cell r="B71" t="str">
            <v>92772</v>
          </cell>
          <cell r="C71" t="str">
            <v>ARMAÇÃO DE LAJE DE ESTRUTURA CONVENCIONAL DE CONCRETO ARMADO UTILIZANDO AÇO CA-50 DE 12,5 MM - MONTAGEM. AF_06/2022</v>
          </cell>
          <cell r="D71" t="str">
            <v>SINAPI</v>
          </cell>
          <cell r="E71" t="str">
            <v>KG</v>
          </cell>
          <cell r="F71">
            <v>1800</v>
          </cell>
          <cell r="G71">
            <v>8.44</v>
          </cell>
          <cell r="H71">
            <v>15192</v>
          </cell>
        </row>
        <row r="72">
          <cell r="B72" t="str">
            <v>92773</v>
          </cell>
          <cell r="C72" t="str">
            <v>ARMAÇÃO DE LAJE DE ESTRUTURA CONVENCIONAL DE CONCRETO ARMADO UTILIZANDO AÇO CA-50 DE 16,0 MM - MONTAGEM. AF_06/2022</v>
          </cell>
          <cell r="D72" t="str">
            <v>SINAPI</v>
          </cell>
          <cell r="E72" t="str">
            <v>KG</v>
          </cell>
          <cell r="F72">
            <v>2000</v>
          </cell>
          <cell r="G72">
            <v>8.24</v>
          </cell>
          <cell r="H72">
            <v>16480</v>
          </cell>
        </row>
        <row r="73">
          <cell r="B73" t="str">
            <v>92774</v>
          </cell>
          <cell r="C73" t="str">
            <v>ARMAÇÃO DE LAJE DE ESTRUTURA CONVENCIONAL DE CONCRETO ARMADO UTILIZANDO AÇO CA-50 DE 20,0 MM - MONTAGEM. AF_06/2022</v>
          </cell>
          <cell r="D73" t="str">
            <v>SINAPI</v>
          </cell>
          <cell r="E73" t="str">
            <v>KG</v>
          </cell>
          <cell r="F73">
            <v>800</v>
          </cell>
          <cell r="G73">
            <v>9.51</v>
          </cell>
          <cell r="H73">
            <v>7608</v>
          </cell>
        </row>
        <row r="74">
          <cell r="B74" t="str">
            <v>92767</v>
          </cell>
          <cell r="C74" t="str">
            <v>ARMAÇÃO DE LAJE DE ESTRUTURA CONVENCIONAL DE CONCRETO ARMADO UTILIZANDO AÇO CA-60 DE 4,2 MM - MONTAGEM. AF_06/2022</v>
          </cell>
          <cell r="D74" t="str">
            <v>SINAPI</v>
          </cell>
          <cell r="E74" t="str">
            <v>KG</v>
          </cell>
          <cell r="F74">
            <v>600</v>
          </cell>
          <cell r="G74">
            <v>15.88</v>
          </cell>
          <cell r="H74">
            <v>9528</v>
          </cell>
        </row>
        <row r="75">
          <cell r="B75" t="str">
            <v>92768</v>
          </cell>
          <cell r="C75" t="str">
            <v>ARMAÇÃO DE LAJE DE ESTRUTURA CONVENCIONAL DE CONCRETO ARMADO UTILIZANDO AÇO CA-60 DE 5,0 MM - MONTAGEM. AF_06/2022</v>
          </cell>
          <cell r="D75" t="str">
            <v>SINAPI</v>
          </cell>
          <cell r="E75" t="str">
            <v>KG</v>
          </cell>
          <cell r="F75">
            <v>600</v>
          </cell>
          <cell r="G75">
            <v>13.68</v>
          </cell>
          <cell r="H75">
            <v>8208</v>
          </cell>
        </row>
        <row r="76">
          <cell r="B76" t="str">
            <v>92759</v>
          </cell>
          <cell r="C76" t="str">
            <v>ARMAÇÃO DE PILAR OU VIGA DE ESTRUTURA CONVENCIONAL DE CONCRETO ARMADO UTILIZANDO AÇO CA-60 DE 5,0 MM - MONTAGEM. AF_06/2022</v>
          </cell>
          <cell r="D76" t="str">
            <v>SINAPI</v>
          </cell>
          <cell r="E76" t="str">
            <v>KG</v>
          </cell>
          <cell r="F76">
            <v>600</v>
          </cell>
          <cell r="G76">
            <v>14.32</v>
          </cell>
          <cell r="H76">
            <v>8592</v>
          </cell>
        </row>
        <row r="77">
          <cell r="B77" t="str">
            <v>03.02.005</v>
          </cell>
          <cell r="C77" t="str">
            <v>Tela armadura (malha aco ca 60 fyk= 600 m pa)</v>
          </cell>
          <cell r="D77" t="str">
            <v>FDE</v>
          </cell>
          <cell r="E77" t="str">
            <v>KG</v>
          </cell>
          <cell r="F77">
            <v>504</v>
          </cell>
          <cell r="G77">
            <v>10.130000000000001</v>
          </cell>
          <cell r="H77">
            <v>5105.5200000000004</v>
          </cell>
        </row>
        <row r="78">
          <cell r="B78" t="str">
            <v>03.02.010</v>
          </cell>
          <cell r="C78" t="str">
            <v>Inserts em cantoneiras ou chapa aço a-36 p/solidarização de vigas e pilares</v>
          </cell>
          <cell r="D78" t="str">
            <v>FDE</v>
          </cell>
          <cell r="E78" t="str">
            <v>KG</v>
          </cell>
          <cell r="F78">
            <v>77</v>
          </cell>
          <cell r="G78">
            <v>60.57</v>
          </cell>
          <cell r="H78">
            <v>4663.8900000000003</v>
          </cell>
        </row>
        <row r="79">
          <cell r="B79" t="str">
            <v>03.02.020</v>
          </cell>
          <cell r="C79" t="str">
            <v>Conjunto de luvas e pino roscavel dn 12,5mm p/solidarização de viga fornec. e inst.</v>
          </cell>
          <cell r="D79" t="str">
            <v>FDE</v>
          </cell>
          <cell r="E79" t="str">
            <v>UN</v>
          </cell>
          <cell r="F79">
            <v>102</v>
          </cell>
          <cell r="G79">
            <v>99.19</v>
          </cell>
          <cell r="H79">
            <v>10117.379999999999</v>
          </cell>
        </row>
        <row r="80">
          <cell r="B80" t="str">
            <v>03.02.021</v>
          </cell>
          <cell r="C80" t="str">
            <v>Conjunto de luvas e pino roscavel dn 16mm p/solidarização de viga fornec. e inst.</v>
          </cell>
          <cell r="D80" t="str">
            <v>FDE</v>
          </cell>
          <cell r="E80" t="str">
            <v>UN</v>
          </cell>
          <cell r="F80">
            <v>5</v>
          </cell>
          <cell r="G80">
            <v>118.39</v>
          </cell>
          <cell r="H80">
            <v>591.95000000000005</v>
          </cell>
        </row>
        <row r="81">
          <cell r="B81" t="str">
            <v>03.02.022</v>
          </cell>
          <cell r="C81" t="str">
            <v>Conjunto de luvas e pino roscavel dn 20mm p/solidarização de viga fornec. e inst.</v>
          </cell>
          <cell r="D81" t="str">
            <v>FDE</v>
          </cell>
          <cell r="E81" t="str">
            <v>UN</v>
          </cell>
          <cell r="F81">
            <v>5</v>
          </cell>
          <cell r="G81">
            <v>139.27000000000001</v>
          </cell>
          <cell r="H81">
            <v>696.35</v>
          </cell>
        </row>
        <row r="82">
          <cell r="B82" t="str">
            <v>03.02.023</v>
          </cell>
          <cell r="C82" t="str">
            <v>Conjunto de luvas e pino roscavel dn 25mm p/solidarização de viga fornec. e inst.</v>
          </cell>
          <cell r="D82" t="str">
            <v>FDE</v>
          </cell>
          <cell r="E82" t="str">
            <v>UN</v>
          </cell>
          <cell r="F82">
            <v>5</v>
          </cell>
          <cell r="G82">
            <v>201.35</v>
          </cell>
          <cell r="H82">
            <v>1006.75</v>
          </cell>
        </row>
        <row r="83">
          <cell r="B83" t="str">
            <v>03.02.024</v>
          </cell>
          <cell r="C83" t="str">
            <v>Conjunto de luvas e pino roscavel dn 32mm p/solidarização de viga fornec. e inst.</v>
          </cell>
          <cell r="D83" t="str">
            <v>FDE</v>
          </cell>
          <cell r="E83" t="str">
            <v>UN</v>
          </cell>
          <cell r="F83">
            <v>5</v>
          </cell>
          <cell r="G83">
            <v>314.93</v>
          </cell>
          <cell r="H83">
            <v>1574.65</v>
          </cell>
        </row>
        <row r="84">
          <cell r="B84" t="str">
            <v>103798</v>
          </cell>
          <cell r="C84" t="str">
            <v>CONCRETAGEM DE DISSIPADOR DE ENERGIA, CONCRETO USINADO, FCK = 20 MPA, COM USO DE BOMBA - LANÇAMENTO, ADENSAMENTO E ACABAMENTO. AF_08/2022</v>
          </cell>
          <cell r="D84" t="str">
            <v>SINAPI</v>
          </cell>
          <cell r="E84" t="str">
            <v>M3</v>
          </cell>
          <cell r="F84">
            <v>14</v>
          </cell>
          <cell r="G84">
            <v>577.58000000000004</v>
          </cell>
          <cell r="H84">
            <v>8086.12</v>
          </cell>
        </row>
        <row r="85">
          <cell r="B85" t="str">
            <v>99439</v>
          </cell>
          <cell r="C85" t="str">
            <v>CONCRETAGEM DE EDIFICAÇÕES (PAREDES E LAJES) FEITAS COM SISTEMA DE FÔRMAS MANUSEÁVEIS, COM CONCRETO USINADO BOMBEÁVEL FCK 25 MPA - LANÇAMENTO, ADENSAMENTO E ACABAMENTO. AF_09/2024</v>
          </cell>
          <cell r="D85" t="str">
            <v>SINAPI</v>
          </cell>
          <cell r="E85" t="str">
            <v>M3</v>
          </cell>
          <cell r="F85">
            <v>7</v>
          </cell>
          <cell r="G85">
            <v>622.83000000000004</v>
          </cell>
          <cell r="H85">
            <v>4359.8100000000004</v>
          </cell>
        </row>
        <row r="86">
          <cell r="B86" t="str">
            <v>101963</v>
          </cell>
          <cell r="C86" t="str">
            <v>LAJE PRÉ-MOLDADA UNIDIRECIONAL, BIAPOIADA, PARA PISO, ENCHIMENTO EM CERÂMICA, VIGOTA CONVENCIONAL, ALTURA TOTAL DA LAJE (ENCHIMENTO+CAPA) = (8+4). AF_11/2020</v>
          </cell>
          <cell r="D86" t="str">
            <v>SINAPI</v>
          </cell>
          <cell r="E86" t="str">
            <v>M2</v>
          </cell>
          <cell r="F86">
            <v>7</v>
          </cell>
          <cell r="G86">
            <v>181.55</v>
          </cell>
          <cell r="H86">
            <v>1270.8499999999999</v>
          </cell>
        </row>
        <row r="87">
          <cell r="B87" t="str">
            <v>101964</v>
          </cell>
          <cell r="C87" t="str">
            <v>LAJE PRÉ-MOLDADA UNIDIRECIONAL, BIAPOIADA, PARA FORRO, ENCHIMENTO EM CERÂMICA, VIGOTA CONVENCIONAL, ALTURA TOTAL DA LAJE (ENCHIMENTO+CAPA) = (8+3). AF_11/2020</v>
          </cell>
          <cell r="D87" t="str">
            <v>SINAPI</v>
          </cell>
          <cell r="E87" t="str">
            <v>M2</v>
          </cell>
          <cell r="F87">
            <v>7</v>
          </cell>
          <cell r="G87">
            <v>170.25</v>
          </cell>
          <cell r="H87">
            <v>1191.75</v>
          </cell>
        </row>
        <row r="88">
          <cell r="B88" t="str">
            <v>102477</v>
          </cell>
          <cell r="C88" t="str">
            <v>CONCRETO FCK = 30MPA, TRAÇO 1:1,9:2,3 (EM MASSA SECA DE CIMENTO/ AREIA MÉDIA/ SEIXO ROLADO) - PREPARO MECÂNICO COM BETONEIRA 400 L. AF_05/2021</v>
          </cell>
          <cell r="D88" t="str">
            <v>SINAPI</v>
          </cell>
          <cell r="E88" t="str">
            <v>M3</v>
          </cell>
          <cell r="F88">
            <v>7</v>
          </cell>
          <cell r="G88">
            <v>583.29999999999995</v>
          </cell>
          <cell r="H88">
            <v>4083.1</v>
          </cell>
        </row>
        <row r="89">
          <cell r="B89" t="str">
            <v>03.03.022</v>
          </cell>
          <cell r="C89" t="str">
            <v>Laje pre-fabricada vigota trelicada unidirecional lt16-300kgf/m2</v>
          </cell>
          <cell r="D89" t="str">
            <v>FDE</v>
          </cell>
          <cell r="E89" t="str">
            <v>M2</v>
          </cell>
          <cell r="F89">
            <v>7</v>
          </cell>
          <cell r="G89">
            <v>189.1</v>
          </cell>
          <cell r="H89">
            <v>1323.7</v>
          </cell>
        </row>
        <row r="90">
          <cell r="B90" t="str">
            <v>99431</v>
          </cell>
          <cell r="C90" t="str">
            <v>CONCRETAGEM DE LAJES EM EDIFICAÇÕES UNIFAMILIARES FEITAS COM SISTEMA DE FÔRMAS MANUSEÁVEIS, COM CONCRETO USINADO BOMBEÁVEL FCK 25 MPA - LANÇAMENTO, ADENSAMENTO E ACABAMENTO. AF_09/2024</v>
          </cell>
          <cell r="D90" t="str">
            <v>SINAPI</v>
          </cell>
          <cell r="E90" t="str">
            <v>M3</v>
          </cell>
          <cell r="F90">
            <v>7</v>
          </cell>
          <cell r="G90">
            <v>630.12</v>
          </cell>
          <cell r="H90">
            <v>4410.84</v>
          </cell>
        </row>
        <row r="91">
          <cell r="B91" t="str">
            <v>03.03.029</v>
          </cell>
          <cell r="C91" t="str">
            <v>Laje pre-fabricada vigota trelicada unidirecional lt20-500kgf/m2</v>
          </cell>
          <cell r="D91" t="str">
            <v>FDE</v>
          </cell>
          <cell r="E91" t="str">
            <v>M2</v>
          </cell>
          <cell r="F91">
            <v>7</v>
          </cell>
          <cell r="G91">
            <v>243.05</v>
          </cell>
          <cell r="H91">
            <v>1701.35</v>
          </cell>
        </row>
        <row r="92">
          <cell r="B92" t="str">
            <v>03.03.049</v>
          </cell>
          <cell r="C92" t="str">
            <v>Laje pre-fabricada pre-laje trelicada bidir c/ eps plt16-100kgf/m2</v>
          </cell>
          <cell r="D92" t="str">
            <v>FDE</v>
          </cell>
          <cell r="E92" t="str">
            <v>M2</v>
          </cell>
          <cell r="F92">
            <v>7</v>
          </cell>
          <cell r="G92">
            <v>242.64</v>
          </cell>
          <cell r="H92">
            <v>1698.48</v>
          </cell>
        </row>
        <row r="93">
          <cell r="B93" t="str">
            <v>03.03.050</v>
          </cell>
          <cell r="C93" t="str">
            <v>Laje pre-fabricada pre-laje trelicada bidir c/ eps plt-16 300kgf/m2</v>
          </cell>
          <cell r="D93" t="str">
            <v>FDE</v>
          </cell>
          <cell r="E93" t="str">
            <v>M2</v>
          </cell>
          <cell r="F93">
            <v>7</v>
          </cell>
          <cell r="G93">
            <v>253.14</v>
          </cell>
          <cell r="H93">
            <v>1771.98</v>
          </cell>
        </row>
        <row r="94">
          <cell r="B94" t="str">
            <v>03.03.055</v>
          </cell>
          <cell r="C94" t="str">
            <v>Tijolo furado ceramico p/enchimento de rebaixo de laje</v>
          </cell>
          <cell r="D94" t="str">
            <v>FDE</v>
          </cell>
          <cell r="E94" t="str">
            <v>M3</v>
          </cell>
          <cell r="F94">
            <v>13</v>
          </cell>
          <cell r="G94">
            <v>450.66</v>
          </cell>
          <cell r="H94">
            <v>5858.58</v>
          </cell>
        </row>
        <row r="95">
          <cell r="B95" t="str">
            <v>03.03.056</v>
          </cell>
          <cell r="C95" t="str">
            <v>Concreto preparado no local c/agregado leve p/enchimento</v>
          </cell>
          <cell r="D95" t="str">
            <v>FDE</v>
          </cell>
          <cell r="E95" t="str">
            <v>M3</v>
          </cell>
          <cell r="F95">
            <v>34</v>
          </cell>
          <cell r="G95">
            <v>966.26</v>
          </cell>
          <cell r="H95">
            <v>32852.839999999997</v>
          </cell>
        </row>
        <row r="96">
          <cell r="B96" t="str">
            <v>03.03.080</v>
          </cell>
          <cell r="C96" t="str">
            <v>Reforço para laje pré-fabricada</v>
          </cell>
          <cell r="D96" t="str">
            <v>FDE</v>
          </cell>
          <cell r="E96" t="str">
            <v>M</v>
          </cell>
          <cell r="F96">
            <v>52</v>
          </cell>
          <cell r="G96">
            <v>85.56</v>
          </cell>
          <cell r="H96">
            <v>4449.12</v>
          </cell>
        </row>
        <row r="97">
          <cell r="B97" t="str">
            <v>03.04.010</v>
          </cell>
          <cell r="C97" t="str">
            <v>Fornecimento e montagem de estrutura metalica com aço nao patinavel (astm a36/a570)</v>
          </cell>
          <cell r="D97" t="str">
            <v>FDE</v>
          </cell>
          <cell r="E97" t="str">
            <v>KG</v>
          </cell>
          <cell r="F97">
            <v>1006</v>
          </cell>
          <cell r="G97">
            <v>26.36</v>
          </cell>
          <cell r="H97">
            <v>26518.16</v>
          </cell>
        </row>
        <row r="98">
          <cell r="B98" t="str">
            <v>03.04.016</v>
          </cell>
          <cell r="C98" t="str">
            <v>Fornecimento e montagem de estrutura metalica com aço resistente a corrosao (astm a709/a588)</v>
          </cell>
          <cell r="D98" t="str">
            <v>FDE</v>
          </cell>
          <cell r="E98" t="str">
            <v>KG</v>
          </cell>
          <cell r="F98">
            <v>1006</v>
          </cell>
          <cell r="G98">
            <v>29.07</v>
          </cell>
          <cell r="H98">
            <v>29244.42</v>
          </cell>
        </row>
        <row r="99">
          <cell r="B99" t="str">
            <v>03.04.030</v>
          </cell>
          <cell r="C99" t="str">
            <v>Desmontagem de estrutura metalica</v>
          </cell>
          <cell r="D99" t="str">
            <v>FDE</v>
          </cell>
          <cell r="E99" t="str">
            <v>KG</v>
          </cell>
          <cell r="F99">
            <v>2011</v>
          </cell>
          <cell r="G99">
            <v>4.6900000000000004</v>
          </cell>
          <cell r="H99">
            <v>9431.59</v>
          </cell>
        </row>
        <row r="100">
          <cell r="B100" t="str">
            <v>105077</v>
          </cell>
          <cell r="C100" t="str">
            <v>PILAR DE MADEIRA SERRADA, MAÇARANDUBA OU EQUIVALENTE DA REGIÃO, NÃO APARELHADO, FIXADO COM VERGALHÃO, SEÇÃO QUADRADA 20 X 20 CM, APOIO ARTICULADO, COMPRIMENTO DE 6 M. AF_03/2024</v>
          </cell>
          <cell r="D100" t="str">
            <v>SINAPI</v>
          </cell>
          <cell r="E100" t="str">
            <v>M</v>
          </cell>
          <cell r="F100">
            <v>7</v>
          </cell>
          <cell r="G100">
            <v>259.31</v>
          </cell>
          <cell r="H100">
            <v>1815.17</v>
          </cell>
        </row>
        <row r="101">
          <cell r="B101" t="str">
            <v>105080</v>
          </cell>
          <cell r="C101" t="str">
            <v>VIGA DE MADEIRA SERRADA, MAÇARANDUBA OU EQUIVALENTE DA REGIÃO, APARELHADA, SEÇÃO RETANGULAR 6 X 12 CM. AF_03/2024</v>
          </cell>
          <cell r="D101" t="str">
            <v>SINAPI</v>
          </cell>
          <cell r="E101" t="str">
            <v>M</v>
          </cell>
          <cell r="F101">
            <v>55</v>
          </cell>
          <cell r="G101">
            <v>70.569999999999993</v>
          </cell>
          <cell r="H101">
            <v>3881.35</v>
          </cell>
        </row>
        <row r="102">
          <cell r="B102" t="str">
            <v>105081</v>
          </cell>
          <cell r="C102" t="str">
            <v>VIGA DE MADEIRA SERRADA, MAÇARANDUBA OU EQUIVALENTE DA REGIÃO, APARELHADA, SEÇÃO RETANGULAR 6 X 16 CM. AF_03/2024</v>
          </cell>
          <cell r="D102" t="str">
            <v>SINAPI</v>
          </cell>
          <cell r="E102" t="str">
            <v>M</v>
          </cell>
          <cell r="F102">
            <v>120</v>
          </cell>
          <cell r="G102">
            <v>81.680000000000007</v>
          </cell>
          <cell r="H102">
            <v>9801.6</v>
          </cell>
        </row>
        <row r="103">
          <cell r="B103" t="str">
            <v>ALVENARIAS E ELEMENTOS DIVISÓRIOS</v>
          </cell>
          <cell r="H103">
            <v>846082.34000000008</v>
          </cell>
        </row>
        <row r="104">
          <cell r="B104" t="str">
            <v>04.01.001</v>
          </cell>
          <cell r="C104" t="str">
            <v>Alvenaria de tijolo de barro macico e=1/4 tijolo</v>
          </cell>
          <cell r="D104" t="str">
            <v>FDE</v>
          </cell>
          <cell r="E104" t="str">
            <v>M2</v>
          </cell>
          <cell r="F104">
            <v>52</v>
          </cell>
          <cell r="G104">
            <v>78.900000000000006</v>
          </cell>
          <cell r="H104">
            <v>4102.8</v>
          </cell>
        </row>
        <row r="105">
          <cell r="B105" t="str">
            <v>04.01.003</v>
          </cell>
          <cell r="C105" t="str">
            <v>Alvenaria de tijolo de barro macico e=1 tijolo</v>
          </cell>
          <cell r="D105" t="str">
            <v>FDE</v>
          </cell>
          <cell r="E105" t="str">
            <v>M2</v>
          </cell>
          <cell r="F105">
            <v>6</v>
          </cell>
          <cell r="G105">
            <v>249.48</v>
          </cell>
          <cell r="H105">
            <v>1496.88</v>
          </cell>
        </row>
        <row r="106">
          <cell r="B106" t="str">
            <v>04.01.012</v>
          </cell>
          <cell r="C106" t="str">
            <v>Alvenaria de tijolo de barro a vista e=1/4 tijolo</v>
          </cell>
          <cell r="D106" t="str">
            <v>FDE</v>
          </cell>
          <cell r="E106" t="str">
            <v>M2</v>
          </cell>
          <cell r="F106">
            <v>52</v>
          </cell>
          <cell r="G106">
            <v>108.14</v>
          </cell>
          <cell r="H106">
            <v>5623.28</v>
          </cell>
        </row>
        <row r="107">
          <cell r="B107" t="str">
            <v>04.01.013</v>
          </cell>
          <cell r="C107" t="str">
            <v>Revestimento com tijolo de barro a vista e=1/2 tijolo/disp alternada</v>
          </cell>
          <cell r="D107" t="str">
            <v>FDE</v>
          </cell>
          <cell r="E107" t="str">
            <v>M2</v>
          </cell>
          <cell r="F107">
            <v>52</v>
          </cell>
          <cell r="G107">
            <v>165.75</v>
          </cell>
          <cell r="H107">
            <v>8619</v>
          </cell>
        </row>
        <row r="108">
          <cell r="B108" t="str">
            <v>04.01.014</v>
          </cell>
          <cell r="C108" t="str">
            <v>Alvenaria de tijolo de barro a vista e=1/2 tijolo</v>
          </cell>
          <cell r="D108" t="str">
            <v>FDE</v>
          </cell>
          <cell r="E108" t="str">
            <v>M2</v>
          </cell>
          <cell r="F108">
            <v>52</v>
          </cell>
          <cell r="G108">
            <v>219.6</v>
          </cell>
          <cell r="H108">
            <v>11419.2</v>
          </cell>
        </row>
        <row r="109">
          <cell r="B109" t="str">
            <v>04.01.015</v>
          </cell>
          <cell r="C109" t="str">
            <v>Alvenaria de tijolo de barro a vista e=1 tijolo</v>
          </cell>
          <cell r="D109" t="str">
            <v>FDE</v>
          </cell>
          <cell r="E109" t="str">
            <v>M2</v>
          </cell>
          <cell r="F109">
            <v>52</v>
          </cell>
          <cell r="G109">
            <v>365.68</v>
          </cell>
          <cell r="H109">
            <v>19015.36</v>
          </cell>
        </row>
        <row r="110">
          <cell r="B110" t="str">
            <v>04.01.017</v>
          </cell>
          <cell r="C110" t="str">
            <v>Alvenaria de tijolo laminado a vista e=1/2 tijolo/disp alternado</v>
          </cell>
          <cell r="D110" t="str">
            <v>FDE</v>
          </cell>
          <cell r="E110" t="str">
            <v>M2</v>
          </cell>
          <cell r="F110">
            <v>52</v>
          </cell>
          <cell r="G110">
            <v>196.15</v>
          </cell>
          <cell r="H110">
            <v>10199.799999999999</v>
          </cell>
        </row>
        <row r="111">
          <cell r="B111" t="str">
            <v>04.01.018</v>
          </cell>
          <cell r="C111" t="str">
            <v>Alvenaria de tijolo laminado a vista e=1/4 tijolo</v>
          </cell>
          <cell r="D111" t="str">
            <v>FDE</v>
          </cell>
          <cell r="E111" t="str">
            <v>M2</v>
          </cell>
          <cell r="F111">
            <v>52</v>
          </cell>
          <cell r="G111">
            <v>157.27000000000001</v>
          </cell>
          <cell r="H111">
            <v>8178.04</v>
          </cell>
        </row>
        <row r="112">
          <cell r="B112" t="str">
            <v>04.01.019</v>
          </cell>
          <cell r="C112" t="str">
            <v>Alvenaria de tijolo laminado a vista e=1/2 tijolo</v>
          </cell>
          <cell r="D112" t="str">
            <v>FDE</v>
          </cell>
          <cell r="E112" t="str">
            <v>M2</v>
          </cell>
          <cell r="F112">
            <v>52</v>
          </cell>
          <cell r="G112">
            <v>272.16000000000003</v>
          </cell>
          <cell r="H112">
            <v>14152.32</v>
          </cell>
        </row>
        <row r="113">
          <cell r="B113" t="str">
            <v>04.01.020</v>
          </cell>
          <cell r="C113" t="str">
            <v>Alvenaria de tijolo laminado a vista e=1 tijolo</v>
          </cell>
          <cell r="D113" t="str">
            <v>FDE</v>
          </cell>
          <cell r="E113" t="str">
            <v>M2</v>
          </cell>
          <cell r="F113">
            <v>52</v>
          </cell>
          <cell r="G113">
            <v>496.74</v>
          </cell>
          <cell r="H113">
            <v>25830.48</v>
          </cell>
        </row>
        <row r="114">
          <cell r="B114">
            <v>103317</v>
          </cell>
          <cell r="C114" t="str">
            <v>ALVENARIA DE VEDAÇÃO DE BLOCOS VAZADOS DE CONCRETO DE 9X19X39 CM (ESPESSURA 9 CM) E ARGAMASSA DE ASSENTAMENTO COM PREPARO MANUAL. AF_12/2021</v>
          </cell>
          <cell r="D114" t="str">
            <v>SINAPI</v>
          </cell>
          <cell r="E114" t="str">
            <v>M2</v>
          </cell>
          <cell r="F114">
            <v>700</v>
          </cell>
          <cell r="G114">
            <v>80.75</v>
          </cell>
          <cell r="H114">
            <v>56525</v>
          </cell>
        </row>
        <row r="115">
          <cell r="B115" t="str">
            <v>103319</v>
          </cell>
          <cell r="C115" t="str">
            <v>ALVENARIA DE VEDAÇÃO DE BLOCOS VAZADOS DE CONCRETO DE 14X19X39 CM (ESPESSURA 14 CM) E ARGAMASSA DE ASSENTAMENTO COM PREPARO MANUAL. AF_12/2021</v>
          </cell>
          <cell r="D115" t="str">
            <v>SINAPI</v>
          </cell>
          <cell r="E115" t="str">
            <v>M2</v>
          </cell>
          <cell r="F115">
            <v>700</v>
          </cell>
          <cell r="G115">
            <v>104.91</v>
          </cell>
          <cell r="H115">
            <v>73437</v>
          </cell>
        </row>
        <row r="116">
          <cell r="B116" t="str">
            <v>103321</v>
          </cell>
          <cell r="C116" t="str">
            <v>ALVENARIA DE VEDAÇÃO DE BLOCOS VAZADOS DE CONCRETO DE 19X19X39 CM (ESPESSURA 19 CM) E ARGAMASSA DE ASSENTAMENTO COM PREPARO MANUAL. AF_12/2021</v>
          </cell>
          <cell r="D116" t="str">
            <v>SINAPI</v>
          </cell>
          <cell r="E116" t="str">
            <v>M2</v>
          </cell>
          <cell r="F116">
            <v>700</v>
          </cell>
          <cell r="G116">
            <v>125.67</v>
          </cell>
          <cell r="H116">
            <v>87969</v>
          </cell>
        </row>
        <row r="117">
          <cell r="B117" t="str">
            <v>92919</v>
          </cell>
          <cell r="C117" t="str">
            <v>ARMAÇÃO DE ESTRUTURAS DIVERSAS DE CONCRETO ARMADO, EXCETO VIGAS, PILARES, LAJES E FUNDAÇÕES, UTILIZANDO AÇO CA-50 DE 10,0 MM - MONTAGEM. AF_06/2022</v>
          </cell>
          <cell r="D117" t="str">
            <v>SINAPI</v>
          </cell>
          <cell r="E117" t="str">
            <v>KG</v>
          </cell>
          <cell r="F117">
            <v>102</v>
          </cell>
          <cell r="G117">
            <v>11.84</v>
          </cell>
          <cell r="H117">
            <v>1207.68</v>
          </cell>
        </row>
        <row r="118">
          <cell r="B118" t="str">
            <v>89470</v>
          </cell>
          <cell r="C118" t="str">
            <v>ALVENARIA DE BLOCOS DE CONCRETO ESTRUTURAL 14X19X39 CM (ESPESSURA 14 CM), FBK = 4,5 MPA, UTILIZANDO COLHER DE PEDREIRO. AF_10/2022</v>
          </cell>
          <cell r="D118" t="str">
            <v>SINAPI</v>
          </cell>
          <cell r="E118" t="str">
            <v>M2</v>
          </cell>
          <cell r="F118">
            <v>125</v>
          </cell>
          <cell r="G118">
            <v>102.07</v>
          </cell>
          <cell r="H118">
            <v>12758.75</v>
          </cell>
        </row>
        <row r="119">
          <cell r="B119" t="str">
            <v>04.01.051</v>
          </cell>
          <cell r="C119" t="str">
            <v>Alvenaria auto-portante: bloco concreto estrutural de 19x19x39cm classe b</v>
          </cell>
          <cell r="D119" t="str">
            <v>FDE</v>
          </cell>
          <cell r="E119" t="str">
            <v>M2</v>
          </cell>
          <cell r="F119">
            <v>102</v>
          </cell>
          <cell r="G119">
            <v>129.13999999999999</v>
          </cell>
          <cell r="H119">
            <v>13172.28</v>
          </cell>
        </row>
        <row r="120">
          <cell r="B120" t="str">
            <v>105025</v>
          </cell>
          <cell r="C120" t="str">
            <v>VERGA MOLDADA IN LOCO COM UTILIZAÇÃO DE BLOCOS CANALETA, ESPESSURA DE *15* CM. AF_03/2024</v>
          </cell>
          <cell r="D120" t="str">
            <v>SINAPI</v>
          </cell>
          <cell r="E120" t="str">
            <v>M</v>
          </cell>
          <cell r="F120">
            <v>134</v>
          </cell>
          <cell r="G120">
            <v>57.47</v>
          </cell>
          <cell r="H120">
            <v>7700.98</v>
          </cell>
        </row>
        <row r="121">
          <cell r="B121" t="str">
            <v>93191</v>
          </cell>
          <cell r="C121" t="str">
            <v>VERGA MOLDADA IN LOCO COM UTILIZAÇÃO DE BLOCOS CANALETA, ESPESSURA DE *20* CM. AF_03/2024</v>
          </cell>
          <cell r="D121" t="str">
            <v>SINAPI</v>
          </cell>
          <cell r="E121" t="str">
            <v>M</v>
          </cell>
          <cell r="F121">
            <v>13</v>
          </cell>
          <cell r="G121">
            <v>69.38</v>
          </cell>
          <cell r="H121">
            <v>901.94</v>
          </cell>
        </row>
        <row r="122">
          <cell r="B122" t="str">
            <v>04.01.063</v>
          </cell>
          <cell r="C122" t="str">
            <v>Alvenaria de concreto celular - blocos e=7,5cm</v>
          </cell>
          <cell r="D122" t="str">
            <v>FDE</v>
          </cell>
          <cell r="E122" t="str">
            <v>M2</v>
          </cell>
          <cell r="F122">
            <v>3</v>
          </cell>
          <cell r="G122">
            <v>116.91</v>
          </cell>
          <cell r="H122">
            <v>350.73</v>
          </cell>
        </row>
        <row r="123">
          <cell r="B123" t="str">
            <v>101154</v>
          </cell>
          <cell r="C123" t="str">
            <v>ALVENARIA DE VEDAÇÃO DE BLOCOS DE CONCRETO CELULAR DE 10X30X60CM (ESPESSURA 10CM) E ARGAMASSA DE ASSENTAMENTO COM PREPARO EM BETONEIRA. AF_05/2020</v>
          </cell>
          <cell r="D123" t="str">
            <v>SINAPI</v>
          </cell>
          <cell r="E123" t="str">
            <v>M2</v>
          </cell>
          <cell r="F123">
            <v>3</v>
          </cell>
          <cell r="G123">
            <v>140.99</v>
          </cell>
          <cell r="H123">
            <v>422.97</v>
          </cell>
        </row>
        <row r="124">
          <cell r="B124" t="str">
            <v>101155</v>
          </cell>
          <cell r="C124" t="str">
            <v>ALVENARIA DE VEDAÇÃO DE BLOCOS DE CONCRETO CELULAR DE 15X30X60CM (ESPESSURA 15CM) E ARGAMASSA DE ASSENTAMENTO COM PREPARO EM BETONEIRA. AF_05/2020</v>
          </cell>
          <cell r="D124" t="str">
            <v>SINAPI</v>
          </cell>
          <cell r="E124" t="str">
            <v>M2</v>
          </cell>
          <cell r="F124">
            <v>3</v>
          </cell>
          <cell r="G124">
            <v>198.73</v>
          </cell>
          <cell r="H124">
            <v>596.19000000000005</v>
          </cell>
        </row>
        <row r="125">
          <cell r="B125" t="str">
            <v>103329</v>
          </cell>
          <cell r="C125" t="str">
            <v>ALVENARIA DE VEDAÇÃO DE BLOCOS CERÂMICOS FURADOS NA HORIZONTAL DE 9X19X19 CM (ESPESSURA 9 CM) E ARGAMASSA DE ASSENTAMENTO COM PREPARO MANUAL. AF_12/2021</v>
          </cell>
          <cell r="D125" t="str">
            <v>SINAPI</v>
          </cell>
          <cell r="E125" t="str">
            <v>M2</v>
          </cell>
          <cell r="F125">
            <v>52</v>
          </cell>
          <cell r="G125">
            <v>102.63</v>
          </cell>
          <cell r="H125">
            <v>5336.76</v>
          </cell>
        </row>
        <row r="126">
          <cell r="B126" t="str">
            <v>103331</v>
          </cell>
          <cell r="C126" t="str">
            <v>ALVENARIA DE VEDAÇÃO DE BLOCOS CERÂMICOS FURADOS NA HORIZONTAL DE 11,5X19X19 CM (ESPESSURA 11,5 CM) E ARGAMASSA DE ASSENTAMENTO COM PREPARO MANUAL. AF_12/2021</v>
          </cell>
          <cell r="D126" t="str">
            <v>SINAPI</v>
          </cell>
          <cell r="E126" t="str">
            <v>M2</v>
          </cell>
          <cell r="F126">
            <v>52</v>
          </cell>
          <cell r="G126">
            <v>88.17</v>
          </cell>
          <cell r="H126">
            <v>4584.84</v>
          </cell>
        </row>
        <row r="127">
          <cell r="B127" t="str">
            <v>103335</v>
          </cell>
          <cell r="C127" t="str">
            <v>ALVENARIA DE VEDAÇÃO DE BLOCOS CERÂMICOS FURADOS NA HORIZONTAL DE 14X9X19 CM (ESPESSURA 14 CM, BLOCO DEITADO) E ARGAMASSA DE ASSENTAMENTO COM PREPARO MANUAL. AF_12/2021</v>
          </cell>
          <cell r="D127" t="str">
            <v>SINAPI</v>
          </cell>
          <cell r="E127" t="str">
            <v>M2</v>
          </cell>
          <cell r="F127">
            <v>52</v>
          </cell>
          <cell r="G127">
            <v>156.4</v>
          </cell>
          <cell r="H127">
            <v>8132.8</v>
          </cell>
        </row>
        <row r="128">
          <cell r="B128" t="str">
            <v>103327</v>
          </cell>
          <cell r="C128" t="str">
            <v>ALVENARIA DE VEDAÇÃO DE BLOCOS CERÂMICOS FURADOS NA VERTICAL DE 19X19X39 CM (ESPESSURA 19 CM) E ARGAMASSA DE ASSENTAMENTO COM PREPARO MANUAL. AF_12/2021</v>
          </cell>
          <cell r="D128" t="str">
            <v>SINAPI</v>
          </cell>
          <cell r="E128" t="str">
            <v>M2</v>
          </cell>
          <cell r="F128">
            <v>52</v>
          </cell>
          <cell r="G128">
            <v>97.02</v>
          </cell>
          <cell r="H128">
            <v>5045.04</v>
          </cell>
        </row>
        <row r="129">
          <cell r="B129" t="str">
            <v>04.02.014</v>
          </cell>
          <cell r="C129" t="str">
            <v>Elemento vazado de concreto tipo quadriculado 16 furos c/aletas inclinadas 39x39x10cm</v>
          </cell>
          <cell r="D129" t="str">
            <v>FDE</v>
          </cell>
          <cell r="E129" t="str">
            <v>M2</v>
          </cell>
          <cell r="F129">
            <v>52</v>
          </cell>
          <cell r="G129">
            <v>187.45</v>
          </cell>
          <cell r="H129">
            <v>9747.4</v>
          </cell>
        </row>
        <row r="130">
          <cell r="B130" t="str">
            <v>101161</v>
          </cell>
          <cell r="C130" t="str">
            <v>ALVENARIA DE VEDAÇÃO COM ELEMENTO VAZADO DE CONCRETO (COBOGÓ) DE 7X50X50CM E ARGAMASSA DE ASSENTAMENTO COM PREPARO EM BETONEIRA. AF_05/2020</v>
          </cell>
          <cell r="D130" t="str">
            <v>SINAPI</v>
          </cell>
          <cell r="E130" t="str">
            <v>M2</v>
          </cell>
          <cell r="F130">
            <v>26</v>
          </cell>
          <cell r="G130">
            <v>236.74</v>
          </cell>
          <cell r="H130">
            <v>6155.24</v>
          </cell>
        </row>
        <row r="131">
          <cell r="B131" t="str">
            <v>103320</v>
          </cell>
          <cell r="C131" t="str">
            <v>ALVENARIA DE VEDAÇÃO DE BLOCOS VAZADOS DE CONCRETO DE 19X19X39 CM (ESPESSURA 19 CM) E ARGAMASSA DE ASSENTAMENTO COM PREPARO EM BETONEIRA. AF_12/2021</v>
          </cell>
          <cell r="D131" t="str">
            <v>SINAPI</v>
          </cell>
          <cell r="E131" t="str">
            <v>M2</v>
          </cell>
          <cell r="F131">
            <v>52</v>
          </cell>
          <cell r="G131">
            <v>123.4</v>
          </cell>
          <cell r="H131">
            <v>6416.8</v>
          </cell>
        </row>
        <row r="132">
          <cell r="B132" t="str">
            <v>101162</v>
          </cell>
          <cell r="C132" t="str">
            <v>ALVENARIA DE VEDAÇÃO COM ELEMENTO VAZADO DE CERÂMICA (COBOGÓ) DE 7X20X20CM E ARGAMASSA DE ASSENTAMENTO COM PREPARO EM BETONEIRA. AF_05/2020</v>
          </cell>
          <cell r="D132" t="str">
            <v>SINAPI</v>
          </cell>
          <cell r="E132" t="str">
            <v>M2</v>
          </cell>
          <cell r="F132">
            <v>52</v>
          </cell>
          <cell r="G132">
            <v>163.11000000000001</v>
          </cell>
          <cell r="H132">
            <v>8481.7199999999993</v>
          </cell>
        </row>
        <row r="133">
          <cell r="B133" t="str">
            <v>04.02.062</v>
          </cell>
          <cell r="C133" t="str">
            <v>Elemento vazado ceramico 18x18x7cm</v>
          </cell>
          <cell r="D133" t="str">
            <v>FDE</v>
          </cell>
          <cell r="E133" t="str">
            <v>M2</v>
          </cell>
          <cell r="F133">
            <v>52</v>
          </cell>
          <cell r="G133">
            <v>497.67</v>
          </cell>
          <cell r="H133">
            <v>25878.84</v>
          </cell>
        </row>
        <row r="134">
          <cell r="B134" t="str">
            <v>04.03.001</v>
          </cell>
          <cell r="C134" t="str">
            <v>Dv-01 divisoria de granilite - lateral aberta</v>
          </cell>
          <cell r="D134" t="str">
            <v>FDE</v>
          </cell>
          <cell r="E134" t="str">
            <v>M</v>
          </cell>
          <cell r="F134">
            <v>52</v>
          </cell>
          <cell r="G134">
            <v>717.37</v>
          </cell>
          <cell r="H134">
            <v>37303.24</v>
          </cell>
        </row>
        <row r="135">
          <cell r="B135" t="str">
            <v>04.03.002</v>
          </cell>
          <cell r="C135" t="str">
            <v>Dv-02 divisoria de granilite - lateral fechada</v>
          </cell>
          <cell r="D135" t="str">
            <v>FDE</v>
          </cell>
          <cell r="E135" t="str">
            <v>M</v>
          </cell>
          <cell r="F135">
            <v>26</v>
          </cell>
          <cell r="G135">
            <v>717.37</v>
          </cell>
          <cell r="H135">
            <v>18651.62</v>
          </cell>
        </row>
        <row r="136">
          <cell r="B136" t="str">
            <v>04.03.003</v>
          </cell>
          <cell r="C136" t="str">
            <v>Dv-03 divisoria de granilite - frontal</v>
          </cell>
          <cell r="D136" t="str">
            <v>FDE</v>
          </cell>
          <cell r="E136" t="str">
            <v>M</v>
          </cell>
          <cell r="F136">
            <v>7</v>
          </cell>
          <cell r="G136">
            <v>1889.92</v>
          </cell>
          <cell r="H136">
            <v>13229.44</v>
          </cell>
        </row>
        <row r="137">
          <cell r="B137" t="str">
            <v>04.03.005</v>
          </cell>
          <cell r="C137" t="str">
            <v>Dv-06 divisoria de granilite sanitario infantil h=1,20m</v>
          </cell>
          <cell r="D137" t="str">
            <v>FDE</v>
          </cell>
          <cell r="E137" t="str">
            <v>M</v>
          </cell>
          <cell r="F137">
            <v>36</v>
          </cell>
          <cell r="G137">
            <v>496.56</v>
          </cell>
          <cell r="H137">
            <v>17876.16</v>
          </cell>
        </row>
        <row r="138">
          <cell r="B138" t="str">
            <v>04.03.008</v>
          </cell>
          <cell r="C138" t="str">
            <v>Dv-04 divisória de granilite - anteparo</v>
          </cell>
          <cell r="D138" t="str">
            <v>FDE</v>
          </cell>
          <cell r="E138" t="str">
            <v>M</v>
          </cell>
          <cell r="F138">
            <v>7</v>
          </cell>
          <cell r="G138">
            <v>744.31</v>
          </cell>
          <cell r="H138">
            <v>5210.17</v>
          </cell>
        </row>
        <row r="139">
          <cell r="B139">
            <v>102257</v>
          </cell>
          <cell r="C139" t="str">
            <v>DIVISORIA SANITÁRIA, TIPO CABINE, EM PAINEL DE GRANILITE, ESP = 3CM, ASSENTADO COM ARGAMASSA COLANTE AC III-E, EXCLUSIVE FERRAGENS. AF_01/2021</v>
          </cell>
          <cell r="D139" t="str">
            <v>SINAPI</v>
          </cell>
          <cell r="E139" t="str">
            <v>M2</v>
          </cell>
          <cell r="F139">
            <v>105</v>
          </cell>
          <cell r="G139">
            <v>350.23</v>
          </cell>
          <cell r="H139">
            <v>36774.15</v>
          </cell>
        </row>
        <row r="140">
          <cell r="B140" t="str">
            <v>04.03.010</v>
          </cell>
          <cell r="C140" t="str">
            <v>Divisoria dv-03 cr sanitario / vestiario funcionarios uso exclusivo padrão creche</v>
          </cell>
          <cell r="D140" t="str">
            <v>FDE</v>
          </cell>
          <cell r="E140" t="str">
            <v>M</v>
          </cell>
          <cell r="F140">
            <v>26</v>
          </cell>
          <cell r="G140">
            <v>746.99</v>
          </cell>
          <cell r="H140">
            <v>19421.740000000002</v>
          </cell>
        </row>
        <row r="141">
          <cell r="B141" t="str">
            <v>04.03.020</v>
          </cell>
          <cell r="C141" t="str">
            <v>Placas de concreto - espessura 5 cm</v>
          </cell>
          <cell r="D141" t="str">
            <v>FDE</v>
          </cell>
          <cell r="E141" t="str">
            <v>M2</v>
          </cell>
          <cell r="F141">
            <v>7</v>
          </cell>
          <cell r="G141">
            <v>347.11</v>
          </cell>
          <cell r="H141">
            <v>2429.77</v>
          </cell>
        </row>
        <row r="142">
          <cell r="B142" t="str">
            <v>14.30.410</v>
          </cell>
          <cell r="C142" t="str">
            <v>Divisória em placas de gesso acartonado, resistência ao fogo 30 minutos, espessura 100/70mm - 1RU / 1RU</v>
          </cell>
          <cell r="D142" t="str">
            <v>SP Obras</v>
          </cell>
          <cell r="E142" t="str">
            <v>M2</v>
          </cell>
          <cell r="F142">
            <v>52</v>
          </cell>
          <cell r="G142">
            <v>233.39</v>
          </cell>
          <cell r="H142">
            <v>12136.28</v>
          </cell>
        </row>
        <row r="143">
          <cell r="B143" t="str">
            <v>14.30.300</v>
          </cell>
          <cell r="C143" t="str">
            <v>Divisória em placas de gesso acartonado, resistência ao fogo 30 minutos, espessura 100/70mm - 1ST / 1ST LM</v>
          </cell>
          <cell r="D143" t="str">
            <v>SP Obras</v>
          </cell>
          <cell r="E143" t="str">
            <v>M2</v>
          </cell>
          <cell r="F143">
            <v>52</v>
          </cell>
          <cell r="G143">
            <v>207.37</v>
          </cell>
          <cell r="H143">
            <v>10783.24</v>
          </cell>
        </row>
        <row r="144">
          <cell r="B144" t="str">
            <v>14.30.890</v>
          </cell>
          <cell r="C144" t="str">
            <v>Divisória em placas duplas de gesso acartonado, resistência ao fogo 60 minutos, espessura 120/70mm - 2RU / 2RU</v>
          </cell>
          <cell r="D144" t="str">
            <v>SP Obras</v>
          </cell>
          <cell r="E144" t="str">
            <v>M2</v>
          </cell>
          <cell r="F144">
            <v>52</v>
          </cell>
          <cell r="G144">
            <v>277.95</v>
          </cell>
          <cell r="H144">
            <v>14453.4</v>
          </cell>
        </row>
        <row r="145">
          <cell r="B145" t="str">
            <v>96368</v>
          </cell>
          <cell r="C145" t="str">
            <v>PAREDE COM SISTEMA EM CHAPAS DE GESSO PARA DRYWALL, USO INTERNO COM DUAS FACES DUPLAS E ESTRUTURA METÁLICA COM GUIAS DUPLAS, SEM VÃOS. AF_07/2023_PS</v>
          </cell>
          <cell r="D145" t="str">
            <v>SINAPI</v>
          </cell>
          <cell r="E145" t="str">
            <v>M2</v>
          </cell>
          <cell r="F145">
            <v>52</v>
          </cell>
          <cell r="G145">
            <v>168.29</v>
          </cell>
          <cell r="H145">
            <v>8751.08</v>
          </cell>
        </row>
        <row r="146">
          <cell r="B146" t="str">
            <v>96361</v>
          </cell>
          <cell r="C146" t="str">
            <v>PAREDE COM SISTEMA EM CHAPAS DE GESSO PARA DRYWALL, USO INTERNO, COM DUAS FACES SIMPLES E ESTRUTURA METÁLICA COM GUIAS DUPLAS PARA PAREDES COM ÁREA LÍQUIDA MAIOR OU IGUAL A 6 M2, COM VÃOS. AF_07/2023_PS</v>
          </cell>
          <cell r="D146" t="str">
            <v>SINAPI</v>
          </cell>
          <cell r="E146" t="str">
            <v>M2</v>
          </cell>
          <cell r="F146">
            <v>102</v>
          </cell>
          <cell r="G146">
            <v>132.51</v>
          </cell>
          <cell r="H146">
            <v>13516.02</v>
          </cell>
        </row>
        <row r="147">
          <cell r="B147" t="str">
            <v>04.03.022</v>
          </cell>
          <cell r="C147" t="str">
            <v>Divisoria chapa fibra mad prens bp/painel/vidro/ventil perm e=35mm</v>
          </cell>
          <cell r="D147" t="str">
            <v>FDE</v>
          </cell>
          <cell r="E147" t="str">
            <v>M2</v>
          </cell>
          <cell r="F147">
            <v>36</v>
          </cell>
          <cell r="G147">
            <v>235.54</v>
          </cell>
          <cell r="H147">
            <v>8479.44</v>
          </cell>
        </row>
        <row r="148">
          <cell r="B148" t="str">
            <v>04.03.023</v>
          </cell>
          <cell r="C148" t="str">
            <v>Divisoria chapa fibra mad prens bp/painel cego 1,20x2,11m e=35mm</v>
          </cell>
          <cell r="D148" t="str">
            <v>FDE</v>
          </cell>
          <cell r="E148" t="str">
            <v>M2</v>
          </cell>
          <cell r="F148">
            <v>36</v>
          </cell>
          <cell r="G148">
            <v>173.24</v>
          </cell>
          <cell r="H148">
            <v>6236.64</v>
          </cell>
        </row>
        <row r="149">
          <cell r="B149" t="str">
            <v>04.03.025</v>
          </cell>
          <cell r="C149" t="str">
            <v>Divisoria chapa fibra mad prens bp/painel vent perm 1,20x2,11m e=35mm</v>
          </cell>
          <cell r="D149" t="str">
            <v>FDE</v>
          </cell>
          <cell r="E149" t="str">
            <v>M2</v>
          </cell>
          <cell r="F149">
            <v>36</v>
          </cell>
          <cell r="G149">
            <v>207.07</v>
          </cell>
          <cell r="H149">
            <v>7454.52</v>
          </cell>
        </row>
        <row r="150">
          <cell r="B150" t="str">
            <v>04.03.028</v>
          </cell>
          <cell r="C150" t="str">
            <v>Divisoria de placa de gesso acartonado standard 15mm espessura 100/70 com lã mineral. fornecida e instalada</v>
          </cell>
          <cell r="D150" t="str">
            <v>FDE</v>
          </cell>
          <cell r="E150" t="str">
            <v>M2</v>
          </cell>
          <cell r="F150">
            <v>102</v>
          </cell>
          <cell r="G150">
            <v>251.15</v>
          </cell>
          <cell r="H150">
            <v>25617.3</v>
          </cell>
        </row>
        <row r="151">
          <cell r="B151" t="str">
            <v>04.03.029</v>
          </cell>
          <cell r="C151" t="str">
            <v>Divisoria de placa de gesso acartonado standard 15mm espessura 120/90 com lã mineral. fornecida e instalada</v>
          </cell>
          <cell r="D151" t="str">
            <v>FDE</v>
          </cell>
          <cell r="E151" t="str">
            <v>M2</v>
          </cell>
          <cell r="F151">
            <v>102</v>
          </cell>
          <cell r="G151">
            <v>189.56</v>
          </cell>
          <cell r="H151">
            <v>19335.12</v>
          </cell>
        </row>
        <row r="152">
          <cell r="B152" t="str">
            <v>97625</v>
          </cell>
          <cell r="C152" t="str">
            <v>DEMOLIÇÃO DE ALVENARIA PARA QUALQUER TIPO DE BLOCO, DE FORMA MECANIZADA, SEM REAPROVEITAMENTO. AF_09/2023</v>
          </cell>
          <cell r="D152" t="str">
            <v>SINAPI</v>
          </cell>
          <cell r="E152" t="str">
            <v>M3</v>
          </cell>
          <cell r="F152">
            <v>502</v>
          </cell>
          <cell r="G152">
            <v>50.88</v>
          </cell>
          <cell r="H152">
            <v>25541.759999999998</v>
          </cell>
        </row>
        <row r="153">
          <cell r="B153" t="str">
            <v>04.50.010</v>
          </cell>
          <cell r="C153" t="str">
            <v>Demolição de divisórias de madeira incluindo entarugamento</v>
          </cell>
          <cell r="D153" t="str">
            <v>FDE</v>
          </cell>
          <cell r="E153" t="str">
            <v>M2</v>
          </cell>
          <cell r="F153">
            <v>13</v>
          </cell>
          <cell r="G153">
            <v>6.41</v>
          </cell>
          <cell r="H153">
            <v>83.33</v>
          </cell>
        </row>
        <row r="154">
          <cell r="B154" t="str">
            <v>04.50.011</v>
          </cell>
          <cell r="C154" t="str">
            <v>Demolição de divisórias em placas para sanitários</v>
          </cell>
          <cell r="D154" t="str">
            <v>FDE</v>
          </cell>
          <cell r="E154" t="str">
            <v>M2</v>
          </cell>
          <cell r="F154">
            <v>31</v>
          </cell>
          <cell r="G154">
            <v>6.41</v>
          </cell>
          <cell r="H154">
            <v>198.71</v>
          </cell>
        </row>
        <row r="155">
          <cell r="B155" t="str">
            <v>04.50.012</v>
          </cell>
          <cell r="C155" t="str">
            <v>Demolição de placas de fibro cimento</v>
          </cell>
          <cell r="D155" t="str">
            <v>FDE</v>
          </cell>
          <cell r="E155" t="str">
            <v>M2</v>
          </cell>
          <cell r="F155">
            <v>31</v>
          </cell>
          <cell r="G155">
            <v>7.81</v>
          </cell>
          <cell r="H155">
            <v>242.11</v>
          </cell>
        </row>
        <row r="156">
          <cell r="B156" t="str">
            <v>04.60.010</v>
          </cell>
          <cell r="C156" t="str">
            <v>Retirada de divisórias em chapas de madeira, inclusive entarugamento</v>
          </cell>
          <cell r="D156" t="str">
            <v>FDE</v>
          </cell>
          <cell r="E156" t="str">
            <v>M2</v>
          </cell>
          <cell r="F156">
            <v>127</v>
          </cell>
          <cell r="G156">
            <v>15.61</v>
          </cell>
          <cell r="H156">
            <v>1982.47</v>
          </cell>
        </row>
        <row r="157">
          <cell r="B157" t="str">
            <v>04.60.011</v>
          </cell>
          <cell r="C157" t="str">
            <v>Retirada de divisórias em chapa de madeira,exclusive entarugamento</v>
          </cell>
          <cell r="D157" t="str">
            <v>FDE</v>
          </cell>
          <cell r="E157" t="str">
            <v>M2</v>
          </cell>
          <cell r="F157">
            <v>162</v>
          </cell>
          <cell r="G157">
            <v>5.21</v>
          </cell>
          <cell r="H157">
            <v>844.02</v>
          </cell>
        </row>
        <row r="158">
          <cell r="B158" t="str">
            <v>04.60.012</v>
          </cell>
          <cell r="C158" t="str">
            <v>Retirada de painéis divisórias com montantes metálicas</v>
          </cell>
          <cell r="D158" t="str">
            <v>FDE</v>
          </cell>
          <cell r="E158" t="str">
            <v>M2</v>
          </cell>
          <cell r="F158">
            <v>61</v>
          </cell>
          <cell r="G158">
            <v>7.05</v>
          </cell>
          <cell r="H158">
            <v>430.05</v>
          </cell>
        </row>
        <row r="159">
          <cell r="B159" t="str">
            <v>04.70.010</v>
          </cell>
          <cell r="C159" t="str">
            <v>Recolocação de divisórias em chapas de madeira inclusive entarugamento</v>
          </cell>
          <cell r="D159" t="str">
            <v>FDE</v>
          </cell>
          <cell r="E159" t="str">
            <v>M2</v>
          </cell>
          <cell r="F159">
            <v>127</v>
          </cell>
          <cell r="G159">
            <v>59.2</v>
          </cell>
          <cell r="H159">
            <v>7518.4</v>
          </cell>
        </row>
        <row r="160">
          <cell r="B160" t="str">
            <v>04.70.011</v>
          </cell>
          <cell r="C160" t="str">
            <v>Recolocação de divisórias em chapas de madeira exclusive entarugamento</v>
          </cell>
          <cell r="D160" t="str">
            <v>FDE</v>
          </cell>
          <cell r="E160" t="str">
            <v>M2</v>
          </cell>
          <cell r="F160">
            <v>162</v>
          </cell>
          <cell r="G160">
            <v>18.95</v>
          </cell>
          <cell r="H160">
            <v>3069.9</v>
          </cell>
        </row>
        <row r="161">
          <cell r="B161" t="str">
            <v>04.70.012</v>
          </cell>
          <cell r="C161" t="str">
            <v>Recolocação de painéis divisórios com montantes metálicas</v>
          </cell>
          <cell r="D161" t="str">
            <v>FDE</v>
          </cell>
          <cell r="E161" t="str">
            <v>M2</v>
          </cell>
          <cell r="F161">
            <v>61</v>
          </cell>
          <cell r="G161">
            <v>46.9</v>
          </cell>
          <cell r="H161">
            <v>2860.9</v>
          </cell>
        </row>
        <row r="162">
          <cell r="B162" t="str">
            <v>04.80.002</v>
          </cell>
          <cell r="C162" t="str">
            <v>Elemento vazado ref neo rex 16 19x19x10cm</v>
          </cell>
          <cell r="D162" t="str">
            <v>FDE</v>
          </cell>
          <cell r="E162" t="str">
            <v>M2</v>
          </cell>
          <cell r="F162">
            <v>52</v>
          </cell>
          <cell r="G162">
            <v>291.01</v>
          </cell>
          <cell r="H162">
            <v>15132.52</v>
          </cell>
        </row>
        <row r="163">
          <cell r="B163" t="str">
            <v>04.80.003</v>
          </cell>
          <cell r="C163" t="str">
            <v>Elemento vazado ref neo rex 16dc 19x19x19cm</v>
          </cell>
          <cell r="D163" t="str">
            <v>FDE</v>
          </cell>
          <cell r="E163" t="str">
            <v>M2</v>
          </cell>
          <cell r="F163">
            <v>52</v>
          </cell>
          <cell r="G163">
            <v>638.04999999999995</v>
          </cell>
          <cell r="H163">
            <v>33178.6</v>
          </cell>
        </row>
        <row r="164">
          <cell r="B164" t="str">
            <v>04.80.004</v>
          </cell>
          <cell r="C164" t="str">
            <v>Elemento vazado ref neo rex 90 39x39x7cm</v>
          </cell>
          <cell r="D164" t="str">
            <v>FDE</v>
          </cell>
          <cell r="E164" t="str">
            <v>M2</v>
          </cell>
          <cell r="F164">
            <v>52</v>
          </cell>
          <cell r="G164">
            <v>156.47999999999999</v>
          </cell>
          <cell r="H164">
            <v>8136.96</v>
          </cell>
        </row>
        <row r="165">
          <cell r="B165" t="str">
            <v>04.80.011</v>
          </cell>
          <cell r="C165" t="str">
            <v>Divisoria chapa compensado e=4mm g1-c8 ambas faces incl entarugamento</v>
          </cell>
          <cell r="D165" t="str">
            <v>FDE</v>
          </cell>
          <cell r="E165" t="str">
            <v>M2</v>
          </cell>
          <cell r="F165">
            <v>52</v>
          </cell>
          <cell r="G165">
            <v>130.74</v>
          </cell>
          <cell r="H165">
            <v>6798.48</v>
          </cell>
        </row>
        <row r="166">
          <cell r="B166" t="str">
            <v>04.80.017</v>
          </cell>
          <cell r="C166" t="str">
            <v>Divisorias de chapas divilux ou similar</v>
          </cell>
          <cell r="D166" t="str">
            <v>FDE</v>
          </cell>
          <cell r="E166" t="str">
            <v>M2</v>
          </cell>
          <cell r="F166">
            <v>52</v>
          </cell>
          <cell r="G166">
            <v>206.71</v>
          </cell>
          <cell r="H166">
            <v>10748.92</v>
          </cell>
        </row>
        <row r="167">
          <cell r="B167" t="str">
            <v>04.05.010</v>
          </cell>
          <cell r="C167" t="str">
            <v>Retirada de revestimento em lambris de madeira</v>
          </cell>
          <cell r="D167" t="str">
            <v>SP Obras</v>
          </cell>
          <cell r="E167" t="str">
            <v>M2</v>
          </cell>
          <cell r="F167">
            <v>143</v>
          </cell>
          <cell r="G167">
            <v>57.32</v>
          </cell>
          <cell r="H167">
            <v>8196.76</v>
          </cell>
        </row>
        <row r="168">
          <cell r="B168" t="str">
            <v>ELEMENTOS DE MADEIRA E COMPONENTES ESPECIAIS</v>
          </cell>
          <cell r="H168">
            <v>773848.0500000004</v>
          </cell>
        </row>
        <row r="169">
          <cell r="B169" t="str">
            <v>90843</v>
          </cell>
          <cell r="C169" t="str">
            <v>KIT DE PORTA DE MADEIRA PARA PINTURA, SEMI-OCA (LEVE OU MÉDIA), PADRÃO MÉDIO, 80X210CM, ESPESSURA DE 3,5CM, ITENS INCLUSOS: DOBRADIÇAS, MONTAGEM E INSTALAÇÃO DO BATENTE, FECHADURA COM EXECUÇÃO DO FURO - FORNECIMENTO E INSTALAÇÃO. AF_12/2019</v>
          </cell>
          <cell r="D169" t="str">
            <v>SINAPI</v>
          </cell>
          <cell r="E169" t="str">
            <v>UN</v>
          </cell>
          <cell r="F169">
            <v>4</v>
          </cell>
          <cell r="G169">
            <v>1286.6500000000001</v>
          </cell>
          <cell r="H169">
            <v>5146.6000000000004</v>
          </cell>
        </row>
        <row r="170">
          <cell r="B170" t="str">
            <v>90799</v>
          </cell>
          <cell r="C170" t="str">
            <v>KIT DE PORTA-PRONTA DE MADEIRA EM ACABAMENTO MELAMÍNICO BRANCO, FOLHA PESADA OU SUPERPESADA, E BATENTE METÁLICO, 90X210CM, FIXAÇÃO COM ARGAMASSA - FORNECIMENTO E INSTALAÇÃO. AF_12/2019</v>
          </cell>
          <cell r="D170" t="str">
            <v>SINAPI</v>
          </cell>
          <cell r="E170" t="str">
            <v>UN</v>
          </cell>
          <cell r="F170">
            <v>7</v>
          </cell>
          <cell r="G170">
            <v>1204.8900000000001</v>
          </cell>
          <cell r="H170">
            <v>8434.23</v>
          </cell>
        </row>
        <row r="171">
          <cell r="B171" t="str">
            <v>100690</v>
          </cell>
          <cell r="C171" t="str">
            <v>KIT DE PORTA DE MADEIRA FRISADA, SEMI-OCA (LEVE OU MÉDIA), PADRÃO POPULAR, 80X210CM, ESPESSURA DE 3,5CM, ITENS INCLUSOS: DOBRADIÇAS, MONTAGEM E INSTALAÇÃO DE BATENTE, FECHADURA COM EXECUÇÃO DO FURO - FORNECIMENTO E INSTALAÇÃO. AF_12/2019</v>
          </cell>
          <cell r="D171" t="str">
            <v>SINAPI</v>
          </cell>
          <cell r="E171" t="str">
            <v>UN</v>
          </cell>
          <cell r="F171">
            <v>7</v>
          </cell>
          <cell r="G171">
            <v>1110.53</v>
          </cell>
          <cell r="H171">
            <v>7773.71</v>
          </cell>
        </row>
        <row r="172">
          <cell r="B172" t="str">
            <v>05.01.005</v>
          </cell>
          <cell r="C172" t="str">
            <v>Pm-05 porta de madeira sarrafeada p/ pint. bat. madeira l=92cm</v>
          </cell>
          <cell r="D172" t="str">
            <v>FDE</v>
          </cell>
          <cell r="E172" t="str">
            <v>UN</v>
          </cell>
          <cell r="F172">
            <v>7</v>
          </cell>
          <cell r="G172">
            <v>1199.53</v>
          </cell>
          <cell r="H172">
            <v>8396.7099999999991</v>
          </cell>
        </row>
        <row r="173">
          <cell r="B173" t="str">
            <v>90794</v>
          </cell>
          <cell r="C173" t="str">
            <v>KIT DE PORTA-PRONTA DE MADEIRA EM ACABAMENTO MELAMÍNICO BRANCO, FOLHA LEVE OU MÉDIA, E BATENTE METÁLICO, 60X210CM, FIXAÇÃO COM ARGAMASSA - FORNECIMENTO E INSTALAÇÃO. AF_12/2019</v>
          </cell>
          <cell r="D173" t="str">
            <v>SINAPI</v>
          </cell>
          <cell r="E173" t="str">
            <v>UN</v>
          </cell>
          <cell r="F173">
            <v>7</v>
          </cell>
          <cell r="G173">
            <v>781.27</v>
          </cell>
          <cell r="H173">
            <v>5468.89</v>
          </cell>
        </row>
        <row r="174">
          <cell r="B174" t="str">
            <v>90845</v>
          </cell>
          <cell r="C174" t="str">
            <v>KIT DE PORTA DE MADEIRA PARA PINTURA, SEMI-OCA (PESADA OU SUPERPESADA), PADRÃO MÉDIO, 80X210CM, ESPESSURA DE 3,5CM, ITENS INCLUSOS: DOBRADIÇAS, MONTAGEM E INSTALAÇÃO DO BATENTE, FECHADURA COM EXECUÇÃO DO FURO - FORNECIMENTO E INSTALAÇÃO. AF_12/2019</v>
          </cell>
          <cell r="D174" t="str">
            <v>SINAPI</v>
          </cell>
          <cell r="E174" t="str">
            <v>UN</v>
          </cell>
          <cell r="F174">
            <v>4</v>
          </cell>
          <cell r="G174">
            <v>1576.48</v>
          </cell>
          <cell r="H174">
            <v>6305.92</v>
          </cell>
        </row>
        <row r="175">
          <cell r="B175" t="str">
            <v>90846</v>
          </cell>
          <cell r="C175" t="str">
            <v>KIT DE PORTA DE MADEIRA PARA PINTURA, SEMI-OCA (PESADA OU SUPERPESADA), PADRÃO MÉDIO, 90X210CM, ESPESSURA DE 3,5CM, ITENS INCLUSOS: DOBRADIÇAS, MONTAGEM E INSTALAÇÃO DO BATENTE, FECHADURA COM EXECUÇÃO DO FURO - FORNECIMENTO E INSTALAÇÃO. AF_12/2019</v>
          </cell>
          <cell r="D175" t="str">
            <v>SINAPI</v>
          </cell>
          <cell r="E175" t="str">
            <v>UN</v>
          </cell>
          <cell r="F175">
            <v>4</v>
          </cell>
          <cell r="G175">
            <v>1656.08</v>
          </cell>
          <cell r="H175">
            <v>6624.32</v>
          </cell>
        </row>
        <row r="176">
          <cell r="B176" t="str">
            <v>90842</v>
          </cell>
          <cell r="C176" t="str">
            <v>KIT DE PORTA DE MADEIRA PARA PINTURA, SEMI-OCA (LEVE OU MÉDIA), PADRÃO MÉDIO, 70X210CM, ESPESSURA DE 3,5CM, ITENS INCLUSOS: DOBRADIÇAS, MONTAGEM E INSTALAÇÃO DO BATENTE, FECHADURA COM EXECUÇÃO DO FURO - FORNECIMENTO E INSTALAÇÃO. AF_12/2019</v>
          </cell>
          <cell r="D176" t="str">
            <v>SINAPI</v>
          </cell>
          <cell r="E176" t="str">
            <v>UN</v>
          </cell>
          <cell r="F176">
            <v>4</v>
          </cell>
          <cell r="G176">
            <v>1231.76</v>
          </cell>
          <cell r="H176">
            <v>4927.04</v>
          </cell>
        </row>
        <row r="177">
          <cell r="B177" t="str">
            <v>100682</v>
          </cell>
          <cell r="C177" t="str">
            <v>KIT DE PORTA DE MADEIRA FRISADA, SEMI-OCA (LEVE OU MÉDIA), PADRÃO POPULAR, 70X210CM, ESPESSURA DE 3CM, ITENS INCLUSOS: DOBRADIÇAS, MONTAGEM E INSTALAÇÃO DE BATENTE, FECHADURA COM EXECUÇÃO DO FURO - FORNECIMENTO E INSTALAÇÃO. AF_12/2019</v>
          </cell>
          <cell r="D177" t="str">
            <v>SINAPI</v>
          </cell>
          <cell r="E177" t="str">
            <v>UN</v>
          </cell>
          <cell r="F177">
            <v>5</v>
          </cell>
          <cell r="G177">
            <v>1048.6099999999999</v>
          </cell>
          <cell r="H177">
            <v>5243.05</v>
          </cell>
        </row>
        <row r="178">
          <cell r="B178" t="str">
            <v>90848</v>
          </cell>
          <cell r="C178" t="str">
            <v>KIT DE PORTA DE MADEIRA PARA PINTURA, SEMI-OCA (LEVE OU MÉDIA), PADRÃO MÉDIO, 70X210CM, ESPESSURA DE 3,5CM, ITENS INCLUSOS: DOBRADIÇAS, MONTAGEM E INSTALAÇÃO DO BATENTE, SEM FECHADURA - FORNECIMENTO E INSTALAÇÃO. AF_12/2019</v>
          </cell>
          <cell r="D178" t="str">
            <v>SINAPI</v>
          </cell>
          <cell r="E178" t="str">
            <v>UN</v>
          </cell>
          <cell r="F178">
            <v>4</v>
          </cell>
          <cell r="G178">
            <v>1053.05</v>
          </cell>
          <cell r="H178">
            <v>4212.2</v>
          </cell>
        </row>
        <row r="179">
          <cell r="B179" t="str">
            <v>90788</v>
          </cell>
          <cell r="C179" t="str">
            <v>KIT DE PORTA-PRONTA DE MADEIRA EM ACABAMENTO MELAMÍNICO BRANCO, FOLHA LEVE OU MÉDIA, 60X210CM, EXCLUSIVE FECHADURA, FIXAÇÃO COM PREENCHIMENTO PARCIAL DE ESPUMA EXPANSIVA - FORNECIMENTO E INSTALAÇÃO. AF_12/2019</v>
          </cell>
          <cell r="D179" t="str">
            <v>SINAPI</v>
          </cell>
          <cell r="E179" t="str">
            <v>UN</v>
          </cell>
          <cell r="F179">
            <v>12</v>
          </cell>
          <cell r="G179">
            <v>895.35</v>
          </cell>
          <cell r="H179">
            <v>10744.2</v>
          </cell>
        </row>
        <row r="180">
          <cell r="B180" t="str">
            <v>90789</v>
          </cell>
          <cell r="C180" t="str">
            <v>KIT DE PORTA-PRONTA DE MADEIRA EM ACABAMENTO MELAMÍNICO BRANCO, FOLHA LEVE OU MÉDIA, 70X210CM, EXCLUSIVE FECHADURA, FIXAÇÃO COM PREENCHIMENTO PARCIAL DE ESPUMA EXPANSIVA - FORNECIMENTO E INSTALAÇÃO. AF_12/2019</v>
          </cell>
          <cell r="D180" t="str">
            <v>SINAPI</v>
          </cell>
          <cell r="E180" t="str">
            <v>UN</v>
          </cell>
          <cell r="F180">
            <v>12</v>
          </cell>
          <cell r="G180">
            <v>897.5</v>
          </cell>
          <cell r="H180">
            <v>10770</v>
          </cell>
        </row>
        <row r="181">
          <cell r="B181" t="str">
            <v>90790</v>
          </cell>
          <cell r="C181" t="str">
            <v>KIT DE PORTA-PRONTA DE MADEIRA EM ACABAMENTO MELAMÍNICO BRANCO, FOLHA LEVE OU MÉDIA, 80X210CM, EXCLUSIVE FECHADURA, FIXAÇÃO COM PREENCHIMENTO PARCIAL DE ESPUMA EXPANSIVA - FORNECIMENTO E INSTALAÇÃO. AF_12/2019</v>
          </cell>
          <cell r="D181" t="str">
            <v>SINAPI</v>
          </cell>
          <cell r="E181" t="str">
            <v>UN</v>
          </cell>
          <cell r="F181">
            <v>12</v>
          </cell>
          <cell r="G181">
            <v>925.97</v>
          </cell>
          <cell r="H181">
            <v>11111.64</v>
          </cell>
        </row>
        <row r="182">
          <cell r="B182" t="str">
            <v>100675</v>
          </cell>
          <cell r="C182" t="str">
            <v>KIT DE PORTA-PRONTA DE MADEIRA EM ACABAMENTO MELAMÍNICO BRANCO, FOLHA LEVE OU MÉDIA, 90X210, EXCLUSIVE FECHADURA, FIXAÇÃO COM PREENCHIMENTO TOTAL DE ESPUMA EXPANSIVA - FORNECIMENTO E INSTALAÇÃO. AF_12/2019</v>
          </cell>
          <cell r="D182" t="str">
            <v>SINAPI</v>
          </cell>
          <cell r="E182" t="str">
            <v>UN</v>
          </cell>
          <cell r="F182">
            <v>12</v>
          </cell>
          <cell r="G182">
            <v>1017.61</v>
          </cell>
          <cell r="H182">
            <v>12211.32</v>
          </cell>
        </row>
        <row r="183">
          <cell r="B183" t="str">
            <v>05.01.025</v>
          </cell>
          <cell r="C183" t="str">
            <v>Pm-35 porta de madeira macho/femea p/ pint. c/ band. bat. met. l=82cm</v>
          </cell>
          <cell r="D183" t="str">
            <v>FDE</v>
          </cell>
          <cell r="E183" t="str">
            <v>UN</v>
          </cell>
          <cell r="F183">
            <v>4</v>
          </cell>
          <cell r="G183">
            <v>2770.23</v>
          </cell>
          <cell r="H183">
            <v>11080.92</v>
          </cell>
        </row>
        <row r="184">
          <cell r="B184" t="str">
            <v>05.01.026</v>
          </cell>
          <cell r="C184" t="str">
            <v>Pm-36 porta de madeira macho/femea p/ pint. c/ band. bat. met. l=92cm</v>
          </cell>
          <cell r="D184" t="str">
            <v>FDE</v>
          </cell>
          <cell r="E184" t="str">
            <v>UN</v>
          </cell>
          <cell r="F184">
            <v>4</v>
          </cell>
          <cell r="G184">
            <v>2924.23</v>
          </cell>
          <cell r="H184">
            <v>11696.92</v>
          </cell>
        </row>
        <row r="185">
          <cell r="B185" t="str">
            <v>05.01.028</v>
          </cell>
          <cell r="C185" t="str">
            <v>Portas para divisorias chapa fibra mad prens bp com ferragens</v>
          </cell>
          <cell r="D185" t="str">
            <v>FDE</v>
          </cell>
          <cell r="E185" t="str">
            <v>UN</v>
          </cell>
          <cell r="F185">
            <v>9</v>
          </cell>
          <cell r="G185">
            <v>602.16</v>
          </cell>
          <cell r="H185">
            <v>5419.44</v>
          </cell>
        </row>
        <row r="186">
          <cell r="B186" t="str">
            <v>05.01.029</v>
          </cell>
          <cell r="C186" t="str">
            <v>Pm-74 porta sarrafeado maciço p/boxes l=62cm-completa</v>
          </cell>
          <cell r="D186" t="str">
            <v>FDE</v>
          </cell>
          <cell r="E186" t="str">
            <v>UN</v>
          </cell>
          <cell r="F186">
            <v>9</v>
          </cell>
          <cell r="G186">
            <v>701.42</v>
          </cell>
          <cell r="H186">
            <v>6312.78</v>
          </cell>
        </row>
        <row r="187">
          <cell r="B187" t="str">
            <v>05.01.036</v>
          </cell>
          <cell r="C187" t="str">
            <v>Pm-38 porta de madeira macho/femea p/ pint. c/ band. bat. mad. l=72cm</v>
          </cell>
          <cell r="D187" t="str">
            <v>FDE</v>
          </cell>
          <cell r="E187" t="str">
            <v>UN</v>
          </cell>
          <cell r="F187">
            <v>7</v>
          </cell>
          <cell r="G187">
            <v>1858.42</v>
          </cell>
          <cell r="H187">
            <v>13008.94</v>
          </cell>
        </row>
        <row r="188">
          <cell r="B188" t="str">
            <v>05.01.037</v>
          </cell>
          <cell r="C188" t="str">
            <v>Pm-39 porta de madeira macho/femea p/ pint. c/ band. bat. mad. l=82cm</v>
          </cell>
          <cell r="D188" t="str">
            <v>FDE</v>
          </cell>
          <cell r="E188" t="str">
            <v>UN</v>
          </cell>
          <cell r="F188">
            <v>4</v>
          </cell>
          <cell r="G188">
            <v>1933</v>
          </cell>
          <cell r="H188">
            <v>7732</v>
          </cell>
        </row>
        <row r="189">
          <cell r="B189" t="str">
            <v>05.01.044</v>
          </cell>
          <cell r="C189" t="str">
            <v>Pm-40 porta de madeira macho/femea p/ pint. c/ band. bat. mad. l=92cm</v>
          </cell>
          <cell r="D189" t="str">
            <v>FDE</v>
          </cell>
          <cell r="E189" t="str">
            <v>UN</v>
          </cell>
          <cell r="F189">
            <v>5</v>
          </cell>
          <cell r="G189">
            <v>2060</v>
          </cell>
          <cell r="H189">
            <v>10300</v>
          </cell>
        </row>
        <row r="190">
          <cell r="B190" t="str">
            <v>100681</v>
          </cell>
          <cell r="C190" t="str">
            <v>KIT DE PORTA DE MADEIRA FRISADA, SEMI-OCA (LEVE OU MÉDIA), PADRÃO MÉDIO, 70X210CM, ESPESSURA DE 3CM, ITENS INCLUSOS: DOBRADIÇAS, MONTAGEM E INSTALAÇÃO DE BATENTE, FECHADURA COM EXECUÇÃO DO FURO - FORNECIMENTO E INSTALAÇÃO. AF_12/2019</v>
          </cell>
          <cell r="D190" t="str">
            <v>SINAPI</v>
          </cell>
          <cell r="E190" t="str">
            <v>UN</v>
          </cell>
          <cell r="F190">
            <v>7</v>
          </cell>
          <cell r="G190">
            <v>1274.02</v>
          </cell>
          <cell r="H190">
            <v>8918.14</v>
          </cell>
        </row>
        <row r="191">
          <cell r="B191" t="str">
            <v>100689</v>
          </cell>
          <cell r="C191" t="str">
            <v>KIT DE PORTA DE MADEIRA FRISADA, SEMI-OCA (LEVE OU MÉDIA), PADRÃO MÉDIO, 80X210CM, ESPESSURA DE 3,5CM, ITENS INCLUSOS: DOBRADIÇAS, MONTAGEM E INSTALAÇÃO DE BATENTE, FECHADURA COM EXECUÇÃO DO FURO - FORNECIMENTO E INSTALAÇÃO. AF_12/2019</v>
          </cell>
          <cell r="D191" t="str">
            <v>SINAPI</v>
          </cell>
          <cell r="E191" t="str">
            <v>UN</v>
          </cell>
          <cell r="F191">
            <v>7</v>
          </cell>
          <cell r="G191">
            <v>1343.19</v>
          </cell>
          <cell r="H191">
            <v>9402.33</v>
          </cell>
        </row>
        <row r="192">
          <cell r="B192" t="str">
            <v>05.01.048</v>
          </cell>
          <cell r="C192" t="str">
            <v>Pm-72 porta de madeira sarrafeada p/ pint. bat. met. l=92cm</v>
          </cell>
          <cell r="D192" t="str">
            <v>FDE</v>
          </cell>
          <cell r="E192" t="str">
            <v>UN</v>
          </cell>
          <cell r="F192">
            <v>4</v>
          </cell>
          <cell r="G192">
            <v>1996.61</v>
          </cell>
          <cell r="H192">
            <v>7986.44</v>
          </cell>
        </row>
        <row r="193">
          <cell r="B193" t="str">
            <v>05.01.050</v>
          </cell>
          <cell r="C193" t="str">
            <v>Pm-81 porta sarrafeado maciço p/boxe acessivel-completa</v>
          </cell>
          <cell r="D193" t="str">
            <v>FDE</v>
          </cell>
          <cell r="E193" t="str">
            <v>UN</v>
          </cell>
          <cell r="F193">
            <v>7</v>
          </cell>
          <cell r="G193">
            <v>1329.44</v>
          </cell>
          <cell r="H193">
            <v>9306.08</v>
          </cell>
        </row>
        <row r="194">
          <cell r="B194" t="str">
            <v>05.01.051</v>
          </cell>
          <cell r="C194" t="str">
            <v>Pm-75 porta sarrafeada macica sanit. acessivel bat. met.</v>
          </cell>
          <cell r="D194" t="str">
            <v>FDE</v>
          </cell>
          <cell r="E194" t="str">
            <v>UN</v>
          </cell>
          <cell r="F194">
            <v>7</v>
          </cell>
          <cell r="G194">
            <v>2285.48</v>
          </cell>
          <cell r="H194">
            <v>15998.36</v>
          </cell>
        </row>
        <row r="195">
          <cell r="B195" t="str">
            <v>05.01.069</v>
          </cell>
          <cell r="C195" t="str">
            <v>Pm-82 porta de correr acessivel sarraf.maciça p/pintura(l=111cm)</v>
          </cell>
          <cell r="D195" t="str">
            <v>FDE</v>
          </cell>
          <cell r="E195" t="str">
            <v>UN</v>
          </cell>
          <cell r="F195">
            <v>3</v>
          </cell>
          <cell r="G195">
            <v>3567.46</v>
          </cell>
          <cell r="H195">
            <v>10702.38</v>
          </cell>
        </row>
        <row r="196">
          <cell r="B196" t="str">
            <v>05.01.070</v>
          </cell>
          <cell r="C196" t="str">
            <v>Pm-83 porta de correr acessivel sarrafeada maciça g1-c1 p/pintura l=101cm</v>
          </cell>
          <cell r="D196" t="str">
            <v>FDE</v>
          </cell>
          <cell r="E196" t="str">
            <v>UN</v>
          </cell>
          <cell r="F196">
            <v>3</v>
          </cell>
          <cell r="G196">
            <v>3432.74</v>
          </cell>
          <cell r="H196">
            <v>10298.219999999999</v>
          </cell>
        </row>
        <row r="197">
          <cell r="B197" t="str">
            <v>05.01.090</v>
          </cell>
          <cell r="C197" t="str">
            <v>Pm-58 porta de madeira sarrafeada p/ pint. c/ band. bat. met. l=72cm inclusive reforço de fechadura</v>
          </cell>
          <cell r="D197" t="str">
            <v>FDE</v>
          </cell>
          <cell r="E197" t="str">
            <v>UN</v>
          </cell>
          <cell r="F197">
            <v>7</v>
          </cell>
          <cell r="G197">
            <v>2018.57</v>
          </cell>
          <cell r="H197">
            <v>14129.99</v>
          </cell>
        </row>
        <row r="198">
          <cell r="B198" t="str">
            <v>05.01.091</v>
          </cell>
          <cell r="C198" t="str">
            <v>Pm-59 porta de madeira sarrafeada p/ pint. c/ band. bat. met. l=82cm inclusive reforço de fechadura</v>
          </cell>
          <cell r="D198" t="str">
            <v>FDE</v>
          </cell>
          <cell r="E198" t="str">
            <v>UN</v>
          </cell>
          <cell r="F198">
            <v>7</v>
          </cell>
          <cell r="G198">
            <v>2058.4299999999998</v>
          </cell>
          <cell r="H198">
            <v>14409.01</v>
          </cell>
        </row>
        <row r="199">
          <cell r="B199" t="str">
            <v>05.01.092</v>
          </cell>
          <cell r="C199" t="str">
            <v>Pm-60 porta de madeira sarrafeada p/ pint. c/ band. bat. met. l=92cm inclusive reforço de fechadura</v>
          </cell>
          <cell r="D199" t="str">
            <v>FDE</v>
          </cell>
          <cell r="E199" t="str">
            <v>UN</v>
          </cell>
          <cell r="F199">
            <v>7</v>
          </cell>
          <cell r="G199">
            <v>2129.4</v>
          </cell>
          <cell r="H199">
            <v>14905.8</v>
          </cell>
        </row>
        <row r="200">
          <cell r="B200" t="str">
            <v>05.01.094</v>
          </cell>
          <cell r="C200" t="str">
            <v>Pm-62 porta de madeira sarrafeada p/ pint. c/ band. bat. mad. l=72cm inclusive reforço de fechadura</v>
          </cell>
          <cell r="D200" t="str">
            <v>FDE</v>
          </cell>
          <cell r="E200" t="str">
            <v>UN</v>
          </cell>
          <cell r="F200">
            <v>7</v>
          </cell>
          <cell r="G200">
            <v>1208.33</v>
          </cell>
          <cell r="H200">
            <v>8458.31</v>
          </cell>
        </row>
        <row r="201">
          <cell r="B201" t="str">
            <v>05.01.095</v>
          </cell>
          <cell r="C201" t="str">
            <v>Pm-63 porta de madeira sarrafeada p/ pint. c/ band. bat. mad. l=82cm inclusive reforço de fechadura</v>
          </cell>
          <cell r="D201" t="str">
            <v>FDE</v>
          </cell>
          <cell r="E201" t="str">
            <v>UN</v>
          </cell>
          <cell r="F201">
            <v>7</v>
          </cell>
          <cell r="G201">
            <v>1221.19</v>
          </cell>
          <cell r="H201">
            <v>8548.33</v>
          </cell>
        </row>
        <row r="202">
          <cell r="B202" t="str">
            <v>05.01.096</v>
          </cell>
          <cell r="C202" t="str">
            <v>Pm-64 porta de madeira sarrafeada p/ pint. c/ band. bat. mad. l=92cm inclusive reforço de fechadura</v>
          </cell>
          <cell r="D202" t="str">
            <v>FDE</v>
          </cell>
          <cell r="E202" t="str">
            <v>UN</v>
          </cell>
          <cell r="F202">
            <v>7</v>
          </cell>
          <cell r="G202">
            <v>1265.18</v>
          </cell>
          <cell r="H202">
            <v>8856.26</v>
          </cell>
        </row>
        <row r="203">
          <cell r="B203" t="str">
            <v>90795</v>
          </cell>
          <cell r="C203" t="str">
            <v>KIT DE PORTA-PRONTA DE MADEIRA EM ACABAMENTO MELAMÍNICO BRANCO, FOLHA LEVE OU MÉDIA, E BATENTE METÁLICO, 70X210CM, FIXAÇÃO COM ARGAMASSA - FORNECIMENTO E INSTALAÇÃO. AF_12/2019</v>
          </cell>
          <cell r="D203" t="str">
            <v>SINAPI</v>
          </cell>
          <cell r="E203" t="str">
            <v>UN</v>
          </cell>
          <cell r="F203">
            <v>7</v>
          </cell>
          <cell r="G203">
            <v>790.16</v>
          </cell>
          <cell r="H203">
            <v>5531.12</v>
          </cell>
        </row>
        <row r="204">
          <cell r="B204" t="str">
            <v>23.08.242</v>
          </cell>
          <cell r="C204" t="str">
            <v>Porta lisa de correr suspensa em madeira com batente</v>
          </cell>
          <cell r="D204" t="str">
            <v>SP Obras</v>
          </cell>
          <cell r="E204" t="str">
            <v>M2</v>
          </cell>
          <cell r="F204">
            <v>18</v>
          </cell>
          <cell r="G204">
            <v>550.29</v>
          </cell>
          <cell r="H204">
            <v>9905.2199999999993</v>
          </cell>
        </row>
        <row r="205">
          <cell r="B205" t="str">
            <v>23.08.320</v>
          </cell>
          <cell r="C205" t="str">
            <v>Porta acústica de madeira</v>
          </cell>
          <cell r="D205" t="str">
            <v>SP Obras</v>
          </cell>
          <cell r="E205" t="str">
            <v>M2</v>
          </cell>
          <cell r="F205">
            <v>2</v>
          </cell>
          <cell r="G205">
            <v>585.52</v>
          </cell>
          <cell r="H205">
            <v>1171.04</v>
          </cell>
        </row>
        <row r="206">
          <cell r="B206" t="str">
            <v>05.05.037</v>
          </cell>
          <cell r="C206" t="str">
            <v>Bs-08 bancada para fraldário</v>
          </cell>
          <cell r="D206" t="str">
            <v>FDE</v>
          </cell>
          <cell r="E206" t="str">
            <v>M</v>
          </cell>
          <cell r="F206">
            <v>5</v>
          </cell>
          <cell r="G206">
            <v>1137.4000000000001</v>
          </cell>
          <cell r="H206">
            <v>5687</v>
          </cell>
        </row>
        <row r="207">
          <cell r="B207" t="str">
            <v>05.05.040</v>
          </cell>
          <cell r="C207" t="str">
            <v>Bs-05 bancada para cozinha - granito polido 20mm</v>
          </cell>
          <cell r="D207" t="str">
            <v>FDE</v>
          </cell>
          <cell r="E207" t="str">
            <v>M</v>
          </cell>
          <cell r="F207">
            <v>39</v>
          </cell>
          <cell r="G207">
            <v>499.96</v>
          </cell>
          <cell r="H207">
            <v>19498.439999999999</v>
          </cell>
        </row>
        <row r="208">
          <cell r="B208" t="str">
            <v>05.05.049</v>
          </cell>
          <cell r="C208" t="str">
            <v>Be-04 bancada lavatorio/educaçao infantil</v>
          </cell>
          <cell r="D208" t="str">
            <v>FDE</v>
          </cell>
          <cell r="E208" t="str">
            <v>UN</v>
          </cell>
          <cell r="F208">
            <v>5</v>
          </cell>
          <cell r="G208">
            <v>1735.12</v>
          </cell>
          <cell r="H208">
            <v>8675.6</v>
          </cell>
        </row>
        <row r="209">
          <cell r="B209" t="str">
            <v>86895</v>
          </cell>
          <cell r="C209" t="str">
            <v>BANCADA DE GRANITO CINZA POLIDO, DE 0,50 X 0,60 M, PARA LAVATÓRIO - FORNECIMENTO E INSTALAÇÃO. AF_01/2020</v>
          </cell>
          <cell r="D209" t="str">
            <v>SINAPI</v>
          </cell>
          <cell r="E209" t="str">
            <v>UN</v>
          </cell>
          <cell r="F209">
            <v>5</v>
          </cell>
          <cell r="G209">
            <v>409.93</v>
          </cell>
          <cell r="H209">
            <v>2049.65</v>
          </cell>
        </row>
        <row r="210">
          <cell r="B210" t="str">
            <v>93396</v>
          </cell>
          <cell r="C210" t="str">
            <v>BANCADA GRANITO CINZA, 50 X 60 CM, INCL. CUBA DE EMBUTIR OVAL LOUÇA BRANCA 35 X 50 CM, VÁLVULA METAL CROMADO, SIFÃO FLEXÍVEL PVC, ENGATE 30 CM FLEXÍVEL PLÁSTICO E TORNEIRA CROMADA DE MESA, PADRÃO POPULAR - FORNEC. E INSTALAÇÃO. AF_01/2020</v>
          </cell>
          <cell r="D210" t="str">
            <v>SINAPI</v>
          </cell>
          <cell r="E210" t="str">
            <v>UN</v>
          </cell>
          <cell r="F210">
            <v>5</v>
          </cell>
          <cell r="G210">
            <v>715.62</v>
          </cell>
          <cell r="H210">
            <v>3578.1</v>
          </cell>
        </row>
        <row r="211">
          <cell r="B211" t="str">
            <v>93441</v>
          </cell>
          <cell r="C211" t="str">
            <v>BANCADA GRANITO CINZA 150 X 60 CM, COM CUBA DE EMBUTIR DE AÇO, VÁLVULA AMERICANA EM METAL, SIFÃO FLEXÍVEL EM PVC, ENGATE FLEXÍVEL 30 CM, TORNEIRA CROMADA LONGA, DE PAREDE, 1/2" OU 3/4", P/ COZINHA, PADRÃO POPULAR - FORNEC. E INSTALAÇÃO. AF_01/2020</v>
          </cell>
          <cell r="D211" t="str">
            <v>SINAPI</v>
          </cell>
          <cell r="E211" t="str">
            <v>UN</v>
          </cell>
          <cell r="F211">
            <v>7</v>
          </cell>
          <cell r="G211">
            <v>1230.73</v>
          </cell>
          <cell r="H211">
            <v>8615.11</v>
          </cell>
        </row>
        <row r="212">
          <cell r="B212" t="str">
            <v>05.05.063</v>
          </cell>
          <cell r="C212" t="str">
            <v>Be-17 bancada laboratorio 1 cuba 50x40x25cm (l=120cm)</v>
          </cell>
          <cell r="D212" t="str">
            <v>FDE</v>
          </cell>
          <cell r="E212" t="str">
            <v>UN</v>
          </cell>
          <cell r="F212">
            <v>3</v>
          </cell>
          <cell r="G212">
            <v>2581.6</v>
          </cell>
          <cell r="H212">
            <v>7744.8</v>
          </cell>
        </row>
        <row r="213">
          <cell r="B213" t="str">
            <v>05.05.064</v>
          </cell>
          <cell r="C213" t="str">
            <v>Pr-08 prateleira de granito</v>
          </cell>
          <cell r="D213" t="str">
            <v>FDE</v>
          </cell>
          <cell r="E213" t="str">
            <v>M</v>
          </cell>
          <cell r="F213">
            <v>5</v>
          </cell>
          <cell r="G213">
            <v>244.25</v>
          </cell>
          <cell r="H213">
            <v>1221.25</v>
          </cell>
        </row>
        <row r="214">
          <cell r="B214" t="str">
            <v>05.05.067</v>
          </cell>
          <cell r="C214" t="str">
            <v>Pr-03 prateleira de granilite - l=30cm</v>
          </cell>
          <cell r="D214" t="str">
            <v>FDE</v>
          </cell>
          <cell r="E214" t="str">
            <v>M</v>
          </cell>
          <cell r="F214">
            <v>4</v>
          </cell>
          <cell r="G214">
            <v>1192.27</v>
          </cell>
          <cell r="H214">
            <v>4769.08</v>
          </cell>
        </row>
        <row r="215">
          <cell r="B215" t="str">
            <v>05.05.069</v>
          </cell>
          <cell r="C215" t="str">
            <v>Be-19 bancada laboratorio simples</v>
          </cell>
          <cell r="D215" t="str">
            <v>FDE</v>
          </cell>
          <cell r="E215" t="str">
            <v>M</v>
          </cell>
          <cell r="F215">
            <v>2</v>
          </cell>
          <cell r="G215">
            <v>773.18</v>
          </cell>
          <cell r="H215">
            <v>1546.36</v>
          </cell>
        </row>
        <row r="216">
          <cell r="B216" t="str">
            <v>05.05.075</v>
          </cell>
          <cell r="C216" t="str">
            <v>Pr-09 prateleira em granilite - l=55cm</v>
          </cell>
          <cell r="D216" t="str">
            <v>FDE</v>
          </cell>
          <cell r="E216" t="str">
            <v>M</v>
          </cell>
          <cell r="F216">
            <v>12</v>
          </cell>
          <cell r="G216">
            <v>1404.97</v>
          </cell>
          <cell r="H216">
            <v>16859.64</v>
          </cell>
        </row>
        <row r="217">
          <cell r="B217" t="str">
            <v>05.05.078</v>
          </cell>
          <cell r="C217" t="str">
            <v>Gs-03 guiche de secretaria/janela de 2 folhas</v>
          </cell>
          <cell r="D217" t="str">
            <v>FDE</v>
          </cell>
          <cell r="E217" t="str">
            <v>UN</v>
          </cell>
          <cell r="F217">
            <v>3</v>
          </cell>
          <cell r="G217">
            <v>3835.06</v>
          </cell>
          <cell r="H217">
            <v>11505.18</v>
          </cell>
        </row>
        <row r="218">
          <cell r="B218" t="str">
            <v>05.05.079</v>
          </cell>
          <cell r="C218" t="str">
            <v>Pr-10 prateleira em granilite l=70cm</v>
          </cell>
          <cell r="D218" t="str">
            <v>FDE</v>
          </cell>
          <cell r="E218" t="str">
            <v>M</v>
          </cell>
          <cell r="F218">
            <v>9</v>
          </cell>
          <cell r="G218">
            <v>1886.82</v>
          </cell>
          <cell r="H218">
            <v>16981.38</v>
          </cell>
        </row>
        <row r="219">
          <cell r="B219" t="str">
            <v>05.05.080</v>
          </cell>
          <cell r="C219" t="str">
            <v>Et-05 estrado de polipropileno</v>
          </cell>
          <cell r="D219" t="str">
            <v>FDE</v>
          </cell>
          <cell r="E219" t="str">
            <v>M</v>
          </cell>
          <cell r="F219">
            <v>9</v>
          </cell>
          <cell r="G219">
            <v>80.98</v>
          </cell>
          <cell r="H219">
            <v>728.82</v>
          </cell>
        </row>
        <row r="220">
          <cell r="B220" t="str">
            <v>05.05.086</v>
          </cell>
          <cell r="C220" t="str">
            <v>Ba-13 balcao atendimento - granito</v>
          </cell>
          <cell r="D220" t="str">
            <v>FDE</v>
          </cell>
          <cell r="E220" t="str">
            <v>UN</v>
          </cell>
          <cell r="F220">
            <v>5</v>
          </cell>
          <cell r="G220">
            <v>5500.69</v>
          </cell>
          <cell r="H220">
            <v>27503.45</v>
          </cell>
        </row>
        <row r="221">
          <cell r="B221" t="str">
            <v>05.05.090</v>
          </cell>
          <cell r="C221" t="str">
            <v>Ba-11 balcão de devolução de granito (l=70cm)</v>
          </cell>
          <cell r="D221" t="str">
            <v>FDE</v>
          </cell>
          <cell r="E221" t="str">
            <v>UN</v>
          </cell>
          <cell r="F221">
            <v>9</v>
          </cell>
          <cell r="G221">
            <v>2792.7</v>
          </cell>
          <cell r="H221">
            <v>25134.3</v>
          </cell>
        </row>
        <row r="222">
          <cell r="B222" t="str">
            <v>05.05.096</v>
          </cell>
          <cell r="C222" t="str">
            <v>Cc-06 cuba inox 460x300x170mm - misturador de parede</v>
          </cell>
          <cell r="D222" t="str">
            <v>FDE</v>
          </cell>
          <cell r="E222" t="str">
            <v>UN</v>
          </cell>
          <cell r="F222">
            <v>7</v>
          </cell>
          <cell r="G222">
            <v>2459.0100000000002</v>
          </cell>
          <cell r="H222">
            <v>17213.07</v>
          </cell>
        </row>
        <row r="223">
          <cell r="B223" t="str">
            <v>05.05.101</v>
          </cell>
          <cell r="C223" t="str">
            <v>Cc-01 cuba inox (60x50x30cm) inclusive válvula americana-granito</v>
          </cell>
          <cell r="D223" t="str">
            <v>FDE</v>
          </cell>
          <cell r="E223" t="str">
            <v>UN</v>
          </cell>
          <cell r="F223">
            <v>7</v>
          </cell>
          <cell r="G223">
            <v>3123.73</v>
          </cell>
          <cell r="H223">
            <v>21866.11</v>
          </cell>
        </row>
        <row r="224">
          <cell r="B224" t="str">
            <v>05.05.103</v>
          </cell>
          <cell r="C224" t="str">
            <v>Cc-03 cuba inox (50x40x25cm) torneira de parede incl.válvula americana-granito</v>
          </cell>
          <cell r="D224" t="str">
            <v>FDE</v>
          </cell>
          <cell r="E224" t="str">
            <v>UN</v>
          </cell>
          <cell r="F224">
            <v>3</v>
          </cell>
          <cell r="G224">
            <v>2705.73</v>
          </cell>
          <cell r="H224">
            <v>8117.19</v>
          </cell>
        </row>
        <row r="225">
          <cell r="B225" t="str">
            <v>05.05.105</v>
          </cell>
          <cell r="C225" t="str">
            <v>Cc-05 cuba inox (50x40x25cm) torneira de mesa incl.válvula americana-granito</v>
          </cell>
          <cell r="D225" t="str">
            <v>FDE</v>
          </cell>
          <cell r="E225" t="str">
            <v>UN</v>
          </cell>
          <cell r="F225">
            <v>3</v>
          </cell>
          <cell r="G225">
            <v>3117.61</v>
          </cell>
          <cell r="H225">
            <v>9352.83</v>
          </cell>
        </row>
        <row r="226">
          <cell r="B226" t="str">
            <v>05.06.061</v>
          </cell>
          <cell r="C226" t="str">
            <v>Rp-02 reforco de fechaduras para portas (rp-02)</v>
          </cell>
          <cell r="D226" t="str">
            <v>FDE</v>
          </cell>
          <cell r="E226" t="str">
            <v>UN</v>
          </cell>
          <cell r="F226">
            <v>29</v>
          </cell>
          <cell r="G226">
            <v>95.21</v>
          </cell>
          <cell r="H226">
            <v>2761.09</v>
          </cell>
        </row>
        <row r="227">
          <cell r="B227" t="str">
            <v>05.60.001</v>
          </cell>
          <cell r="C227" t="str">
            <v>Retirada de folhas de portas ou janelas</v>
          </cell>
          <cell r="D227" t="str">
            <v>FDE</v>
          </cell>
          <cell r="E227" t="str">
            <v>UN</v>
          </cell>
          <cell r="F227">
            <v>174</v>
          </cell>
          <cell r="G227">
            <v>13.01</v>
          </cell>
          <cell r="H227">
            <v>2263.7399999999998</v>
          </cell>
        </row>
        <row r="228">
          <cell r="B228" t="str">
            <v>05.60.005</v>
          </cell>
          <cell r="C228" t="str">
            <v>Retirada de batentes de esquadrias de madeira</v>
          </cell>
          <cell r="D228" t="str">
            <v>FDE</v>
          </cell>
          <cell r="E228" t="str">
            <v>UN</v>
          </cell>
          <cell r="F228">
            <v>78</v>
          </cell>
          <cell r="G228">
            <v>56.85</v>
          </cell>
          <cell r="H228">
            <v>4434.3</v>
          </cell>
        </row>
        <row r="229">
          <cell r="B229" t="str">
            <v>05.60.010</v>
          </cell>
          <cell r="C229" t="str">
            <v>Retirada de guarnição ou molduras</v>
          </cell>
          <cell r="D229" t="str">
            <v>FDE</v>
          </cell>
          <cell r="E229" t="str">
            <v>M</v>
          </cell>
          <cell r="F229">
            <v>1408</v>
          </cell>
          <cell r="G229">
            <v>1.83</v>
          </cell>
          <cell r="H229">
            <v>2576.64</v>
          </cell>
        </row>
        <row r="230">
          <cell r="B230" t="str">
            <v>05.60.050</v>
          </cell>
          <cell r="C230" t="str">
            <v>Retirada de fechaduras de embutir</v>
          </cell>
          <cell r="D230" t="str">
            <v>FDE</v>
          </cell>
          <cell r="E230" t="str">
            <v>UN</v>
          </cell>
          <cell r="F230">
            <v>115</v>
          </cell>
          <cell r="G230">
            <v>13.01</v>
          </cell>
          <cell r="H230">
            <v>1496.15</v>
          </cell>
        </row>
        <row r="231">
          <cell r="B231" t="str">
            <v>05.60.055</v>
          </cell>
          <cell r="C231" t="str">
            <v>Retirada de cremona fecho de alavanca de embutir,tarjetas e fechad sobrepor</v>
          </cell>
          <cell r="D231" t="str">
            <v>FDE</v>
          </cell>
          <cell r="E231" t="str">
            <v>UN</v>
          </cell>
          <cell r="F231">
            <v>7</v>
          </cell>
          <cell r="G231">
            <v>5.21</v>
          </cell>
          <cell r="H231">
            <v>36.47</v>
          </cell>
        </row>
        <row r="232">
          <cell r="B232" t="str">
            <v>05.60.060</v>
          </cell>
          <cell r="C232" t="str">
            <v>Retirada de dobradiças</v>
          </cell>
          <cell r="D232" t="str">
            <v>FDE</v>
          </cell>
          <cell r="E232" t="str">
            <v>UN</v>
          </cell>
          <cell r="F232">
            <v>520</v>
          </cell>
          <cell r="G232">
            <v>5.21</v>
          </cell>
          <cell r="H232">
            <v>2709.2</v>
          </cell>
        </row>
        <row r="233">
          <cell r="B233" t="str">
            <v>05.70.001</v>
          </cell>
          <cell r="C233" t="str">
            <v>Recolocação de folhas de porta ou janela</v>
          </cell>
          <cell r="D233" t="str">
            <v>FDE</v>
          </cell>
          <cell r="E233" t="str">
            <v>UN</v>
          </cell>
          <cell r="F233">
            <v>61</v>
          </cell>
          <cell r="G233">
            <v>104.22</v>
          </cell>
          <cell r="H233">
            <v>6357.42</v>
          </cell>
        </row>
        <row r="234">
          <cell r="B234" t="str">
            <v>05.70.005</v>
          </cell>
          <cell r="C234" t="str">
            <v>Recolocação de batentes de esquadrias de madeira</v>
          </cell>
          <cell r="D234" t="str">
            <v>FDE</v>
          </cell>
          <cell r="E234" t="str">
            <v>UN</v>
          </cell>
          <cell r="F234">
            <v>61</v>
          </cell>
          <cell r="G234">
            <v>63.94</v>
          </cell>
          <cell r="H234">
            <v>3900.34</v>
          </cell>
        </row>
        <row r="235">
          <cell r="B235" t="str">
            <v>05.70.010</v>
          </cell>
          <cell r="C235" t="str">
            <v>Recolocação de guarnição ou molduras</v>
          </cell>
          <cell r="D235" t="str">
            <v>FDE</v>
          </cell>
          <cell r="E235" t="str">
            <v>M</v>
          </cell>
          <cell r="F235">
            <v>61</v>
          </cell>
          <cell r="G235">
            <v>2.37</v>
          </cell>
          <cell r="H235">
            <v>144.57</v>
          </cell>
        </row>
        <row r="236">
          <cell r="B236" t="str">
            <v>05.70.015</v>
          </cell>
          <cell r="C236" t="str">
            <v>Recolocação de fechaduras de embutir</v>
          </cell>
          <cell r="D236" t="str">
            <v>FDE</v>
          </cell>
          <cell r="E236" t="str">
            <v>UN</v>
          </cell>
          <cell r="F236">
            <v>61</v>
          </cell>
          <cell r="G236">
            <v>75.33</v>
          </cell>
          <cell r="H236">
            <v>4595.13</v>
          </cell>
        </row>
        <row r="237">
          <cell r="B237" t="str">
            <v>05.70.016</v>
          </cell>
          <cell r="C237" t="str">
            <v>Recolocação de cremona,fechos de alavanca embutir,tarjetas e fechaduras sobrepor</v>
          </cell>
          <cell r="D237" t="str">
            <v>FDE</v>
          </cell>
          <cell r="E237" t="str">
            <v>UN</v>
          </cell>
          <cell r="F237">
            <v>5</v>
          </cell>
          <cell r="G237">
            <v>61.11</v>
          </cell>
          <cell r="H237">
            <v>305.55</v>
          </cell>
        </row>
        <row r="238">
          <cell r="B238" t="str">
            <v>05.70.017</v>
          </cell>
          <cell r="C238" t="str">
            <v>Recolocação de dobradicas</v>
          </cell>
          <cell r="D238" t="str">
            <v>FDE</v>
          </cell>
          <cell r="E238" t="str">
            <v>UN</v>
          </cell>
          <cell r="F238">
            <v>61</v>
          </cell>
          <cell r="G238">
            <v>8.0500000000000007</v>
          </cell>
          <cell r="H238">
            <v>491.05</v>
          </cell>
        </row>
        <row r="239">
          <cell r="B239" t="str">
            <v>91297</v>
          </cell>
          <cell r="C239" t="str">
            <v>PORTA DE MADEIRA FRISADA, SEMI-OCA (LEVE OU MÉDIA), 80X210CM, ESPESSURA DE 3,5CM, INCLUSO DOBRADIÇAS - FORNECIMENTO E INSTALAÇÃO. AF_12/2019</v>
          </cell>
          <cell r="D239" t="str">
            <v>SINAPI</v>
          </cell>
          <cell r="E239" t="str">
            <v>UN</v>
          </cell>
          <cell r="F239">
            <v>12</v>
          </cell>
          <cell r="G239">
            <v>481.95</v>
          </cell>
          <cell r="H239">
            <v>5783.4</v>
          </cell>
        </row>
        <row r="240">
          <cell r="B240" t="str">
            <v>05.80.006</v>
          </cell>
          <cell r="C240" t="str">
            <v>Folha de porta lisa de 22 mm para armarios</v>
          </cell>
          <cell r="D240" t="str">
            <v>FDE</v>
          </cell>
          <cell r="E240" t="str">
            <v>M2</v>
          </cell>
          <cell r="F240">
            <v>13</v>
          </cell>
          <cell r="G240">
            <v>821.09</v>
          </cell>
          <cell r="H240">
            <v>10674.17</v>
          </cell>
        </row>
        <row r="241">
          <cell r="B241" t="str">
            <v>05.80.015</v>
          </cell>
          <cell r="C241" t="str">
            <v>Bandeira p/ porta madeira compens lisa p/ pintura</v>
          </cell>
          <cell r="D241" t="str">
            <v>FDE</v>
          </cell>
          <cell r="E241" t="str">
            <v>M2</v>
          </cell>
          <cell r="F241">
            <v>13</v>
          </cell>
          <cell r="G241">
            <v>171.31</v>
          </cell>
          <cell r="H241">
            <v>2227.0300000000002</v>
          </cell>
        </row>
        <row r="242">
          <cell r="B242" t="str">
            <v>91287</v>
          </cell>
          <cell r="C242" t="str">
            <v>BATENTE PARA PORTA DE MADEIRA, PADRÃO POPULAR - FORNECIMENTO E MONTAGEM. AF_12/2019</v>
          </cell>
          <cell r="D242" t="str">
            <v>SINAPI</v>
          </cell>
          <cell r="E242" t="str">
            <v>UN</v>
          </cell>
          <cell r="F242">
            <v>12</v>
          </cell>
          <cell r="G242">
            <v>296.88</v>
          </cell>
          <cell r="H242">
            <v>3562.56</v>
          </cell>
        </row>
        <row r="243">
          <cell r="B243" t="str">
            <v>100676</v>
          </cell>
          <cell r="C243" t="str">
            <v>BATENTE PARA PORTA COM BANDEIRA, FIXAÇÃO COM PARAFUSO E BUCHA. AF_12/2019</v>
          </cell>
          <cell r="D243" t="str">
            <v>SINAPI</v>
          </cell>
          <cell r="E243" t="str">
            <v>UN</v>
          </cell>
          <cell r="F243">
            <v>52</v>
          </cell>
          <cell r="G243">
            <v>243.65</v>
          </cell>
          <cell r="H243">
            <v>12669.8</v>
          </cell>
        </row>
        <row r="244">
          <cell r="B244" t="str">
            <v>05.80.022</v>
          </cell>
          <cell r="C244" t="str">
            <v>Batente de madeira para porta de 2 fls sem bandeira</v>
          </cell>
          <cell r="D244" t="str">
            <v>FDE</v>
          </cell>
          <cell r="E244" t="str">
            <v>CJ</v>
          </cell>
          <cell r="F244">
            <v>52</v>
          </cell>
          <cell r="G244">
            <v>411.9</v>
          </cell>
          <cell r="H244">
            <v>21418.799999999999</v>
          </cell>
        </row>
        <row r="245">
          <cell r="B245" t="str">
            <v>05.80.023</v>
          </cell>
          <cell r="C245" t="str">
            <v>Batente de madeira para portas de 2 fls com bandeira</v>
          </cell>
          <cell r="D245" t="str">
            <v>FDE</v>
          </cell>
          <cell r="E245" t="str">
            <v>CJ</v>
          </cell>
          <cell r="F245">
            <v>52</v>
          </cell>
          <cell r="G245">
            <v>412.96</v>
          </cell>
          <cell r="H245">
            <v>21473.919999999998</v>
          </cell>
        </row>
        <row r="246">
          <cell r="B246" t="str">
            <v>05.80.030</v>
          </cell>
          <cell r="C246" t="str">
            <v>Batente metalico - perfil chapa 14 (1,9mm) zincada</v>
          </cell>
          <cell r="D246" t="str">
            <v>FDE</v>
          </cell>
          <cell r="E246" t="str">
            <v>M</v>
          </cell>
          <cell r="F246">
            <v>52</v>
          </cell>
          <cell r="G246">
            <v>211.13</v>
          </cell>
          <cell r="H246">
            <v>10978.76</v>
          </cell>
        </row>
        <row r="247">
          <cell r="B247" t="str">
            <v>05.80.035</v>
          </cell>
          <cell r="C247" t="str">
            <v>Guarnicao de 5 cm para porta de 1 folha</v>
          </cell>
          <cell r="D247" t="str">
            <v>FDE</v>
          </cell>
          <cell r="E247" t="str">
            <v>CJ</v>
          </cell>
          <cell r="F247">
            <v>52</v>
          </cell>
          <cell r="G247">
            <v>31.49</v>
          </cell>
          <cell r="H247">
            <v>1637.48</v>
          </cell>
        </row>
        <row r="248">
          <cell r="B248" t="str">
            <v>05.80.036</v>
          </cell>
          <cell r="C248" t="str">
            <v>Guarnicao de 5 cm para porta de 2 folhas</v>
          </cell>
          <cell r="D248" t="str">
            <v>FDE</v>
          </cell>
          <cell r="E248" t="str">
            <v>CJ</v>
          </cell>
          <cell r="F248">
            <v>52</v>
          </cell>
          <cell r="G248">
            <v>44.28</v>
          </cell>
          <cell r="H248">
            <v>2302.56</v>
          </cell>
        </row>
        <row r="249">
          <cell r="B249" t="str">
            <v>05.80.037</v>
          </cell>
          <cell r="C249" t="str">
            <v>Guarnicao madeira de 5,0cm</v>
          </cell>
          <cell r="D249" t="str">
            <v>FDE</v>
          </cell>
          <cell r="E249" t="str">
            <v>M</v>
          </cell>
          <cell r="F249">
            <v>177</v>
          </cell>
          <cell r="G249">
            <v>11.78</v>
          </cell>
          <cell r="H249">
            <v>2085.06</v>
          </cell>
        </row>
        <row r="250">
          <cell r="B250" t="str">
            <v>05.80.038</v>
          </cell>
          <cell r="C250" t="str">
            <v>Guarnicao madeira de 7,0cm</v>
          </cell>
          <cell r="D250" t="str">
            <v>FDE</v>
          </cell>
          <cell r="E250" t="str">
            <v>M</v>
          </cell>
          <cell r="F250">
            <v>52</v>
          </cell>
          <cell r="G250">
            <v>14.1</v>
          </cell>
          <cell r="H250">
            <v>733.2</v>
          </cell>
        </row>
        <row r="251">
          <cell r="B251" t="str">
            <v>05.80.039</v>
          </cell>
          <cell r="C251" t="str">
            <v>Guarnicao madeira de 10,0cm</v>
          </cell>
          <cell r="D251" t="str">
            <v>FDE</v>
          </cell>
          <cell r="E251" t="str">
            <v>M</v>
          </cell>
          <cell r="F251">
            <v>52</v>
          </cell>
          <cell r="G251">
            <v>20.309999999999999</v>
          </cell>
          <cell r="H251">
            <v>1056.1199999999999</v>
          </cell>
        </row>
        <row r="252">
          <cell r="B252" t="str">
            <v>05.80.040</v>
          </cell>
          <cell r="C252" t="str">
            <v>Guarnicao madeira de 15,0cm</v>
          </cell>
          <cell r="D252" t="str">
            <v>FDE</v>
          </cell>
          <cell r="E252" t="str">
            <v>M</v>
          </cell>
          <cell r="F252">
            <v>26</v>
          </cell>
          <cell r="G252">
            <v>20.91</v>
          </cell>
          <cell r="H252">
            <v>543.66</v>
          </cell>
        </row>
        <row r="253">
          <cell r="B253" t="str">
            <v>90830</v>
          </cell>
          <cell r="C253" t="str">
            <v>FECHADURA DE EMBUTIR COM CILINDRO, EXTERNA, COMPLETA, ACABAMENTO PADRÃO MÉDIO, INCLUSO EXECUÇÃO DE FURO - FORNECIMENTO E INSTALAÇÃO. AF_12/2019</v>
          </cell>
          <cell r="D253" t="str">
            <v>SINAPI</v>
          </cell>
          <cell r="E253" t="str">
            <v>UN</v>
          </cell>
          <cell r="F253">
            <v>102</v>
          </cell>
          <cell r="G253">
            <v>204.19</v>
          </cell>
          <cell r="H253">
            <v>20827.38</v>
          </cell>
        </row>
        <row r="254">
          <cell r="B254" t="str">
            <v>05.80.071</v>
          </cell>
          <cell r="C254" t="str">
            <v>Fechadura completa, tipo gorge de embutir</v>
          </cell>
          <cell r="D254" t="str">
            <v>FDE</v>
          </cell>
          <cell r="E254" t="str">
            <v>JG</v>
          </cell>
          <cell r="F254">
            <v>113</v>
          </cell>
          <cell r="G254">
            <v>181.09</v>
          </cell>
          <cell r="H254">
            <v>20463.169999999998</v>
          </cell>
        </row>
        <row r="255">
          <cell r="B255" t="str">
            <v>100705</v>
          </cell>
          <cell r="C255" t="str">
            <v>TARJETA TIPO LIVRE/OCUPADO PARA PORTA DE BANHEIRO. AF_12/2019</v>
          </cell>
          <cell r="D255" t="str">
            <v>SINAPI</v>
          </cell>
          <cell r="E255" t="str">
            <v>UN</v>
          </cell>
          <cell r="F255">
            <v>42</v>
          </cell>
          <cell r="G255">
            <v>82.73</v>
          </cell>
          <cell r="H255">
            <v>3474.66</v>
          </cell>
        </row>
        <row r="256">
          <cell r="B256" t="str">
            <v>05.80.073</v>
          </cell>
          <cell r="C256" t="str">
            <v>Fechadura de sobrepor cilindrica para portoes</v>
          </cell>
          <cell r="D256" t="str">
            <v>FDE</v>
          </cell>
          <cell r="E256" t="str">
            <v>UN</v>
          </cell>
          <cell r="F256">
            <v>12</v>
          </cell>
          <cell r="G256">
            <v>147.11000000000001</v>
          </cell>
          <cell r="H256">
            <v>1765.32</v>
          </cell>
        </row>
        <row r="257">
          <cell r="B257" t="str">
            <v>05.80.080</v>
          </cell>
          <cell r="C257" t="str">
            <v>Dobradica de 3 1/2" x 3" cromado, com eixo e bola de latao</v>
          </cell>
          <cell r="D257" t="str">
            <v>FDE</v>
          </cell>
          <cell r="E257" t="str">
            <v>UN</v>
          </cell>
          <cell r="F257">
            <v>78</v>
          </cell>
          <cell r="G257">
            <v>46.52</v>
          </cell>
          <cell r="H257">
            <v>3628.56</v>
          </cell>
        </row>
        <row r="258">
          <cell r="B258" t="str">
            <v>05.80.081</v>
          </cell>
          <cell r="C258" t="str">
            <v>Dobradica de 3 1/2" x 3" em aco laminado</v>
          </cell>
          <cell r="D258" t="str">
            <v>FDE</v>
          </cell>
          <cell r="E258" t="str">
            <v>UN</v>
          </cell>
          <cell r="F258">
            <v>252</v>
          </cell>
          <cell r="G258">
            <v>23.83</v>
          </cell>
          <cell r="H258">
            <v>6005.16</v>
          </cell>
        </row>
        <row r="259">
          <cell r="B259" t="str">
            <v>100709</v>
          </cell>
          <cell r="C259" t="str">
            <v>DOBRADIÇA EM AÇO/FERRO, 3" X 21/2", E=1,9 A 2MM, SEN ANEL, CROMADO OU ZINCADO, TAMPA BOLA, COM PARAFUSOS. AF_12/2019</v>
          </cell>
          <cell r="D259" t="str">
            <v>SINAPI</v>
          </cell>
          <cell r="E259" t="str">
            <v>UN</v>
          </cell>
          <cell r="F259">
            <v>84</v>
          </cell>
          <cell r="G259">
            <v>61.92</v>
          </cell>
          <cell r="H259">
            <v>5201.28</v>
          </cell>
        </row>
        <row r="260">
          <cell r="B260" t="str">
            <v>05.80.083</v>
          </cell>
          <cell r="C260" t="str">
            <v>Dobradica de 3" x 2 1/2" em aco laminado</v>
          </cell>
          <cell r="D260" t="str">
            <v>FDE</v>
          </cell>
          <cell r="E260" t="str">
            <v>UN</v>
          </cell>
          <cell r="F260">
            <v>13</v>
          </cell>
          <cell r="G260">
            <v>38.69</v>
          </cell>
          <cell r="H260">
            <v>502.97</v>
          </cell>
        </row>
        <row r="261">
          <cell r="B261" t="str">
            <v>05.80.085</v>
          </cell>
          <cell r="C261" t="str">
            <v>Fechadura tetra completa espelho redondo cromado</v>
          </cell>
          <cell r="D261" t="str">
            <v>FDE</v>
          </cell>
          <cell r="E261" t="str">
            <v>UN</v>
          </cell>
          <cell r="F261">
            <v>7</v>
          </cell>
          <cell r="G261">
            <v>133.63</v>
          </cell>
          <cell r="H261">
            <v>935.41</v>
          </cell>
        </row>
        <row r="262">
          <cell r="B262" t="str">
            <v>100706</v>
          </cell>
          <cell r="C262" t="str">
            <v>CREMONA EM LATÃO CROMADO OU POLIDO, COMPLETA. AF_12/2019</v>
          </cell>
          <cell r="D262" t="str">
            <v>SINAPI</v>
          </cell>
          <cell r="E262" t="str">
            <v>UN</v>
          </cell>
          <cell r="F262">
            <v>5</v>
          </cell>
          <cell r="G262">
            <v>78.23</v>
          </cell>
          <cell r="H262">
            <v>391.15</v>
          </cell>
        </row>
        <row r="263">
          <cell r="B263" t="str">
            <v>05.80.087</v>
          </cell>
          <cell r="C263" t="str">
            <v>Vareta para cremona</v>
          </cell>
          <cell r="D263" t="str">
            <v>FDE</v>
          </cell>
          <cell r="E263" t="str">
            <v>M</v>
          </cell>
          <cell r="F263">
            <v>7</v>
          </cell>
          <cell r="G263">
            <v>52.74</v>
          </cell>
          <cell r="H263">
            <v>369.18</v>
          </cell>
        </row>
        <row r="264">
          <cell r="B264" t="str">
            <v>100707</v>
          </cell>
          <cell r="C264" t="str">
            <v>FECHO DE EMBUTIR TIPO UNHA 22CM. AF_12/2019</v>
          </cell>
          <cell r="D264" t="str">
            <v>SINAPI</v>
          </cell>
          <cell r="E264" t="str">
            <v>UN</v>
          </cell>
          <cell r="F264">
            <v>7</v>
          </cell>
          <cell r="G264">
            <v>145.34</v>
          </cell>
          <cell r="H264">
            <v>1017.38</v>
          </cell>
        </row>
        <row r="265">
          <cell r="B265" t="str">
            <v>05.80.095</v>
          </cell>
          <cell r="C265" t="str">
            <v>Fechadura cilindrica completo (fechad roseta macan)</v>
          </cell>
          <cell r="D265" t="str">
            <v>FDE</v>
          </cell>
          <cell r="E265" t="str">
            <v>UN</v>
          </cell>
          <cell r="F265">
            <v>7</v>
          </cell>
          <cell r="G265">
            <v>341.68</v>
          </cell>
          <cell r="H265">
            <v>2391.7600000000002</v>
          </cell>
        </row>
        <row r="266">
          <cell r="B266" t="str">
            <v>05.80.096</v>
          </cell>
          <cell r="C266" t="str">
            <v>Fecho unha de embutir aço cromado 20cm x 3/4"</v>
          </cell>
          <cell r="D266" t="str">
            <v>FDE</v>
          </cell>
          <cell r="E266" t="str">
            <v>UN</v>
          </cell>
          <cell r="F266">
            <v>7</v>
          </cell>
          <cell r="G266">
            <v>88.27</v>
          </cell>
          <cell r="H266">
            <v>617.89</v>
          </cell>
        </row>
        <row r="267">
          <cell r="B267" t="str">
            <v>05.81.033</v>
          </cell>
          <cell r="C267" t="str">
            <v>Porta de armario sob pia tipo veneziana - de correr</v>
          </cell>
          <cell r="D267" t="str">
            <v>FDE</v>
          </cell>
          <cell r="E267" t="str">
            <v>M2</v>
          </cell>
          <cell r="F267">
            <v>7</v>
          </cell>
          <cell r="G267">
            <v>870.97</v>
          </cell>
          <cell r="H267">
            <v>6096.79</v>
          </cell>
        </row>
        <row r="268">
          <cell r="B268" t="str">
            <v>05.81.048</v>
          </cell>
          <cell r="C268" t="str">
            <v>Espelhos ret 200 x 50 mm peso minimo 170 g</v>
          </cell>
          <cell r="D268" t="str">
            <v>FDE</v>
          </cell>
          <cell r="E268" t="str">
            <v>PR</v>
          </cell>
          <cell r="F268">
            <v>7</v>
          </cell>
          <cell r="G268">
            <v>209.4</v>
          </cell>
          <cell r="H268">
            <v>1465.8</v>
          </cell>
        </row>
        <row r="269">
          <cell r="B269" t="str">
            <v>05.81.056</v>
          </cell>
          <cell r="C269" t="str">
            <v>Chapa laminado melaminico acab texturizado e=1mm</v>
          </cell>
          <cell r="D269" t="str">
            <v>FDE</v>
          </cell>
          <cell r="E269" t="str">
            <v>M2</v>
          </cell>
          <cell r="F269">
            <v>52</v>
          </cell>
          <cell r="G269">
            <v>116.73</v>
          </cell>
          <cell r="H269">
            <v>6069.96</v>
          </cell>
        </row>
        <row r="270">
          <cell r="B270" t="str">
            <v>05.81.062</v>
          </cell>
          <cell r="C270" t="str">
            <v>Conjunto ferragem portas internas e externas 1 folha - com dobradiça de ferro polido</v>
          </cell>
          <cell r="D270" t="str">
            <v>FDE</v>
          </cell>
          <cell r="E270" t="str">
            <v>UN</v>
          </cell>
          <cell r="F270">
            <v>7</v>
          </cell>
          <cell r="G270">
            <v>150.94</v>
          </cell>
          <cell r="H270">
            <v>1056.58</v>
          </cell>
        </row>
        <row r="271">
          <cell r="B271" t="str">
            <v>05.81.065</v>
          </cell>
          <cell r="C271" t="str">
            <v>Ferragem portinholas armario sob pia - com 2 folhas de correr</v>
          </cell>
          <cell r="D271" t="str">
            <v>FDE</v>
          </cell>
          <cell r="E271" t="str">
            <v>CJ</v>
          </cell>
          <cell r="F271">
            <v>7</v>
          </cell>
          <cell r="G271">
            <v>109.84</v>
          </cell>
          <cell r="H271">
            <v>768.88</v>
          </cell>
        </row>
        <row r="272">
          <cell r="B272" t="str">
            <v>05.81.070</v>
          </cell>
          <cell r="C272" t="str">
            <v>Cadeado de latao com cilindro - trava dupla de 25 mm</v>
          </cell>
          <cell r="D272" t="str">
            <v>FDE</v>
          </cell>
          <cell r="E272" t="str">
            <v>UN</v>
          </cell>
          <cell r="F272">
            <v>26</v>
          </cell>
          <cell r="G272">
            <v>20.61</v>
          </cell>
          <cell r="H272">
            <v>535.86</v>
          </cell>
        </row>
        <row r="273">
          <cell r="B273" t="str">
            <v>05.81.071</v>
          </cell>
          <cell r="C273" t="str">
            <v>Cadeado de latao com cilindro - trava dupla de 35 mm</v>
          </cell>
          <cell r="D273" t="str">
            <v>FDE</v>
          </cell>
          <cell r="E273" t="str">
            <v>UN</v>
          </cell>
          <cell r="F273">
            <v>26</v>
          </cell>
          <cell r="G273">
            <v>32.4</v>
          </cell>
          <cell r="H273">
            <v>842.4</v>
          </cell>
        </row>
        <row r="274">
          <cell r="B274" t="str">
            <v>05.81.073</v>
          </cell>
          <cell r="C274" t="str">
            <v>Cadeado de latao com cilindro - trava dupla de 50 mm</v>
          </cell>
          <cell r="D274" t="str">
            <v>FDE</v>
          </cell>
          <cell r="E274" t="str">
            <v>UN</v>
          </cell>
          <cell r="F274">
            <v>26</v>
          </cell>
          <cell r="G274">
            <v>49.45</v>
          </cell>
          <cell r="H274">
            <v>1285.7</v>
          </cell>
        </row>
        <row r="275">
          <cell r="B275" t="str">
            <v>05.81.076</v>
          </cell>
          <cell r="C275" t="str">
            <v>Cadeado de latao c/ cilindro-trava dupla de 30mm - peso min 110g</v>
          </cell>
          <cell r="D275" t="str">
            <v>FDE</v>
          </cell>
          <cell r="E275" t="str">
            <v>UN</v>
          </cell>
          <cell r="F275">
            <v>26</v>
          </cell>
          <cell r="G275">
            <v>23.56</v>
          </cell>
          <cell r="H275">
            <v>612.55999999999995</v>
          </cell>
        </row>
        <row r="276">
          <cell r="B276" t="str">
            <v>05.81.080</v>
          </cell>
          <cell r="C276" t="str">
            <v>Porta cadeado em ferro pintado - de 60mm - peso min 25g</v>
          </cell>
          <cell r="D276" t="str">
            <v>FDE</v>
          </cell>
          <cell r="E276" t="str">
            <v>UN</v>
          </cell>
          <cell r="F276">
            <v>26</v>
          </cell>
          <cell r="G276">
            <v>12.09</v>
          </cell>
          <cell r="H276">
            <v>314.33999999999997</v>
          </cell>
        </row>
        <row r="277">
          <cell r="B277" t="str">
            <v>05.81.081</v>
          </cell>
          <cell r="C277" t="str">
            <v>Porta cadeado em ferro pintado - de 90mm - peso min 115g</v>
          </cell>
          <cell r="D277" t="str">
            <v>FDE</v>
          </cell>
          <cell r="E277" t="str">
            <v>UN</v>
          </cell>
          <cell r="F277">
            <v>26</v>
          </cell>
          <cell r="G277">
            <v>16.91</v>
          </cell>
          <cell r="H277">
            <v>439.66</v>
          </cell>
        </row>
        <row r="278">
          <cell r="B278" t="str">
            <v>05.81.082</v>
          </cell>
          <cell r="C278" t="str">
            <v>Porta cadeado em ferro pintado - de 110mm - peso min 135g</v>
          </cell>
          <cell r="D278" t="str">
            <v>FDE</v>
          </cell>
          <cell r="E278" t="str">
            <v>UN</v>
          </cell>
          <cell r="F278">
            <v>26</v>
          </cell>
          <cell r="G278">
            <v>17.66</v>
          </cell>
          <cell r="H278">
            <v>459.16</v>
          </cell>
        </row>
        <row r="279">
          <cell r="B279" t="str">
            <v>05.82.010</v>
          </cell>
          <cell r="C279" t="str">
            <v>Tampo de pia em granito e=2cm</v>
          </cell>
          <cell r="D279" t="str">
            <v>FDE</v>
          </cell>
          <cell r="E279" t="str">
            <v>M</v>
          </cell>
          <cell r="F279">
            <v>18</v>
          </cell>
          <cell r="G279">
            <v>388.65</v>
          </cell>
          <cell r="H279">
            <v>6995.7</v>
          </cell>
        </row>
        <row r="280">
          <cell r="B280" t="str">
            <v>ELEMENTOS METÁLICOS E COMPONENTES ESPECIAIS</v>
          </cell>
          <cell r="H280">
            <v>1968393.1499999997</v>
          </cell>
        </row>
        <row r="281">
          <cell r="B281" t="str">
            <v>06.01.025</v>
          </cell>
          <cell r="C281" t="str">
            <v>Caixilhos de ferro -basculantes</v>
          </cell>
          <cell r="D281" t="str">
            <v>FDE</v>
          </cell>
          <cell r="E281" t="str">
            <v>M2</v>
          </cell>
          <cell r="F281">
            <v>41</v>
          </cell>
          <cell r="G281">
            <v>1397.91</v>
          </cell>
          <cell r="H281">
            <v>57314.31</v>
          </cell>
        </row>
        <row r="282">
          <cell r="B282" t="str">
            <v>06.01.026</v>
          </cell>
          <cell r="C282" t="str">
            <v>Caixilhos de ferro -fixos</v>
          </cell>
          <cell r="D282" t="str">
            <v>FDE</v>
          </cell>
          <cell r="E282" t="str">
            <v>M2</v>
          </cell>
          <cell r="F282">
            <v>13</v>
          </cell>
          <cell r="G282">
            <v>1270.22</v>
          </cell>
          <cell r="H282">
            <v>16512.86</v>
          </cell>
        </row>
        <row r="283">
          <cell r="B283" t="str">
            <v>06.01.027</v>
          </cell>
          <cell r="C283" t="str">
            <v>Caixilhos de ferro -fixo com ventilacao permanente</v>
          </cell>
          <cell r="D283" t="str">
            <v>FDE</v>
          </cell>
          <cell r="E283" t="str">
            <v>M2</v>
          </cell>
          <cell r="F283">
            <v>13</v>
          </cell>
          <cell r="G283">
            <v>1013.27</v>
          </cell>
          <cell r="H283">
            <v>13172.51</v>
          </cell>
        </row>
        <row r="284">
          <cell r="B284" t="str">
            <v>06.01.072</v>
          </cell>
          <cell r="C284" t="str">
            <v>Caixilhos de aluminio -basculantes</v>
          </cell>
          <cell r="D284" t="str">
            <v>FDE</v>
          </cell>
          <cell r="E284" t="str">
            <v>M2</v>
          </cell>
          <cell r="F284">
            <v>41</v>
          </cell>
          <cell r="G284">
            <v>1417.18</v>
          </cell>
          <cell r="H284">
            <v>58104.38</v>
          </cell>
        </row>
        <row r="285">
          <cell r="B285" t="str">
            <v>06.01.075</v>
          </cell>
          <cell r="C285" t="str">
            <v>Caixilhos de aluminio -fixo</v>
          </cell>
          <cell r="D285" t="str">
            <v>FDE</v>
          </cell>
          <cell r="E285" t="str">
            <v>M2</v>
          </cell>
          <cell r="F285">
            <v>7</v>
          </cell>
          <cell r="G285">
            <v>1056.18</v>
          </cell>
          <cell r="H285">
            <v>7393.26</v>
          </cell>
        </row>
        <row r="286">
          <cell r="B286" t="str">
            <v>25.01.110</v>
          </cell>
          <cell r="C286" t="str">
            <v>Caixilho guilhotina em alumínio anodizado, sob medida</v>
          </cell>
          <cell r="D286" t="str">
            <v>SP Obras</v>
          </cell>
          <cell r="E286" t="str">
            <v>M2</v>
          </cell>
          <cell r="F286">
            <v>7</v>
          </cell>
          <cell r="G286">
            <v>1237.79</v>
          </cell>
          <cell r="H286">
            <v>8664.5300000000007</v>
          </cell>
        </row>
        <row r="287">
          <cell r="B287" t="str">
            <v>25.01.410</v>
          </cell>
          <cell r="C287" t="str">
            <v>Caixilho em alumínio anodizado maxim-ar</v>
          </cell>
          <cell r="D287" t="str">
            <v>SP Obras</v>
          </cell>
          <cell r="E287" t="str">
            <v>M2</v>
          </cell>
          <cell r="F287">
            <v>26</v>
          </cell>
          <cell r="G287">
            <v>1038.28</v>
          </cell>
          <cell r="H287">
            <v>26995.279999999999</v>
          </cell>
        </row>
        <row r="288">
          <cell r="B288" t="str">
            <v>25.01.490</v>
          </cell>
          <cell r="C288" t="str">
            <v>Caixilho em alumínio com pintura eletrostática, maxim-ar, sob medida - branco</v>
          </cell>
          <cell r="D288" t="str">
            <v>SP Obras</v>
          </cell>
          <cell r="E288" t="str">
            <v>M2</v>
          </cell>
          <cell r="F288">
            <v>52</v>
          </cell>
          <cell r="G288">
            <v>907.2</v>
          </cell>
          <cell r="H288">
            <v>47174.400000000001</v>
          </cell>
        </row>
        <row r="289">
          <cell r="B289" t="str">
            <v>90838</v>
          </cell>
          <cell r="C289" t="str">
            <v>PORTA CORTA-FOGO 90X210X4CM - FORNECIMENTO E INSTALAÇÃO. AF_12/2019</v>
          </cell>
          <cell r="D289" t="str">
            <v>SINAPI</v>
          </cell>
          <cell r="E289" t="str">
            <v>UN</v>
          </cell>
          <cell r="F289">
            <v>12</v>
          </cell>
          <cell r="G289">
            <v>1851.01</v>
          </cell>
          <cell r="H289">
            <v>22212.12</v>
          </cell>
        </row>
        <row r="290">
          <cell r="B290" t="str">
            <v>24.02.052</v>
          </cell>
          <cell r="C290" t="str">
            <v>Porta corta-fogo classe P.90 de 100 x 210 cm, completa, com maçaneta tipo alavanca</v>
          </cell>
          <cell r="D290" t="str">
            <v>SP Obras</v>
          </cell>
          <cell r="E290" t="str">
            <v>UN</v>
          </cell>
          <cell r="F290">
            <v>12</v>
          </cell>
          <cell r="G290">
            <v>1661.49</v>
          </cell>
          <cell r="H290">
            <v>19937.88</v>
          </cell>
        </row>
        <row r="291">
          <cell r="B291" t="str">
            <v>06.02.010</v>
          </cell>
          <cell r="C291" t="str">
            <v>Pf-11 porta/janela de ferro 180x260cm</v>
          </cell>
          <cell r="D291" t="str">
            <v>FDE</v>
          </cell>
          <cell r="E291" t="str">
            <v>UN</v>
          </cell>
          <cell r="F291">
            <v>3</v>
          </cell>
          <cell r="G291">
            <v>6494</v>
          </cell>
          <cell r="H291">
            <v>19482</v>
          </cell>
        </row>
        <row r="292">
          <cell r="B292" t="str">
            <v>06.02.015</v>
          </cell>
          <cell r="C292" t="str">
            <v>Pf-15 porta em chapa de ferro (l=82 cm)</v>
          </cell>
          <cell r="D292" t="str">
            <v>FDE</v>
          </cell>
          <cell r="E292" t="str">
            <v>UN</v>
          </cell>
          <cell r="F292">
            <v>9</v>
          </cell>
          <cell r="G292">
            <v>4129.7</v>
          </cell>
          <cell r="H292">
            <v>37167.300000000003</v>
          </cell>
        </row>
        <row r="293">
          <cell r="B293" t="str">
            <v>06.02.019</v>
          </cell>
          <cell r="C293" t="str">
            <v>Pf-19 porta de ferro p/ reservatorio - galvanizada</v>
          </cell>
          <cell r="D293" t="str">
            <v>FDE</v>
          </cell>
          <cell r="E293" t="str">
            <v>UN</v>
          </cell>
          <cell r="F293">
            <v>6</v>
          </cell>
          <cell r="G293">
            <v>3390.54</v>
          </cell>
          <cell r="H293">
            <v>20343.240000000002</v>
          </cell>
        </row>
        <row r="294">
          <cell r="B294" t="str">
            <v>06.02.029</v>
          </cell>
          <cell r="C294" t="str">
            <v>Pf-22 porta de ferro c/ bandeira em chapa perfurada l=82cm</v>
          </cell>
          <cell r="D294" t="str">
            <v>FDE</v>
          </cell>
          <cell r="E294" t="str">
            <v>UN</v>
          </cell>
          <cell r="F294">
            <v>4</v>
          </cell>
          <cell r="G294">
            <v>3695.64</v>
          </cell>
          <cell r="H294">
            <v>14782.56</v>
          </cell>
        </row>
        <row r="295">
          <cell r="B295" t="str">
            <v>06.02.045</v>
          </cell>
          <cell r="C295" t="str">
            <v>Pf-26 porta de ferro c/bandeira para hall elevador l=90cm</v>
          </cell>
          <cell r="D295" t="str">
            <v>FDE</v>
          </cell>
          <cell r="E295" t="str">
            <v>UN</v>
          </cell>
          <cell r="F295">
            <v>7</v>
          </cell>
          <cell r="G295">
            <v>4185.87</v>
          </cell>
          <cell r="H295">
            <v>29301.09</v>
          </cell>
        </row>
        <row r="296">
          <cell r="B296" t="str">
            <v>06.02.047</v>
          </cell>
          <cell r="C296" t="str">
            <v>Pf-28 porta de ferro com bandeira 90x260cm</v>
          </cell>
          <cell r="D296" t="str">
            <v>FDE</v>
          </cell>
          <cell r="E296" t="str">
            <v>UN</v>
          </cell>
          <cell r="F296">
            <v>7</v>
          </cell>
          <cell r="G296">
            <v>3999.59</v>
          </cell>
          <cell r="H296">
            <v>27997.13</v>
          </cell>
        </row>
        <row r="297">
          <cell r="B297" t="str">
            <v>06.02.048</v>
          </cell>
          <cell r="C297" t="str">
            <v>Pf-29 porta de ferro com bandeira em chapa perfurada 90x260cm</v>
          </cell>
          <cell r="D297" t="str">
            <v>FDE</v>
          </cell>
          <cell r="E297" t="str">
            <v>UN</v>
          </cell>
          <cell r="F297">
            <v>7</v>
          </cell>
          <cell r="G297">
            <v>4114</v>
          </cell>
          <cell r="H297">
            <v>28798</v>
          </cell>
        </row>
        <row r="298">
          <cell r="B298" t="str">
            <v>06.02.053</v>
          </cell>
          <cell r="C298" t="str">
            <v>Pf-32 porta em chapa de aço 82x210cm c/ventilação</v>
          </cell>
          <cell r="D298" t="str">
            <v>FDE</v>
          </cell>
          <cell r="E298" t="str">
            <v>UN</v>
          </cell>
          <cell r="F298">
            <v>4</v>
          </cell>
          <cell r="G298">
            <v>3345.26</v>
          </cell>
          <cell r="H298">
            <v>13381.04</v>
          </cell>
        </row>
        <row r="299">
          <cell r="B299" t="str">
            <v>24.02.811</v>
          </cell>
          <cell r="C299" t="str">
            <v>Porta de ferro acústica, espessura de 80mm, batente tripla vedação 185mm, com fechadura e maçaneta - 50 dB</v>
          </cell>
          <cell r="D299" t="str">
            <v>SP Obras</v>
          </cell>
          <cell r="E299" t="str">
            <v>M2</v>
          </cell>
          <cell r="F299">
            <v>2</v>
          </cell>
          <cell r="G299">
            <v>6896.46</v>
          </cell>
          <cell r="H299">
            <v>13792.92</v>
          </cell>
        </row>
        <row r="300">
          <cell r="B300" t="str">
            <v>24.02.810</v>
          </cell>
          <cell r="C300" t="str">
            <v>Porta/portão de abrir em chapa cega com isolamento acústico, sob medida</v>
          </cell>
          <cell r="D300" t="str">
            <v>SP Obras</v>
          </cell>
          <cell r="E300" t="str">
            <v>M2</v>
          </cell>
          <cell r="F300">
            <v>5</v>
          </cell>
          <cell r="G300">
            <v>1345.51</v>
          </cell>
          <cell r="H300">
            <v>6727.55</v>
          </cell>
        </row>
        <row r="301">
          <cell r="B301" t="str">
            <v>06.02.063</v>
          </cell>
          <cell r="C301" t="str">
            <v>Portão em gradil eletrofundido</v>
          </cell>
          <cell r="D301" t="str">
            <v>FDE</v>
          </cell>
          <cell r="E301" t="str">
            <v>M2</v>
          </cell>
          <cell r="F301">
            <v>17</v>
          </cell>
          <cell r="G301">
            <v>1229.8399999999999</v>
          </cell>
          <cell r="H301">
            <v>20907.28</v>
          </cell>
        </row>
        <row r="302">
          <cell r="B302" t="str">
            <v>06.02.088</v>
          </cell>
          <cell r="C302" t="str">
            <v>Portão de correr em gradil eletrofundido</v>
          </cell>
          <cell r="D302" t="str">
            <v>FDE</v>
          </cell>
          <cell r="E302" t="str">
            <v>M2</v>
          </cell>
          <cell r="F302">
            <v>7</v>
          </cell>
          <cell r="G302">
            <v>1239.22</v>
          </cell>
          <cell r="H302">
            <v>8674.5400000000009</v>
          </cell>
        </row>
        <row r="303">
          <cell r="B303" t="str">
            <v>06.03.003</v>
          </cell>
          <cell r="C303" t="str">
            <v>Af-01 alcapao para laje de forro</v>
          </cell>
          <cell r="D303" t="str">
            <v>FDE</v>
          </cell>
          <cell r="E303" t="str">
            <v>UN</v>
          </cell>
          <cell r="F303">
            <v>7</v>
          </cell>
          <cell r="G303">
            <v>666.76</v>
          </cell>
          <cell r="H303">
            <v>4667.32</v>
          </cell>
        </row>
        <row r="304">
          <cell r="B304" t="str">
            <v>COTAÇÃO -ALÇ</v>
          </cell>
          <cell r="C304" t="str">
            <v>ALÇAPÃO 60X60 CM PARA FORRO</v>
          </cell>
          <cell r="D304" t="str">
            <v>MERCADO</v>
          </cell>
          <cell r="E304" t="str">
            <v>UN</v>
          </cell>
          <cell r="F304">
            <v>40</v>
          </cell>
          <cell r="G304">
            <v>327.24</v>
          </cell>
          <cell r="H304">
            <v>13089.6</v>
          </cell>
        </row>
        <row r="305">
          <cell r="B305" t="str">
            <v>06.03.016</v>
          </cell>
          <cell r="C305" t="str">
            <v>Bp-01 barra antipanico simples</v>
          </cell>
          <cell r="D305" t="str">
            <v>FDE</v>
          </cell>
          <cell r="E305" t="str">
            <v>UN</v>
          </cell>
          <cell r="F305">
            <v>4</v>
          </cell>
          <cell r="G305">
            <v>634.55999999999995</v>
          </cell>
          <cell r="H305">
            <v>2538.2399999999998</v>
          </cell>
        </row>
        <row r="306">
          <cell r="B306" t="str">
            <v>06.03.017</v>
          </cell>
          <cell r="C306" t="str">
            <v>Bp-02 barra antipanico dupla</v>
          </cell>
          <cell r="D306" t="str">
            <v>FDE</v>
          </cell>
          <cell r="E306" t="str">
            <v>UN</v>
          </cell>
          <cell r="F306">
            <v>4</v>
          </cell>
          <cell r="G306">
            <v>1270.04</v>
          </cell>
          <cell r="H306">
            <v>5080.16</v>
          </cell>
        </row>
        <row r="307">
          <cell r="B307" t="str">
            <v>06.03.018</v>
          </cell>
          <cell r="C307" t="str">
            <v>Tp-03 tela de proteção arame galvanizado ondulado - requadro de ferro</v>
          </cell>
          <cell r="D307" t="str">
            <v>FDE</v>
          </cell>
          <cell r="E307" t="str">
            <v>M2</v>
          </cell>
          <cell r="F307">
            <v>52</v>
          </cell>
          <cell r="G307">
            <v>514.87</v>
          </cell>
          <cell r="H307">
            <v>26773.24</v>
          </cell>
        </row>
        <row r="308">
          <cell r="B308" t="str">
            <v>06.03.019</v>
          </cell>
          <cell r="C308" t="str">
            <v>Em-05 escada marinheiro (galvanizada)</v>
          </cell>
          <cell r="D308" t="str">
            <v>FDE</v>
          </cell>
          <cell r="E308" t="str">
            <v>M</v>
          </cell>
          <cell r="F308">
            <v>4</v>
          </cell>
          <cell r="G308">
            <v>875.85</v>
          </cell>
          <cell r="H308">
            <v>3503.4</v>
          </cell>
        </row>
        <row r="309">
          <cell r="B309" t="str">
            <v>06.03.020</v>
          </cell>
          <cell r="C309" t="str">
            <v>Em-06 escada de marinheiro c/guarda corpo galvanizada</v>
          </cell>
          <cell r="D309" t="str">
            <v>FDE</v>
          </cell>
          <cell r="E309" t="str">
            <v>M</v>
          </cell>
          <cell r="F309">
            <v>4</v>
          </cell>
          <cell r="G309">
            <v>1501.92</v>
          </cell>
          <cell r="H309">
            <v>6007.68</v>
          </cell>
        </row>
        <row r="310">
          <cell r="B310" t="str">
            <v>06.03.032</v>
          </cell>
          <cell r="C310" t="str">
            <v>Gr-01 grade de protecao ferro chato 1" x 1/4" malha 15cm x15cm</v>
          </cell>
          <cell r="D310" t="str">
            <v>FDE</v>
          </cell>
          <cell r="E310" t="str">
            <v>M2</v>
          </cell>
          <cell r="F310">
            <v>18</v>
          </cell>
          <cell r="G310">
            <v>764.53</v>
          </cell>
          <cell r="H310">
            <v>13761.54</v>
          </cell>
        </row>
        <row r="311">
          <cell r="B311" t="str">
            <v>06.03.039</v>
          </cell>
          <cell r="C311" t="str">
            <v>Tela de proteção contra nidificacao de passaros</v>
          </cell>
          <cell r="D311" t="str">
            <v>FDE</v>
          </cell>
          <cell r="E311" t="str">
            <v>M2</v>
          </cell>
          <cell r="F311">
            <v>17</v>
          </cell>
          <cell r="G311">
            <v>63.42</v>
          </cell>
          <cell r="H311">
            <v>1078.1400000000001</v>
          </cell>
        </row>
        <row r="312">
          <cell r="B312" t="str">
            <v>06.03.040</v>
          </cell>
          <cell r="C312" t="str">
            <v>Tela arame galvanizado mosquiteira contra insetos</v>
          </cell>
          <cell r="D312" t="str">
            <v>FDE</v>
          </cell>
          <cell r="E312" t="str">
            <v>M2</v>
          </cell>
          <cell r="F312">
            <v>17</v>
          </cell>
          <cell r="G312">
            <v>363.83</v>
          </cell>
          <cell r="H312">
            <v>6185.11</v>
          </cell>
        </row>
        <row r="313">
          <cell r="B313" t="str">
            <v>100868</v>
          </cell>
          <cell r="C313" t="str">
            <v>BARRA DE APOIO RETA, EM ACO INOX POLIDO, COMPRIMENTO 80 CM, FIXADA NA PAREDE - FORNECIMENTO E INSTALAÇÃO. AF_01/2020</v>
          </cell>
          <cell r="D313" t="str">
            <v>SINAPI</v>
          </cell>
          <cell r="E313" t="str">
            <v>UN</v>
          </cell>
          <cell r="F313">
            <v>26</v>
          </cell>
          <cell r="G313">
            <v>378.06</v>
          </cell>
          <cell r="H313">
            <v>9829.56</v>
          </cell>
        </row>
        <row r="314">
          <cell r="B314" t="str">
            <v>27.04.040</v>
          </cell>
          <cell r="C314" t="str">
            <v>Corrimão, bate-maca ou protetor de parede em PVC, com amortecimento à impacto</v>
          </cell>
          <cell r="D314" t="str">
            <v>SP Obras</v>
          </cell>
          <cell r="E314" t="str">
            <v>M</v>
          </cell>
          <cell r="F314">
            <v>5</v>
          </cell>
          <cell r="G314">
            <v>335.94</v>
          </cell>
          <cell r="H314">
            <v>1679.7</v>
          </cell>
        </row>
        <row r="315">
          <cell r="B315" t="str">
            <v>06.03.082</v>
          </cell>
          <cell r="C315" t="str">
            <v>Co-31 corrimão simples aço inox fornecido e instalado</v>
          </cell>
          <cell r="D315" t="str">
            <v>FDE</v>
          </cell>
          <cell r="E315" t="str">
            <v>M</v>
          </cell>
          <cell r="F315">
            <v>20</v>
          </cell>
          <cell r="G315">
            <v>323.95</v>
          </cell>
          <cell r="H315">
            <v>6479</v>
          </cell>
        </row>
        <row r="316">
          <cell r="B316" t="str">
            <v>06.03.083</v>
          </cell>
          <cell r="C316" t="str">
            <v>Co-32 corrimão simples c/ montante vertical aço inox fornecido e instalado</v>
          </cell>
          <cell r="D316" t="str">
            <v>FDE</v>
          </cell>
          <cell r="E316" t="str">
            <v>M</v>
          </cell>
          <cell r="F316">
            <v>20</v>
          </cell>
          <cell r="G316">
            <v>744.83</v>
          </cell>
          <cell r="H316">
            <v>14896.6</v>
          </cell>
        </row>
        <row r="317">
          <cell r="B317" t="str">
            <v>06.03.084</v>
          </cell>
          <cell r="C317" t="str">
            <v>Co-33 corrimão simples intermediário aço inox fornecido e instalado</v>
          </cell>
          <cell r="D317" t="str">
            <v>FDE</v>
          </cell>
          <cell r="E317" t="str">
            <v>M</v>
          </cell>
          <cell r="F317">
            <v>20</v>
          </cell>
          <cell r="G317">
            <v>963.37</v>
          </cell>
          <cell r="H317">
            <v>19267.400000000001</v>
          </cell>
        </row>
        <row r="318">
          <cell r="B318" t="str">
            <v>06.03.100</v>
          </cell>
          <cell r="C318" t="str">
            <v>Co-34 corrimão duplo aço galvanizado com pintura esmalte.</v>
          </cell>
          <cell r="D318" t="str">
            <v>FDE</v>
          </cell>
          <cell r="E318" t="str">
            <v>M</v>
          </cell>
          <cell r="F318">
            <v>700</v>
          </cell>
          <cell r="G318">
            <v>644.20000000000005</v>
          </cell>
          <cell r="H318">
            <v>450940</v>
          </cell>
        </row>
        <row r="319">
          <cell r="B319" t="str">
            <v>06.03.101</v>
          </cell>
          <cell r="C319" t="str">
            <v>Co-35 corrimão duplo com montante vertical aço galvanizado com pintura esmalte</v>
          </cell>
          <cell r="D319" t="str">
            <v>FDE</v>
          </cell>
          <cell r="E319" t="str">
            <v>M</v>
          </cell>
          <cell r="F319">
            <v>100</v>
          </cell>
          <cell r="G319">
            <v>777.27</v>
          </cell>
          <cell r="H319">
            <v>77727</v>
          </cell>
        </row>
        <row r="320">
          <cell r="B320" t="str">
            <v>06.03.102</v>
          </cell>
          <cell r="C320" t="str">
            <v>Co-36 corrimão duplo intermediário aço galvanizado com pintura esmalte</v>
          </cell>
          <cell r="D320" t="str">
            <v>FDE</v>
          </cell>
          <cell r="E320" t="str">
            <v>M</v>
          </cell>
          <cell r="F320">
            <v>300</v>
          </cell>
          <cell r="G320">
            <v>791.4</v>
          </cell>
          <cell r="H320">
            <v>237420</v>
          </cell>
        </row>
        <row r="321">
          <cell r="B321" t="str">
            <v>06.03.103</v>
          </cell>
          <cell r="C321" t="str">
            <v>Co-37 corrimão simples aço galvanizado com pintura esmalte</v>
          </cell>
          <cell r="D321" t="str">
            <v>FDE</v>
          </cell>
          <cell r="E321" t="str">
            <v>M</v>
          </cell>
          <cell r="F321">
            <v>100</v>
          </cell>
          <cell r="G321">
            <v>387.75</v>
          </cell>
          <cell r="H321">
            <v>38775</v>
          </cell>
        </row>
        <row r="322">
          <cell r="B322" t="str">
            <v>06.03.104</v>
          </cell>
          <cell r="C322" t="str">
            <v>Co-38 corrimão simples com montante vertical aço galvanizado com pintura esmalte</v>
          </cell>
          <cell r="D322" t="str">
            <v>FDE</v>
          </cell>
          <cell r="E322" t="str">
            <v>M</v>
          </cell>
          <cell r="F322">
            <v>100</v>
          </cell>
          <cell r="G322">
            <v>546.79</v>
          </cell>
          <cell r="H322">
            <v>54679</v>
          </cell>
        </row>
        <row r="323">
          <cell r="B323" t="str">
            <v>06.03.105</v>
          </cell>
          <cell r="C323" t="str">
            <v>Co-39 corrimão simples intermediário aço galvanizado com pintura esmalte</v>
          </cell>
          <cell r="D323" t="str">
            <v>FDE</v>
          </cell>
          <cell r="E323" t="str">
            <v>M</v>
          </cell>
          <cell r="F323">
            <v>300</v>
          </cell>
          <cell r="G323">
            <v>815.56</v>
          </cell>
          <cell r="H323">
            <v>244668</v>
          </cell>
        </row>
        <row r="324">
          <cell r="B324" t="str">
            <v>99841</v>
          </cell>
          <cell r="C324" t="str">
            <v>GUARDA-CORPO PANORÂMICO COM PERFIS DE ALUMÍNIO E VIDRO LAMINADO 8 MM, FIXADO COM CHUMBADOR MECÂNICO. AF_04/2019_PS</v>
          </cell>
          <cell r="D324" t="str">
            <v>SINAPI</v>
          </cell>
          <cell r="E324" t="str">
            <v>M</v>
          </cell>
          <cell r="F324">
            <v>7</v>
          </cell>
          <cell r="G324">
            <v>1283.67</v>
          </cell>
          <cell r="H324">
            <v>8985.69</v>
          </cell>
        </row>
        <row r="325">
          <cell r="B325" t="str">
            <v>99837</v>
          </cell>
          <cell r="C325" t="str">
            <v>GUARDA-CORPO DE AÇO GALVANIZADO DE 1,10M, MONTANTES TUBULARES DE 1.1/4" ESPAÇADOS DE 1,20M, TRAVESSA SUPERIOR DE 1.1/2", GRADIL FORMADO POR TUBOS HORIZONTAIS DE 1" E VERTICAIS DE 3/4", FIXADO COM CHUMBADOR MECÂNICO. AF_04/2019_PS</v>
          </cell>
          <cell r="D325" t="str">
            <v>SINAPI</v>
          </cell>
          <cell r="E325" t="str">
            <v>M</v>
          </cell>
          <cell r="F325">
            <v>26</v>
          </cell>
          <cell r="G325">
            <v>638.57000000000005</v>
          </cell>
          <cell r="H325">
            <v>16602.82</v>
          </cell>
        </row>
        <row r="326">
          <cell r="B326" t="str">
            <v>06.03.107</v>
          </cell>
          <cell r="C326" t="str">
            <v>Co-41 guarda-corpo com chapa perfurada h=110cm aço galvanizado com pintura esmalte</v>
          </cell>
          <cell r="D326" t="str">
            <v>FDE</v>
          </cell>
          <cell r="E326" t="str">
            <v>M</v>
          </cell>
          <cell r="F326">
            <v>7</v>
          </cell>
          <cell r="G326">
            <v>1553.1</v>
          </cell>
          <cell r="H326">
            <v>10871.7</v>
          </cell>
        </row>
        <row r="327">
          <cell r="B327" t="str">
            <v>06.03.108</v>
          </cell>
          <cell r="C327" t="str">
            <v>Co-42 guarda-corpo com chapa perfurada h=130cm aço galvanizado com pintura esmalte</v>
          </cell>
          <cell r="D327" t="str">
            <v>FDE</v>
          </cell>
          <cell r="E327" t="str">
            <v>M</v>
          </cell>
          <cell r="F327">
            <v>7</v>
          </cell>
          <cell r="G327">
            <v>1728.07</v>
          </cell>
          <cell r="H327">
            <v>12096.49</v>
          </cell>
        </row>
        <row r="328">
          <cell r="B328" t="str">
            <v>06.50.030</v>
          </cell>
          <cell r="C328" t="str">
            <v>Demolição de degraus de escada de marinheiro em grampos</v>
          </cell>
          <cell r="D328" t="str">
            <v>FDE</v>
          </cell>
          <cell r="E328" t="str">
            <v>UN</v>
          </cell>
          <cell r="F328">
            <v>12</v>
          </cell>
          <cell r="G328">
            <v>4.2699999999999996</v>
          </cell>
          <cell r="H328">
            <v>51.24</v>
          </cell>
        </row>
        <row r="329">
          <cell r="B329" t="str">
            <v>06.60.001</v>
          </cell>
          <cell r="C329" t="str">
            <v>Retirada de esquadrias metálicas</v>
          </cell>
          <cell r="D329" t="str">
            <v>FDE</v>
          </cell>
          <cell r="E329" t="str">
            <v>M2</v>
          </cell>
          <cell r="F329">
            <v>167</v>
          </cell>
          <cell r="G329">
            <v>33.159999999999997</v>
          </cell>
          <cell r="H329">
            <v>5537.72</v>
          </cell>
        </row>
        <row r="330">
          <cell r="B330" t="str">
            <v>06.60.002</v>
          </cell>
          <cell r="C330" t="str">
            <v>Retirada de tela</v>
          </cell>
          <cell r="D330" t="str">
            <v>FDE</v>
          </cell>
          <cell r="E330" t="str">
            <v>M2</v>
          </cell>
          <cell r="F330">
            <v>18</v>
          </cell>
          <cell r="G330">
            <v>9.75</v>
          </cell>
          <cell r="H330">
            <v>175.5</v>
          </cell>
        </row>
        <row r="331">
          <cell r="B331" t="str">
            <v>06.60.005</v>
          </cell>
          <cell r="C331" t="str">
            <v>Retirada de batentes</v>
          </cell>
          <cell r="D331" t="str">
            <v>FDE</v>
          </cell>
          <cell r="E331" t="str">
            <v>UN</v>
          </cell>
          <cell r="F331">
            <v>3</v>
          </cell>
          <cell r="G331">
            <v>56.85</v>
          </cell>
          <cell r="H331">
            <v>170.55</v>
          </cell>
        </row>
        <row r="332">
          <cell r="B332" t="str">
            <v>06.60.050</v>
          </cell>
          <cell r="C332" t="str">
            <v>Retirada de braço de alavanca</v>
          </cell>
          <cell r="D332" t="str">
            <v>FDE</v>
          </cell>
          <cell r="E332" t="str">
            <v>UN</v>
          </cell>
          <cell r="F332">
            <v>4</v>
          </cell>
          <cell r="G332">
            <v>17.18</v>
          </cell>
          <cell r="H332">
            <v>68.72</v>
          </cell>
        </row>
        <row r="333">
          <cell r="B333" t="str">
            <v>06.60.051</v>
          </cell>
          <cell r="C333" t="str">
            <v>Retirada de alavanca</v>
          </cell>
          <cell r="D333" t="str">
            <v>FDE</v>
          </cell>
          <cell r="E333" t="str">
            <v>UN</v>
          </cell>
          <cell r="F333">
            <v>5</v>
          </cell>
          <cell r="G333">
            <v>13.74</v>
          </cell>
          <cell r="H333">
            <v>68.7</v>
          </cell>
        </row>
        <row r="334">
          <cell r="B334" t="str">
            <v>06.60.052</v>
          </cell>
          <cell r="C334" t="str">
            <v>Retirada de puxador de engate para caixilho de correr</v>
          </cell>
          <cell r="D334" t="str">
            <v>FDE</v>
          </cell>
          <cell r="E334" t="str">
            <v>UN</v>
          </cell>
          <cell r="F334">
            <v>7</v>
          </cell>
          <cell r="G334">
            <v>4.8099999999999996</v>
          </cell>
          <cell r="H334">
            <v>33.67</v>
          </cell>
        </row>
        <row r="335">
          <cell r="B335" t="str">
            <v>06.60.060</v>
          </cell>
          <cell r="C335" t="str">
            <v>Retirada de escada de marinheiro com guarda-corpo</v>
          </cell>
          <cell r="D335" t="str">
            <v>FDE</v>
          </cell>
          <cell r="E335" t="str">
            <v>M</v>
          </cell>
          <cell r="F335">
            <v>7</v>
          </cell>
          <cell r="G335">
            <v>37.9</v>
          </cell>
          <cell r="H335">
            <v>265.3</v>
          </cell>
        </row>
        <row r="336">
          <cell r="B336" t="str">
            <v>06.70.001</v>
          </cell>
          <cell r="C336" t="str">
            <v>Recolocação de esquadrias metálicas</v>
          </cell>
          <cell r="D336" t="str">
            <v>FDE</v>
          </cell>
          <cell r="E336" t="str">
            <v>M2</v>
          </cell>
          <cell r="F336">
            <v>7</v>
          </cell>
          <cell r="G336">
            <v>47.38</v>
          </cell>
          <cell r="H336">
            <v>331.66</v>
          </cell>
        </row>
        <row r="337">
          <cell r="B337" t="str">
            <v>06.70.005</v>
          </cell>
          <cell r="C337" t="str">
            <v>Recolocação de batentes</v>
          </cell>
          <cell r="D337" t="str">
            <v>FDE</v>
          </cell>
          <cell r="E337" t="str">
            <v>UN</v>
          </cell>
          <cell r="F337">
            <v>7</v>
          </cell>
          <cell r="G337">
            <v>61.59</v>
          </cell>
          <cell r="H337">
            <v>431.13</v>
          </cell>
        </row>
        <row r="338">
          <cell r="B338" t="str">
            <v>06.70.020</v>
          </cell>
          <cell r="C338" t="str">
            <v>Recolocacao de tela</v>
          </cell>
          <cell r="D338" t="str">
            <v>FDE</v>
          </cell>
          <cell r="E338" t="str">
            <v>M2</v>
          </cell>
          <cell r="F338">
            <v>7</v>
          </cell>
          <cell r="G338">
            <v>12.82</v>
          </cell>
          <cell r="H338">
            <v>89.74</v>
          </cell>
        </row>
        <row r="339">
          <cell r="B339" t="str">
            <v>06.70.050</v>
          </cell>
          <cell r="C339" t="str">
            <v>Recolocação de braço de alavanca</v>
          </cell>
          <cell r="D339" t="str">
            <v>FDE</v>
          </cell>
          <cell r="E339" t="str">
            <v>M</v>
          </cell>
          <cell r="F339">
            <v>7</v>
          </cell>
          <cell r="G339">
            <v>41.24</v>
          </cell>
          <cell r="H339">
            <v>288.68</v>
          </cell>
        </row>
        <row r="340">
          <cell r="B340" t="str">
            <v>06.70.051</v>
          </cell>
          <cell r="C340" t="str">
            <v>Recolocação de alavanca</v>
          </cell>
          <cell r="D340" t="str">
            <v>FDE</v>
          </cell>
          <cell r="E340" t="str">
            <v>UN</v>
          </cell>
          <cell r="F340">
            <v>7</v>
          </cell>
          <cell r="G340">
            <v>37.799999999999997</v>
          </cell>
          <cell r="H340">
            <v>264.60000000000002</v>
          </cell>
        </row>
        <row r="341">
          <cell r="B341" t="str">
            <v>06.70.052</v>
          </cell>
          <cell r="C341" t="str">
            <v>Recolocação de puxador de engate para caixilho de correr</v>
          </cell>
          <cell r="D341" t="str">
            <v>FDE</v>
          </cell>
          <cell r="E341" t="str">
            <v>UN</v>
          </cell>
          <cell r="F341">
            <v>7</v>
          </cell>
          <cell r="G341">
            <v>6.87</v>
          </cell>
          <cell r="H341">
            <v>48.09</v>
          </cell>
        </row>
        <row r="342">
          <cell r="B342" t="str">
            <v>06.70.060</v>
          </cell>
          <cell r="C342" t="str">
            <v>Recolocação de escada marinheiro com guarda corpo</v>
          </cell>
          <cell r="D342" t="str">
            <v>FDE</v>
          </cell>
          <cell r="E342" t="str">
            <v>M</v>
          </cell>
          <cell r="F342">
            <v>7</v>
          </cell>
          <cell r="G342">
            <v>37.9</v>
          </cell>
          <cell r="H342">
            <v>265.3</v>
          </cell>
        </row>
        <row r="343">
          <cell r="B343" t="str">
            <v>06.80.020</v>
          </cell>
          <cell r="C343" t="str">
            <v>Porta de enrolar em tiras articuladas</v>
          </cell>
          <cell r="D343" t="str">
            <v>FDE</v>
          </cell>
          <cell r="E343" t="str">
            <v>M2</v>
          </cell>
          <cell r="F343">
            <v>7</v>
          </cell>
          <cell r="G343">
            <v>212.14</v>
          </cell>
          <cell r="H343">
            <v>1484.98</v>
          </cell>
        </row>
        <row r="344">
          <cell r="B344" t="str">
            <v>06.80.023</v>
          </cell>
          <cell r="C344" t="str">
            <v>Portao de 1 folha de tubos e tela galvanizados com porta cadeado</v>
          </cell>
          <cell r="D344" t="str">
            <v>FDE</v>
          </cell>
          <cell r="E344" t="str">
            <v>M2</v>
          </cell>
          <cell r="F344">
            <v>7</v>
          </cell>
          <cell r="G344">
            <v>787.06</v>
          </cell>
          <cell r="H344">
            <v>5509.42</v>
          </cell>
        </row>
        <row r="345">
          <cell r="B345" t="str">
            <v>06.80.025</v>
          </cell>
          <cell r="C345" t="str">
            <v>Portao de 2 folhas de tubo e tela galvanizados com porta cadeado</v>
          </cell>
          <cell r="D345" t="str">
            <v>FDE</v>
          </cell>
          <cell r="E345" t="str">
            <v>M2</v>
          </cell>
          <cell r="F345">
            <v>7</v>
          </cell>
          <cell r="G345">
            <v>752.08</v>
          </cell>
          <cell r="H345">
            <v>5264.56</v>
          </cell>
        </row>
        <row r="346">
          <cell r="B346" t="str">
            <v>06.80.029</v>
          </cell>
          <cell r="C346" t="str">
            <v>Tela de proteçao p/caixilho c/req. de perfil de ferro e tela arame galv.</v>
          </cell>
          <cell r="D346" t="str">
            <v>FDE</v>
          </cell>
          <cell r="E346" t="str">
            <v>M2</v>
          </cell>
          <cell r="F346">
            <v>86</v>
          </cell>
          <cell r="G346">
            <v>241.66</v>
          </cell>
          <cell r="H346">
            <v>20782.759999999998</v>
          </cell>
        </row>
        <row r="347">
          <cell r="B347" t="str">
            <v>06.80.033</v>
          </cell>
          <cell r="C347" t="str">
            <v>Chapa de ferro n 14, inclusive soldagem</v>
          </cell>
          <cell r="D347" t="str">
            <v>FDE</v>
          </cell>
          <cell r="E347" t="str">
            <v>M2</v>
          </cell>
          <cell r="F347">
            <v>76</v>
          </cell>
          <cell r="G347">
            <v>373.89</v>
          </cell>
          <cell r="H347">
            <v>28415.64</v>
          </cell>
        </row>
        <row r="348">
          <cell r="B348" t="str">
            <v>06.80.043</v>
          </cell>
          <cell r="C348" t="str">
            <v>Braco de alavanca de ferro</v>
          </cell>
          <cell r="D348" t="str">
            <v>FDE</v>
          </cell>
          <cell r="E348" t="str">
            <v>M</v>
          </cell>
          <cell r="F348">
            <v>13</v>
          </cell>
          <cell r="G348">
            <v>46.54</v>
          </cell>
          <cell r="H348">
            <v>605.02</v>
          </cell>
        </row>
        <row r="349">
          <cell r="B349" t="str">
            <v>06.80.044</v>
          </cell>
          <cell r="C349" t="str">
            <v>Alavanca para caixilho basculante</v>
          </cell>
          <cell r="D349" t="str">
            <v>FDE</v>
          </cell>
          <cell r="E349" t="str">
            <v>UN</v>
          </cell>
          <cell r="F349">
            <v>18</v>
          </cell>
          <cell r="G349">
            <v>40.53</v>
          </cell>
          <cell r="H349">
            <v>729.54</v>
          </cell>
        </row>
        <row r="350">
          <cell r="B350" t="str">
            <v>06.80.045</v>
          </cell>
          <cell r="C350" t="str">
            <v>Puxadores de engate em latao cromado para caixilho de correr</v>
          </cell>
          <cell r="D350" t="str">
            <v>FDE</v>
          </cell>
          <cell r="E350" t="str">
            <v>UN</v>
          </cell>
          <cell r="F350">
            <v>7</v>
          </cell>
          <cell r="G350">
            <v>104.7</v>
          </cell>
          <cell r="H350">
            <v>732.9</v>
          </cell>
        </row>
        <row r="351">
          <cell r="B351" t="str">
            <v>100704</v>
          </cell>
          <cell r="C351" t="str">
            <v>PORTA CADEADO ZINCADO OXIDADO PRETO COM CADEADO DE AÇO INOX, LARGURA DE *50* MM. AF_12/2019</v>
          </cell>
          <cell r="D351" t="str">
            <v>SINAPI</v>
          </cell>
          <cell r="E351" t="str">
            <v>UN</v>
          </cell>
          <cell r="F351">
            <v>7</v>
          </cell>
          <cell r="G351">
            <v>68.69</v>
          </cell>
          <cell r="H351">
            <v>480.83</v>
          </cell>
        </row>
        <row r="352">
          <cell r="B352" t="str">
            <v>06.80.049</v>
          </cell>
          <cell r="C352" t="str">
            <v>Lubrificacao de caixilho e troca de rebites</v>
          </cell>
          <cell r="D352" t="str">
            <v>FDE</v>
          </cell>
          <cell r="E352" t="str">
            <v>M2</v>
          </cell>
          <cell r="F352">
            <v>335</v>
          </cell>
          <cell r="G352">
            <v>11.25</v>
          </cell>
          <cell r="H352">
            <v>3768.75</v>
          </cell>
        </row>
        <row r="353">
          <cell r="B353" t="str">
            <v>06.80.050</v>
          </cell>
          <cell r="C353" t="str">
            <v>Ferro trabalhado (caixilho)</v>
          </cell>
          <cell r="D353" t="str">
            <v>FDE</v>
          </cell>
          <cell r="E353" t="str">
            <v>KG</v>
          </cell>
          <cell r="F353">
            <v>200</v>
          </cell>
          <cell r="G353">
            <v>61.48</v>
          </cell>
          <cell r="H353">
            <v>12296</v>
          </cell>
        </row>
        <row r="354">
          <cell r="B354" t="str">
            <v>06.80.094</v>
          </cell>
          <cell r="C354" t="str">
            <v>Braco de alavanca de aluminio</v>
          </cell>
          <cell r="D354" t="str">
            <v>FDE</v>
          </cell>
          <cell r="E354" t="str">
            <v>M</v>
          </cell>
          <cell r="F354">
            <v>5</v>
          </cell>
          <cell r="G354">
            <v>54.79</v>
          </cell>
          <cell r="H354">
            <v>273.95</v>
          </cell>
        </row>
        <row r="355">
          <cell r="B355" t="str">
            <v>06.80.096</v>
          </cell>
          <cell r="C355" t="str">
            <v>Puxador de engate de aluminio tipo "bico de papagaio"</v>
          </cell>
          <cell r="D355" t="str">
            <v>FDE</v>
          </cell>
          <cell r="E355" t="str">
            <v>UN</v>
          </cell>
          <cell r="F355">
            <v>5</v>
          </cell>
          <cell r="G355">
            <v>25.85</v>
          </cell>
          <cell r="H355">
            <v>129.25</v>
          </cell>
        </row>
        <row r="356">
          <cell r="B356" t="str">
            <v>06.03.069</v>
          </cell>
          <cell r="C356" t="str">
            <v>Qe-36 rede de protecao para quadras de esportes</v>
          </cell>
          <cell r="D356" t="str">
            <v>FDE</v>
          </cell>
          <cell r="E356" t="str">
            <v>M2</v>
          </cell>
          <cell r="F356">
            <v>805</v>
          </cell>
          <cell r="G356">
            <v>33.950000000000003</v>
          </cell>
          <cell r="H356">
            <v>27329.75</v>
          </cell>
        </row>
        <row r="357">
          <cell r="B357" t="str">
            <v>06.03.074</v>
          </cell>
          <cell r="C357" t="str">
            <v>Qe-42 poste para rede de voleibol (fundacao direta)</v>
          </cell>
          <cell r="D357" t="str">
            <v>FDE</v>
          </cell>
          <cell r="E357" t="str">
            <v>PR</v>
          </cell>
          <cell r="F357">
            <v>7</v>
          </cell>
          <cell r="G357">
            <v>1839.36</v>
          </cell>
          <cell r="H357">
            <v>12875.52</v>
          </cell>
        </row>
        <row r="358">
          <cell r="B358" t="str">
            <v>06.03.076</v>
          </cell>
          <cell r="C358" t="str">
            <v>Qe-44 poste para rede voleibol (pre-laje trelicada)</v>
          </cell>
          <cell r="D358" t="str">
            <v>FDE</v>
          </cell>
          <cell r="E358" t="str">
            <v>PR</v>
          </cell>
          <cell r="F358">
            <v>7</v>
          </cell>
          <cell r="G358">
            <v>1853.75</v>
          </cell>
          <cell r="H358">
            <v>12976.25</v>
          </cell>
        </row>
        <row r="359">
          <cell r="B359" t="str">
            <v>06.03.077</v>
          </cell>
          <cell r="C359" t="str">
            <v>Qe-45 trave de futebol de salao (fundacao direta)</v>
          </cell>
          <cell r="D359" t="str">
            <v>FDE</v>
          </cell>
          <cell r="E359" t="str">
            <v>UN</v>
          </cell>
          <cell r="F359">
            <v>4</v>
          </cell>
          <cell r="G359">
            <v>1892.8</v>
          </cell>
          <cell r="H359">
            <v>7571.2</v>
          </cell>
        </row>
        <row r="360">
          <cell r="B360" t="str">
            <v>06.03.079</v>
          </cell>
          <cell r="C360" t="str">
            <v>Qe-47 trave de futebol de salao (pre-laje trelicada)</v>
          </cell>
          <cell r="D360" t="str">
            <v>FDE</v>
          </cell>
          <cell r="E360" t="str">
            <v>UN</v>
          </cell>
          <cell r="F360">
            <v>7</v>
          </cell>
          <cell r="G360">
            <v>1805.38</v>
          </cell>
          <cell r="H360">
            <v>12637.66</v>
          </cell>
        </row>
        <row r="361">
          <cell r="B361" t="str">
            <v>COBERTURA</v>
          </cell>
          <cell r="H361">
            <v>2924382.2299999986</v>
          </cell>
        </row>
        <row r="362">
          <cell r="B362" t="str">
            <v>07.01.001</v>
          </cell>
          <cell r="C362" t="str">
            <v>Em tesouras para telhas ceramicas - vaos ate 7.00 m</v>
          </cell>
          <cell r="D362" t="str">
            <v>FDE</v>
          </cell>
          <cell r="E362" t="str">
            <v>M2</v>
          </cell>
          <cell r="F362">
            <v>1180</v>
          </cell>
          <cell r="G362">
            <v>190.38</v>
          </cell>
          <cell r="H362">
            <v>224648.4</v>
          </cell>
        </row>
        <row r="363">
          <cell r="B363" t="str">
            <v>07.01.002</v>
          </cell>
          <cell r="C363" t="str">
            <v>Em tesouras para telhas ceramicas - vaos de 7.01 a 10.00 m</v>
          </cell>
          <cell r="D363" t="str">
            <v>FDE</v>
          </cell>
          <cell r="E363" t="str">
            <v>M2</v>
          </cell>
          <cell r="F363">
            <v>1150</v>
          </cell>
          <cell r="G363">
            <v>202.17</v>
          </cell>
          <cell r="H363">
            <v>232495.5</v>
          </cell>
        </row>
        <row r="364">
          <cell r="B364" t="str">
            <v>07.01.003</v>
          </cell>
          <cell r="C364" t="str">
            <v>Em tesouras para telhas ceramicas - vaos de 10.01 a 13.00 m</v>
          </cell>
          <cell r="D364" t="str">
            <v>FDE</v>
          </cell>
          <cell r="E364" t="str">
            <v>M2</v>
          </cell>
          <cell r="F364">
            <v>1100</v>
          </cell>
          <cell r="G364">
            <v>213.95</v>
          </cell>
          <cell r="H364">
            <v>235345</v>
          </cell>
        </row>
        <row r="365">
          <cell r="B365" t="str">
            <v>07.01.010</v>
          </cell>
          <cell r="C365" t="str">
            <v>Em tesouras para telhas ond cim-am/al/plast - vaos ate 7,00 m</v>
          </cell>
          <cell r="D365" t="str">
            <v>FDE</v>
          </cell>
          <cell r="E365" t="str">
            <v>M2</v>
          </cell>
          <cell r="F365">
            <v>2800</v>
          </cell>
          <cell r="G365">
            <v>136.41</v>
          </cell>
          <cell r="H365">
            <v>381948</v>
          </cell>
        </row>
        <row r="366">
          <cell r="B366" t="str">
            <v>07.01.011</v>
          </cell>
          <cell r="C366" t="str">
            <v>Em tesouras para telhas ond cim-am/al/plast - vaos de 7.01 a 10,00 m</v>
          </cell>
          <cell r="D366" t="str">
            <v>FDE</v>
          </cell>
          <cell r="E366" t="str">
            <v>M2</v>
          </cell>
          <cell r="F366">
            <v>190</v>
          </cell>
          <cell r="G366">
            <v>148.19</v>
          </cell>
          <cell r="H366">
            <v>28156.1</v>
          </cell>
        </row>
        <row r="367">
          <cell r="B367" t="str">
            <v>07.01.012</v>
          </cell>
          <cell r="C367" t="str">
            <v>Em tesouras para telhas ond cim-am/al/plast - vaos de 10.01 a 13,00 m</v>
          </cell>
          <cell r="D367" t="str">
            <v>FDE</v>
          </cell>
          <cell r="E367" t="str">
            <v>M2</v>
          </cell>
          <cell r="F367">
            <v>150</v>
          </cell>
          <cell r="G367">
            <v>159.97</v>
          </cell>
          <cell r="H367">
            <v>23995.5</v>
          </cell>
        </row>
        <row r="368">
          <cell r="B368" t="str">
            <v>07.01.013</v>
          </cell>
          <cell r="C368" t="str">
            <v>Em tesouras para telhas ond cim-am/al/plast - vaos de 13,01 a 18,00 m</v>
          </cell>
          <cell r="D368" t="str">
            <v>FDE</v>
          </cell>
          <cell r="E368" t="str">
            <v>M2</v>
          </cell>
          <cell r="F368">
            <v>100</v>
          </cell>
          <cell r="G368">
            <v>174.75</v>
          </cell>
          <cell r="H368">
            <v>17475</v>
          </cell>
        </row>
        <row r="369">
          <cell r="B369" t="str">
            <v>07.01.025</v>
          </cell>
          <cell r="C369" t="str">
            <v>Em tercas para telhas ceramicas</v>
          </cell>
          <cell r="D369" t="str">
            <v>FDE</v>
          </cell>
          <cell r="E369" t="str">
            <v>M2</v>
          </cell>
          <cell r="F369">
            <v>140</v>
          </cell>
          <cell r="G369">
            <v>106.16</v>
          </cell>
          <cell r="H369">
            <v>14862.4</v>
          </cell>
        </row>
        <row r="370">
          <cell r="B370" t="str">
            <v>92543</v>
          </cell>
          <cell r="C370" t="str">
            <v>TRAMA DE MADEIRA COMPOSTA POR TERÇAS PARA TELHADOS DE ATÉ 2 ÁGUAS PARA TELHA ONDULADA DE FIBROCIMENTO, METÁLICA, PLÁSTICA OU TERMOACÚSTICA, INCLUSO TRANSPORTE VERTICAL. AF_07/2019</v>
          </cell>
          <cell r="D370" t="str">
            <v>SINAPI</v>
          </cell>
          <cell r="E370" t="str">
            <v>M2</v>
          </cell>
          <cell r="F370">
            <v>100</v>
          </cell>
          <cell r="G370">
            <v>26.33</v>
          </cell>
          <cell r="H370">
            <v>2633</v>
          </cell>
        </row>
        <row r="371">
          <cell r="B371" t="str">
            <v>07.01.027</v>
          </cell>
          <cell r="C371" t="str">
            <v>Em tercas para telhas trapezoidais</v>
          </cell>
          <cell r="D371" t="str">
            <v>FDE</v>
          </cell>
          <cell r="E371" t="str">
            <v>M2</v>
          </cell>
          <cell r="F371">
            <v>140</v>
          </cell>
          <cell r="G371">
            <v>22.87</v>
          </cell>
          <cell r="H371">
            <v>3201.8</v>
          </cell>
        </row>
        <row r="372">
          <cell r="B372" t="str">
            <v>07.80.065</v>
          </cell>
          <cell r="C372" t="str">
            <v>Telha de poliester perfil da ondulada aluminio e=1,20mm</v>
          </cell>
          <cell r="D372" t="str">
            <v>FDE</v>
          </cell>
          <cell r="E372" t="str">
            <v>M2</v>
          </cell>
          <cell r="F372">
            <v>7</v>
          </cell>
          <cell r="G372">
            <v>95.67</v>
          </cell>
          <cell r="H372">
            <v>669.69</v>
          </cell>
        </row>
        <row r="373">
          <cell r="B373" t="str">
            <v>07.80.066</v>
          </cell>
          <cell r="C373" t="str">
            <v>Telha de poliester perfil da trapezoidal aluminio e=1,20mm</v>
          </cell>
          <cell r="D373" t="str">
            <v>FDE</v>
          </cell>
          <cell r="E373" t="str">
            <v>M2</v>
          </cell>
          <cell r="F373">
            <v>7</v>
          </cell>
          <cell r="G373">
            <v>98.6</v>
          </cell>
          <cell r="H373">
            <v>690.2</v>
          </cell>
        </row>
        <row r="374">
          <cell r="B374" t="str">
            <v>07.03.129</v>
          </cell>
          <cell r="C374" t="str">
            <v>Telha galvalume / aco galv pint 1 face po ou coil-coating ondulada crfs e=0,65mm</v>
          </cell>
          <cell r="D374" t="str">
            <v>FDE</v>
          </cell>
          <cell r="E374" t="str">
            <v>M2</v>
          </cell>
          <cell r="F374">
            <v>7</v>
          </cell>
          <cell r="G374">
            <v>110.01</v>
          </cell>
          <cell r="H374">
            <v>770.07</v>
          </cell>
        </row>
        <row r="375">
          <cell r="B375" t="str">
            <v>07.03.130</v>
          </cell>
          <cell r="C375" t="str">
            <v>Telha galvalume / aco galv pint 1 face po/coil-coating trapez h=40mm e=0,65mm</v>
          </cell>
          <cell r="D375" t="str">
            <v>FDE</v>
          </cell>
          <cell r="E375" t="str">
            <v>M2</v>
          </cell>
          <cell r="F375">
            <v>10</v>
          </cell>
          <cell r="G375">
            <v>122.36</v>
          </cell>
          <cell r="H375">
            <v>1223.5999999999999</v>
          </cell>
        </row>
        <row r="376">
          <cell r="B376" t="str">
            <v>07.03.131</v>
          </cell>
          <cell r="C376" t="str">
            <v>Telha galvalume / aco galv pint 1 face po/coil-coating trapez h=100mm e=0,65mm</v>
          </cell>
          <cell r="D376" t="str">
            <v>FDE</v>
          </cell>
          <cell r="E376" t="str">
            <v>M2</v>
          </cell>
          <cell r="F376">
            <v>5</v>
          </cell>
          <cell r="G376">
            <v>132.22</v>
          </cell>
          <cell r="H376">
            <v>661.1</v>
          </cell>
        </row>
        <row r="377">
          <cell r="B377" t="str">
            <v>07.03.133</v>
          </cell>
          <cell r="C377" t="str">
            <v>Telha galvalume / aco galv acabamento.natural trapez h=40mm .e=0,65mm</v>
          </cell>
          <cell r="D377" t="str">
            <v>FDE</v>
          </cell>
          <cell r="E377" t="str">
            <v>M2</v>
          </cell>
          <cell r="F377">
            <v>5</v>
          </cell>
          <cell r="G377">
            <v>102.06</v>
          </cell>
          <cell r="H377">
            <v>510.3</v>
          </cell>
        </row>
        <row r="378">
          <cell r="B378" t="str">
            <v>07.03.134</v>
          </cell>
          <cell r="C378" t="str">
            <v>Telha galvalume / aco galv acabamento.natural trapez h=100mm .e=0,65mm</v>
          </cell>
          <cell r="D378" t="str">
            <v>FDE</v>
          </cell>
          <cell r="E378" t="str">
            <v>M2</v>
          </cell>
          <cell r="F378">
            <v>5</v>
          </cell>
          <cell r="G378">
            <v>124.09</v>
          </cell>
          <cell r="H378">
            <v>620.45000000000005</v>
          </cell>
        </row>
        <row r="379">
          <cell r="B379" t="str">
            <v>07.03.132</v>
          </cell>
          <cell r="C379" t="str">
            <v>Telha galvalume / aco galv acab. natural ondulada crfs e=0,65mm</v>
          </cell>
          <cell r="D379" t="str">
            <v>FDE</v>
          </cell>
          <cell r="E379" t="str">
            <v>M2</v>
          </cell>
          <cell r="F379">
            <v>8</v>
          </cell>
          <cell r="G379">
            <v>101.72</v>
          </cell>
          <cell r="H379">
            <v>813.76</v>
          </cell>
        </row>
        <row r="380">
          <cell r="B380" t="str">
            <v>07.80.028</v>
          </cell>
          <cell r="C380" t="str">
            <v>Telha galvalume / aco galv autoportante dois apoios vão máximo até 11 metros e=0,80mm h=260mm acabamento natural sanduiche de lã de rocha e=50 mm envelopada</v>
          </cell>
          <cell r="D380" t="str">
            <v>FDE</v>
          </cell>
          <cell r="E380" t="str">
            <v>M2</v>
          </cell>
          <cell r="F380">
            <v>32</v>
          </cell>
          <cell r="G380">
            <v>292.47000000000003</v>
          </cell>
          <cell r="H380">
            <v>9359.0400000000009</v>
          </cell>
        </row>
        <row r="381">
          <cell r="B381" t="str">
            <v>07.80.029</v>
          </cell>
          <cell r="C381" t="str">
            <v>Telha galvalume / aco galv autoportante dois apoios vão máximo até 11 metros e=0,80mm h=260mm face inferior pintada sanduiche de lã de rocha e=50 mm envelopada</v>
          </cell>
          <cell r="D381" t="str">
            <v>FDE</v>
          </cell>
          <cell r="E381" t="str">
            <v>M2</v>
          </cell>
          <cell r="F381">
            <v>32</v>
          </cell>
          <cell r="G381">
            <v>325.11</v>
          </cell>
          <cell r="H381">
            <v>10403.52</v>
          </cell>
        </row>
        <row r="382">
          <cell r="B382" t="str">
            <v>07.03.135</v>
          </cell>
          <cell r="C382" t="str">
            <v>Telha galvalume / aco galv sanduiche e=30mm (pir) trapez h=40mm nas duas faces e= 0,50mm com pint faces aparentes</v>
          </cell>
          <cell r="D382" t="str">
            <v>FDE</v>
          </cell>
          <cell r="E382" t="str">
            <v>M2</v>
          </cell>
          <cell r="F382">
            <v>900</v>
          </cell>
          <cell r="G382">
            <v>251.22</v>
          </cell>
          <cell r="H382">
            <v>226098</v>
          </cell>
        </row>
        <row r="383">
          <cell r="B383" t="str">
            <v>07.03.136</v>
          </cell>
          <cell r="C383" t="str">
            <v>Telha galvalume / aco galv sanduiche e=50mm (pir) trapez h=40mm nas duas faces e= 0,50mm com pint faces aparentes</v>
          </cell>
          <cell r="D383" t="str">
            <v>FDE</v>
          </cell>
          <cell r="E383" t="str">
            <v>M2</v>
          </cell>
          <cell r="F383">
            <v>600</v>
          </cell>
          <cell r="G383">
            <v>277.33999999999997</v>
          </cell>
          <cell r="H383">
            <v>166404</v>
          </cell>
        </row>
        <row r="384">
          <cell r="B384" t="str">
            <v>07.03.137</v>
          </cell>
          <cell r="C384" t="str">
            <v>Telha galvalume / aco galv sanduiche e=30mm (pir) superior trapez h=40mm / inferior plano e= 0,50mm com pint faces aparentes</v>
          </cell>
          <cell r="D384" t="str">
            <v>FDE</v>
          </cell>
          <cell r="E384" t="str">
            <v>M2</v>
          </cell>
          <cell r="F384">
            <v>600</v>
          </cell>
          <cell r="G384">
            <v>205.47</v>
          </cell>
          <cell r="H384">
            <v>123282</v>
          </cell>
        </row>
        <row r="385">
          <cell r="B385" t="str">
            <v>07.03.138</v>
          </cell>
          <cell r="C385" t="str">
            <v>Telha galvalume / aco galv sanduiche e=50mm (pir) superior trapez h=40mm / inferior plano e= 0,50mm com pint faces aparentes</v>
          </cell>
          <cell r="D385" t="str">
            <v>FDE</v>
          </cell>
          <cell r="E385" t="str">
            <v>M2</v>
          </cell>
          <cell r="F385">
            <v>1300</v>
          </cell>
          <cell r="G385">
            <v>252.39</v>
          </cell>
          <cell r="H385">
            <v>328107</v>
          </cell>
        </row>
        <row r="386">
          <cell r="B386" t="str">
            <v>94216</v>
          </cell>
          <cell r="C386" t="str">
            <v>TELHAMENTO COM TELHA METÁLICA TERMOACÚSTICA E = 30 MM, COM ATÉ 2 ÁGUAS, INCLUSO IÇAMENTO. AF_07/2019</v>
          </cell>
          <cell r="D386" t="str">
            <v>SINAPI</v>
          </cell>
          <cell r="E386" t="str">
            <v>M2</v>
          </cell>
          <cell r="F386">
            <v>14</v>
          </cell>
          <cell r="G386">
            <v>203.18</v>
          </cell>
          <cell r="H386">
            <v>2844.52</v>
          </cell>
        </row>
        <row r="387">
          <cell r="B387" t="str">
            <v>16.13.130</v>
          </cell>
          <cell r="C387" t="str">
            <v>Telhamento em chapa de aço com pintura poliéster, tipo sanduíche, espessura de 0,50 mm, com poliestireno expandido</v>
          </cell>
          <cell r="D387" t="str">
            <v>SP Obras</v>
          </cell>
          <cell r="E387" t="str">
            <v>M2</v>
          </cell>
          <cell r="F387">
            <v>1500</v>
          </cell>
          <cell r="G387">
            <v>146.80000000000001</v>
          </cell>
          <cell r="H387">
            <v>220200</v>
          </cell>
        </row>
        <row r="388">
          <cell r="B388" t="str">
            <v>94210</v>
          </cell>
          <cell r="C388" t="str">
            <v>TELHAMENTO COM TELHA ONDULADA DE FIBROCIMENTO E = 6 MM, COM RECOBRIMENTO LATERAL DE 1 1/4 DE ONDA PARA TELHADO COM INCLINAÇÃO MÁXIMA DE 10°, COM ATÉ 2 ÁGUAS, INCLUSO IÇAMENTO. AF_07/2019</v>
          </cell>
          <cell r="D388" t="str">
            <v>SINAPI</v>
          </cell>
          <cell r="E388" t="str">
            <v>M2</v>
          </cell>
          <cell r="F388">
            <v>77</v>
          </cell>
          <cell r="G388">
            <v>48.4</v>
          </cell>
          <cell r="H388">
            <v>3726.8</v>
          </cell>
        </row>
        <row r="389">
          <cell r="B389" t="str">
            <v>100325</v>
          </cell>
          <cell r="C389" t="str">
            <v>CUMEEIRA SHED PARA TELHA ONDULADA DE FIBROCIMENTO, E = 6 MM, INCLUSO ACESSÓRIOS DE FIXAÇÃO E IÇAMENTO. AF_07/2019</v>
          </cell>
          <cell r="D389" t="str">
            <v>SINAPI</v>
          </cell>
          <cell r="E389" t="str">
            <v>M</v>
          </cell>
          <cell r="F389">
            <v>22</v>
          </cell>
          <cell r="G389">
            <v>83.03</v>
          </cell>
          <cell r="H389">
            <v>1826.66</v>
          </cell>
        </row>
        <row r="390">
          <cell r="B390" t="str">
            <v>07.03.107</v>
          </cell>
          <cell r="C390" t="str">
            <v>Telha ceramica tipo plan</v>
          </cell>
          <cell r="D390" t="str">
            <v>FDE</v>
          </cell>
          <cell r="E390" t="str">
            <v>M2</v>
          </cell>
          <cell r="F390">
            <v>26</v>
          </cell>
          <cell r="G390">
            <v>133.38999999999999</v>
          </cell>
          <cell r="H390">
            <v>3468.14</v>
          </cell>
        </row>
        <row r="391">
          <cell r="B391" t="str">
            <v>07.03.105</v>
          </cell>
          <cell r="C391" t="str">
            <v>Telha ceramica tipo francesa</v>
          </cell>
          <cell r="D391" t="str">
            <v>FDE</v>
          </cell>
          <cell r="E391" t="str">
            <v>M2</v>
          </cell>
          <cell r="F391">
            <v>400</v>
          </cell>
          <cell r="G391">
            <v>85.45</v>
          </cell>
          <cell r="H391">
            <v>34180</v>
          </cell>
        </row>
        <row r="392">
          <cell r="B392" t="str">
            <v>07.03.110</v>
          </cell>
          <cell r="C392" t="str">
            <v>Telha ceramica tipo romana</v>
          </cell>
          <cell r="D392" t="str">
            <v>FDE</v>
          </cell>
          <cell r="E392" t="str">
            <v>M2</v>
          </cell>
          <cell r="F392">
            <v>300</v>
          </cell>
          <cell r="G392">
            <v>59.69</v>
          </cell>
          <cell r="H392">
            <v>17907</v>
          </cell>
        </row>
        <row r="393">
          <cell r="B393" t="str">
            <v>94219</v>
          </cell>
          <cell r="C393" t="str">
            <v>CUMEEIRA E ESPIGÃO PARA TELHA CERÂMICA EMBOÇADA COM ARGAMASSA TRAÇO 1:2:9 (CIMENTO, CAL E AREIA), PARA TELHADOS COM MAIS DE 2 ÁGUAS, INCLUSO TRANSPORTE VERTICAL. AF_07/2019</v>
          </cell>
          <cell r="D393" t="str">
            <v>SINAPI</v>
          </cell>
          <cell r="E393" t="str">
            <v>M</v>
          </cell>
          <cell r="F393">
            <v>37</v>
          </cell>
          <cell r="G393">
            <v>44.16</v>
          </cell>
          <cell r="H393">
            <v>1633.92</v>
          </cell>
        </row>
        <row r="394">
          <cell r="B394" t="str">
            <v>07.04.042</v>
          </cell>
          <cell r="C394" t="str">
            <v>Cumeeira de aco galv natural perfil trap e=0,5mm h=100mm</v>
          </cell>
          <cell r="D394" t="str">
            <v>FDE</v>
          </cell>
          <cell r="E394" t="str">
            <v>M</v>
          </cell>
          <cell r="F394">
            <v>24</v>
          </cell>
          <cell r="G394">
            <v>95.02</v>
          </cell>
          <cell r="H394">
            <v>2280.48</v>
          </cell>
        </row>
        <row r="395">
          <cell r="B395" t="str">
            <v>07.04.041</v>
          </cell>
          <cell r="C395" t="str">
            <v>Cumeeira aço galvalume acabamento natural perfil ond/trap e=065 h=ate 400mm</v>
          </cell>
          <cell r="D395" t="str">
            <v>FDE</v>
          </cell>
          <cell r="E395" t="str">
            <v>M</v>
          </cell>
          <cell r="F395">
            <v>24</v>
          </cell>
          <cell r="G395">
            <v>107.36</v>
          </cell>
          <cell r="H395">
            <v>2576.64</v>
          </cell>
        </row>
        <row r="396">
          <cell r="B396" t="str">
            <v>07.04.034</v>
          </cell>
          <cell r="C396" t="str">
            <v>Cumeeira aco pint po/coil-coating perfil ond/trap e=0,65mm h ate 40mm</v>
          </cell>
          <cell r="D396" t="str">
            <v>FDE</v>
          </cell>
          <cell r="E396" t="str">
            <v>M</v>
          </cell>
          <cell r="F396">
            <v>5</v>
          </cell>
          <cell r="G396">
            <v>123.8</v>
          </cell>
          <cell r="H396">
            <v>619</v>
          </cell>
        </row>
        <row r="397">
          <cell r="B397" t="str">
            <v>07.04.035</v>
          </cell>
          <cell r="C397" t="str">
            <v>Cumeeira de aco pint po ou coil-coating lisa ou lisa dentada e=0.5mm</v>
          </cell>
          <cell r="D397" t="str">
            <v>FDE</v>
          </cell>
          <cell r="E397" t="str">
            <v>M2</v>
          </cell>
          <cell r="F397">
            <v>5</v>
          </cell>
          <cell r="G397">
            <v>68.95</v>
          </cell>
          <cell r="H397">
            <v>344.75</v>
          </cell>
        </row>
        <row r="398">
          <cell r="B398" t="str">
            <v>07.04.037</v>
          </cell>
          <cell r="C398" t="str">
            <v>Cumeeira aco galv pint po/coil-coating perfil trapez h=100mm e=0,65mm</v>
          </cell>
          <cell r="D398" t="str">
            <v>FDE</v>
          </cell>
          <cell r="E398" t="str">
            <v>M</v>
          </cell>
          <cell r="F398">
            <v>4</v>
          </cell>
          <cell r="G398">
            <v>133.74</v>
          </cell>
          <cell r="H398">
            <v>534.96</v>
          </cell>
        </row>
        <row r="399">
          <cell r="B399" t="str">
            <v>100327</v>
          </cell>
          <cell r="C399" t="str">
            <v>RUFO EXTERNO/INTERNO EM CHAPA DE AÇO GALVANIZADO NÚMERO 26, CORTE DE 33 CM, INCLUSO IÇAMENTO. AF_07/2019</v>
          </cell>
          <cell r="D399" t="str">
            <v>SINAPI</v>
          </cell>
          <cell r="E399" t="str">
            <v>M</v>
          </cell>
          <cell r="F399">
            <v>2300</v>
          </cell>
          <cell r="G399">
            <v>60.55</v>
          </cell>
          <cell r="H399">
            <v>139265</v>
          </cell>
        </row>
        <row r="400">
          <cell r="B400" t="str">
            <v>07.04.102</v>
          </cell>
          <cell r="C400" t="str">
            <v>Rufo liso aço galvalume acabamento natural e=0,65mm corte ate 600mm</v>
          </cell>
          <cell r="D400" t="str">
            <v>FDE</v>
          </cell>
          <cell r="E400" t="str">
            <v>M</v>
          </cell>
          <cell r="F400">
            <v>100</v>
          </cell>
          <cell r="G400">
            <v>82.44</v>
          </cell>
          <cell r="H400">
            <v>8244</v>
          </cell>
        </row>
        <row r="401">
          <cell r="B401" t="str">
            <v>07.04.123</v>
          </cell>
          <cell r="C401" t="str">
            <v>Rufo dentado aco galv pint po/coil-coating e=0,50mm corte ate 400mm</v>
          </cell>
          <cell r="D401" t="str">
            <v>FDE</v>
          </cell>
          <cell r="E401" t="str">
            <v>M</v>
          </cell>
          <cell r="F401">
            <v>100</v>
          </cell>
          <cell r="G401">
            <v>80.84</v>
          </cell>
          <cell r="H401">
            <v>8084</v>
          </cell>
        </row>
        <row r="402">
          <cell r="B402" t="str">
            <v>07.04.124</v>
          </cell>
          <cell r="C402" t="str">
            <v>Rufo dentado aco galv pint po/coil-coating e=0,50mm corte ate 600mm</v>
          </cell>
          <cell r="D402" t="str">
            <v>FDE</v>
          </cell>
          <cell r="E402" t="str">
            <v>M</v>
          </cell>
          <cell r="F402">
            <v>1100</v>
          </cell>
          <cell r="G402">
            <v>112.87</v>
          </cell>
          <cell r="H402">
            <v>124157</v>
          </cell>
        </row>
        <row r="403">
          <cell r="B403" t="str">
            <v>07.04.113</v>
          </cell>
          <cell r="C403" t="str">
            <v>Rufo dentado aço galvalume acabamento natural e=0,65mm corte ate 400mm</v>
          </cell>
          <cell r="D403" t="str">
            <v>FDE</v>
          </cell>
          <cell r="E403" t="str">
            <v>M</v>
          </cell>
          <cell r="F403">
            <v>100</v>
          </cell>
          <cell r="G403">
            <v>62.92</v>
          </cell>
          <cell r="H403">
            <v>6292</v>
          </cell>
        </row>
        <row r="404">
          <cell r="B404" t="str">
            <v>07.04.114</v>
          </cell>
          <cell r="C404" t="str">
            <v>Rufo dentado aço galvalume acabamento natural e=0,65mm corte ate 600mm</v>
          </cell>
          <cell r="D404" t="str">
            <v>FDE</v>
          </cell>
          <cell r="E404" t="str">
            <v>M</v>
          </cell>
          <cell r="F404">
            <v>100</v>
          </cell>
          <cell r="G404">
            <v>83.43</v>
          </cell>
          <cell r="H404">
            <v>8343</v>
          </cell>
        </row>
        <row r="405">
          <cell r="B405" t="str">
            <v>07.05.007</v>
          </cell>
          <cell r="C405" t="str">
            <v>Fechamento telha perf galvalume / aco galv trapez h=40mm e=0,65mm pint po 2 faces ø furo ate 3,17mm area perfurada até 40%</v>
          </cell>
          <cell r="D405" t="str">
            <v>FDE</v>
          </cell>
          <cell r="E405" t="str">
            <v>M2</v>
          </cell>
          <cell r="F405">
            <v>750</v>
          </cell>
          <cell r="G405">
            <v>125.89</v>
          </cell>
          <cell r="H405">
            <v>94417.5</v>
          </cell>
        </row>
        <row r="406">
          <cell r="B406" t="str">
            <v>07.05.010</v>
          </cell>
          <cell r="C406" t="str">
            <v>Vedacao lateral de cobertura com tela de nylon</v>
          </cell>
          <cell r="D406" t="str">
            <v>FDE</v>
          </cell>
          <cell r="E406" t="str">
            <v>M2</v>
          </cell>
          <cell r="F406">
            <v>52</v>
          </cell>
          <cell r="G406">
            <v>198.15</v>
          </cell>
          <cell r="H406">
            <v>10303.799999999999</v>
          </cell>
        </row>
        <row r="407">
          <cell r="B407" t="str">
            <v>94226</v>
          </cell>
          <cell r="C407" t="str">
            <v>SUBCOBERTURA COM MANTA PLÁSTICA REVESTIDA POR PELÍCULA DE ALUMÍNO, INCLUSO TRANSPORTE VERTICAL. AF_07/2019</v>
          </cell>
          <cell r="D407" t="str">
            <v>SINAPI</v>
          </cell>
          <cell r="E407" t="str">
            <v>M2</v>
          </cell>
          <cell r="F407">
            <v>303</v>
          </cell>
          <cell r="G407">
            <v>22.69</v>
          </cell>
          <cell r="H407">
            <v>6875.07</v>
          </cell>
        </row>
        <row r="408">
          <cell r="B408" t="str">
            <v>07.60.001</v>
          </cell>
          <cell r="C408" t="str">
            <v>Retirada de estrut de madeira em tesoura,pontal ou mista p/telha barro sobre laje</v>
          </cell>
          <cell r="D408" t="str">
            <v>FDE</v>
          </cell>
          <cell r="E408" t="str">
            <v>M2</v>
          </cell>
          <cell r="F408">
            <v>2</v>
          </cell>
          <cell r="G408">
            <v>28.43</v>
          </cell>
          <cell r="H408">
            <v>56.86</v>
          </cell>
        </row>
        <row r="409">
          <cell r="B409" t="str">
            <v>07.60.002</v>
          </cell>
          <cell r="C409" t="str">
            <v>Retirada de estrut de madeira em tesoura para telhas de barro sobre vao livre</v>
          </cell>
          <cell r="D409" t="str">
            <v>FDE</v>
          </cell>
          <cell r="E409" t="str">
            <v>M2</v>
          </cell>
          <cell r="F409">
            <v>5</v>
          </cell>
          <cell r="G409">
            <v>40.270000000000003</v>
          </cell>
          <cell r="H409">
            <v>201.35</v>
          </cell>
        </row>
        <row r="410">
          <cell r="B410" t="str">
            <v>07.60.005</v>
          </cell>
          <cell r="C410" t="str">
            <v>Retirada de estrut de madeira em tesoura,pontal ou mista p/telha fibro-cim sobre laje</v>
          </cell>
          <cell r="D410" t="str">
            <v>FDE</v>
          </cell>
          <cell r="E410" t="str">
            <v>M2</v>
          </cell>
          <cell r="F410">
            <v>3</v>
          </cell>
          <cell r="G410">
            <v>18.95</v>
          </cell>
          <cell r="H410">
            <v>56.85</v>
          </cell>
        </row>
        <row r="411">
          <cell r="B411" t="str">
            <v>07.60.006</v>
          </cell>
          <cell r="C411" t="str">
            <v>Retirada de estrut de madeira em tesoura,para telha de fibro-cim sobre vao livre</v>
          </cell>
          <cell r="D411" t="str">
            <v>FDE</v>
          </cell>
          <cell r="E411" t="str">
            <v>M2</v>
          </cell>
          <cell r="F411">
            <v>5</v>
          </cell>
          <cell r="G411">
            <v>30.79</v>
          </cell>
          <cell r="H411">
            <v>153.94999999999999</v>
          </cell>
        </row>
        <row r="412">
          <cell r="B412" t="str">
            <v>07.60.010</v>
          </cell>
          <cell r="C412" t="str">
            <v>Retirada de vigamento de apoio p/telhas de barro/fibro-cim/al/plast/plana pre-fab</v>
          </cell>
          <cell r="D412" t="str">
            <v>FDE</v>
          </cell>
          <cell r="E412" t="str">
            <v>M</v>
          </cell>
          <cell r="F412">
            <v>18</v>
          </cell>
          <cell r="G412">
            <v>4.74</v>
          </cell>
          <cell r="H412">
            <v>85.32</v>
          </cell>
        </row>
        <row r="413">
          <cell r="B413" t="str">
            <v>07.60.015</v>
          </cell>
          <cell r="C413" t="str">
            <v>Retirada de caibros</v>
          </cell>
          <cell r="D413" t="str">
            <v>FDE</v>
          </cell>
          <cell r="E413" t="str">
            <v>M</v>
          </cell>
          <cell r="F413">
            <v>38</v>
          </cell>
          <cell r="G413">
            <v>2.84</v>
          </cell>
          <cell r="H413">
            <v>107.92</v>
          </cell>
        </row>
        <row r="414">
          <cell r="B414" t="str">
            <v>07.60.016</v>
          </cell>
          <cell r="C414" t="str">
            <v>Retirada de ripas</v>
          </cell>
          <cell r="D414" t="str">
            <v>FDE</v>
          </cell>
          <cell r="E414" t="str">
            <v>M</v>
          </cell>
          <cell r="F414">
            <v>5</v>
          </cell>
          <cell r="G414">
            <v>0.48</v>
          </cell>
          <cell r="H414">
            <v>2.4</v>
          </cell>
        </row>
        <row r="415">
          <cell r="B415" t="str">
            <v>07.60.020</v>
          </cell>
          <cell r="C415" t="str">
            <v>Retirada de ferragens para estrutura de madeira</v>
          </cell>
          <cell r="D415" t="str">
            <v>FDE</v>
          </cell>
          <cell r="E415" t="str">
            <v>UN</v>
          </cell>
          <cell r="F415">
            <v>5</v>
          </cell>
          <cell r="G415">
            <v>7.11</v>
          </cell>
          <cell r="H415">
            <v>35.549999999999997</v>
          </cell>
        </row>
        <row r="416">
          <cell r="B416" t="str">
            <v>07.60.050</v>
          </cell>
          <cell r="C416" t="str">
            <v>Retirada de telhas de barro</v>
          </cell>
          <cell r="D416" t="str">
            <v>FDE</v>
          </cell>
          <cell r="E416" t="str">
            <v>M2</v>
          </cell>
          <cell r="F416">
            <v>199</v>
          </cell>
          <cell r="G416">
            <v>6.95</v>
          </cell>
          <cell r="H416">
            <v>1383.05</v>
          </cell>
        </row>
        <row r="417">
          <cell r="B417" t="str">
            <v>07.60.055</v>
          </cell>
          <cell r="C417" t="str">
            <v>Retirada de cumeeiras e espigões de barro</v>
          </cell>
          <cell r="D417" t="str">
            <v>FDE</v>
          </cell>
          <cell r="E417" t="str">
            <v>M</v>
          </cell>
          <cell r="F417">
            <v>3</v>
          </cell>
          <cell r="G417">
            <v>6.41</v>
          </cell>
          <cell r="H417">
            <v>19.23</v>
          </cell>
        </row>
        <row r="418">
          <cell r="B418" t="str">
            <v>07.60.056</v>
          </cell>
          <cell r="C418" t="str">
            <v>Retirada de cumeeiras e espigoes de barro - s/reaprov</v>
          </cell>
          <cell r="D418" t="str">
            <v>FDE</v>
          </cell>
          <cell r="E418" t="str">
            <v>M</v>
          </cell>
          <cell r="F418">
            <v>3</v>
          </cell>
          <cell r="G418">
            <v>1.61</v>
          </cell>
          <cell r="H418">
            <v>4.83</v>
          </cell>
        </row>
        <row r="419">
          <cell r="B419" t="str">
            <v>07.60.060</v>
          </cell>
          <cell r="C419" t="str">
            <v>Retirada de telhas ond de fibro-cim/plast ou alum/plana pre fab</v>
          </cell>
          <cell r="D419" t="str">
            <v>FDE</v>
          </cell>
          <cell r="E419" t="str">
            <v>M2</v>
          </cell>
          <cell r="F419">
            <v>500</v>
          </cell>
          <cell r="G419">
            <v>8.6199999999999992</v>
          </cell>
          <cell r="H419">
            <v>4310</v>
          </cell>
        </row>
        <row r="420">
          <cell r="B420" t="str">
            <v>97647</v>
          </cell>
          <cell r="C420" t="str">
            <v>REMOÇÃO DE TELHAS DE FIBROCIMENTO METÁLICA E CERÂMICA, DE FORMA MANUAL, SEM REAPROVEITAMENTO. AF_09/2023</v>
          </cell>
          <cell r="D420" t="str">
            <v>SINAPI</v>
          </cell>
          <cell r="E420" t="str">
            <v>M2</v>
          </cell>
          <cell r="F420">
            <v>1008</v>
          </cell>
          <cell r="G420">
            <v>4.43</v>
          </cell>
          <cell r="H420">
            <v>4465.4399999999996</v>
          </cell>
        </row>
        <row r="421">
          <cell r="B421" t="str">
            <v>07.60.065</v>
          </cell>
          <cell r="C421" t="str">
            <v>Retirada de cumeeiras, espigões e rufos de fibro-cimento</v>
          </cell>
          <cell r="D421" t="str">
            <v>FDE</v>
          </cell>
          <cell r="E421" t="str">
            <v>M</v>
          </cell>
          <cell r="F421">
            <v>20</v>
          </cell>
          <cell r="G421">
            <v>10.68</v>
          </cell>
          <cell r="H421">
            <v>213.6</v>
          </cell>
        </row>
        <row r="422">
          <cell r="B422" t="str">
            <v>07.60.066</v>
          </cell>
          <cell r="C422" t="str">
            <v>Retirada de cumeeiras, espigoes e rufos de fibro-cimento - s/reaprov</v>
          </cell>
          <cell r="D422" t="str">
            <v>FDE</v>
          </cell>
          <cell r="E422" t="str">
            <v>M</v>
          </cell>
          <cell r="F422">
            <v>13</v>
          </cell>
          <cell r="G422">
            <v>2.67</v>
          </cell>
          <cell r="H422">
            <v>34.71</v>
          </cell>
        </row>
        <row r="423">
          <cell r="B423" t="str">
            <v>100388</v>
          </cell>
          <cell r="C423" t="str">
            <v>RETIRADA E RECOLOCAÇÃO DE RIPA EM TELHADOS DE ATÉ 2 ÁGUAS COM TELHA CERÂMICA OU DE CONCRETO DE ENCAIXE, INCLUSO TRANSPORTE VERTICAL. AF_07/2019</v>
          </cell>
          <cell r="D423" t="str">
            <v>SINAPI</v>
          </cell>
          <cell r="E423" t="str">
            <v>M2</v>
          </cell>
          <cell r="F423">
            <v>3</v>
          </cell>
          <cell r="G423">
            <v>22.8</v>
          </cell>
          <cell r="H423">
            <v>68.400000000000006</v>
          </cell>
        </row>
        <row r="424">
          <cell r="B424" t="str">
            <v>100389</v>
          </cell>
          <cell r="C424" t="str">
            <v>RETIRADA E RECOLOCAÇÃO DE CAIBRO EM TELHADOS DE ATÉ 2 ÁGUAS COM TELHA CERÂMICA OU DE CONCRETO DE ENCAIXE, INCLUSO TRANSPORTE VERTICAL. AF_07/2019</v>
          </cell>
          <cell r="D424" t="str">
            <v>SINAPI</v>
          </cell>
          <cell r="E424" t="str">
            <v>M2</v>
          </cell>
          <cell r="F424">
            <v>10</v>
          </cell>
          <cell r="G424">
            <v>20.079999999999998</v>
          </cell>
          <cell r="H424">
            <v>200.8</v>
          </cell>
        </row>
        <row r="425">
          <cell r="B425" t="str">
            <v>07.70.003</v>
          </cell>
          <cell r="C425" t="str">
            <v>Recolocação de vigas</v>
          </cell>
          <cell r="D425" t="str">
            <v>FDE</v>
          </cell>
          <cell r="E425" t="str">
            <v>M</v>
          </cell>
          <cell r="F425">
            <v>3</v>
          </cell>
          <cell r="G425">
            <v>17.829999999999998</v>
          </cell>
          <cell r="H425">
            <v>53.49</v>
          </cell>
        </row>
        <row r="426">
          <cell r="B426" t="str">
            <v>07.70.010</v>
          </cell>
          <cell r="C426" t="str">
            <v>Recolocação de ferragem para estrutura de madeira</v>
          </cell>
          <cell r="D426" t="str">
            <v>FDE</v>
          </cell>
          <cell r="E426" t="str">
            <v>UN</v>
          </cell>
          <cell r="F426">
            <v>3</v>
          </cell>
          <cell r="G426">
            <v>16.579999999999998</v>
          </cell>
          <cell r="H426">
            <v>49.74</v>
          </cell>
        </row>
        <row r="427">
          <cell r="B427" t="str">
            <v>07.70.050</v>
          </cell>
          <cell r="C427" t="str">
            <v>Recolocação de telhas de barro tipo francesa / romana</v>
          </cell>
          <cell r="D427" t="str">
            <v>FDE</v>
          </cell>
          <cell r="E427" t="str">
            <v>M2</v>
          </cell>
          <cell r="F427">
            <v>481</v>
          </cell>
          <cell r="G427">
            <v>30.09</v>
          </cell>
          <cell r="H427">
            <v>14473.29</v>
          </cell>
        </row>
        <row r="428">
          <cell r="B428" t="str">
            <v>07.70.052</v>
          </cell>
          <cell r="C428" t="str">
            <v>Recolocação de telha de barro tipo plan</v>
          </cell>
          <cell r="D428" t="str">
            <v>FDE</v>
          </cell>
          <cell r="E428" t="str">
            <v>M2</v>
          </cell>
          <cell r="F428">
            <v>5</v>
          </cell>
          <cell r="G428">
            <v>26.35</v>
          </cell>
          <cell r="H428">
            <v>131.75</v>
          </cell>
        </row>
        <row r="429">
          <cell r="B429" t="str">
            <v>07.70.055</v>
          </cell>
          <cell r="C429" t="str">
            <v>Recolocação de telha de fibrocimento, plástico ou alumínio</v>
          </cell>
          <cell r="D429" t="str">
            <v>FDE</v>
          </cell>
          <cell r="E429" t="str">
            <v>M2</v>
          </cell>
          <cell r="F429">
            <v>500</v>
          </cell>
          <cell r="G429">
            <v>18.95</v>
          </cell>
          <cell r="H429">
            <v>9475</v>
          </cell>
        </row>
        <row r="430">
          <cell r="B430" t="str">
            <v>07.70.080</v>
          </cell>
          <cell r="C430" t="str">
            <v>Recolocação de cumeeiras e espigões de barro</v>
          </cell>
          <cell r="D430" t="str">
            <v>FDE</v>
          </cell>
          <cell r="E430" t="str">
            <v>M</v>
          </cell>
          <cell r="F430">
            <v>2</v>
          </cell>
          <cell r="G430">
            <v>21.51</v>
          </cell>
          <cell r="H430">
            <v>43.02</v>
          </cell>
        </row>
        <row r="431">
          <cell r="B431" t="str">
            <v>07.70.081</v>
          </cell>
          <cell r="C431" t="str">
            <v>Recolocação de cumeeiras, espigões e rufos de crfs</v>
          </cell>
          <cell r="D431" t="str">
            <v>FDE</v>
          </cell>
          <cell r="E431" t="str">
            <v>M</v>
          </cell>
          <cell r="F431">
            <v>8</v>
          </cell>
          <cell r="G431">
            <v>9.48</v>
          </cell>
          <cell r="H431">
            <v>75.84</v>
          </cell>
        </row>
        <row r="432">
          <cell r="B432" t="str">
            <v>07.80.001</v>
          </cell>
          <cell r="C432" t="str">
            <v>Ripas de 5 x 1,5 cm g1-c6</v>
          </cell>
          <cell r="D432" t="str">
            <v>FDE</v>
          </cell>
          <cell r="E432" t="str">
            <v>M</v>
          </cell>
          <cell r="F432">
            <v>268</v>
          </cell>
          <cell r="G432">
            <v>7.71</v>
          </cell>
          <cell r="H432">
            <v>2066.2800000000002</v>
          </cell>
        </row>
        <row r="433">
          <cell r="B433" t="str">
            <v>07.80.002</v>
          </cell>
          <cell r="C433" t="str">
            <v>Caibro de 5 x 6 cm g1-c6</v>
          </cell>
          <cell r="D433" t="str">
            <v>FDE</v>
          </cell>
          <cell r="E433" t="str">
            <v>M</v>
          </cell>
          <cell r="F433">
            <v>102</v>
          </cell>
          <cell r="G433">
            <v>17.18</v>
          </cell>
          <cell r="H433">
            <v>1752.36</v>
          </cell>
        </row>
        <row r="434">
          <cell r="B434" t="str">
            <v>07.80.003</v>
          </cell>
          <cell r="C434" t="str">
            <v>Tabua de 12 x 3 cm g1-c6</v>
          </cell>
          <cell r="D434" t="str">
            <v>FDE</v>
          </cell>
          <cell r="E434" t="str">
            <v>M</v>
          </cell>
          <cell r="F434">
            <v>14</v>
          </cell>
          <cell r="G434">
            <v>28.04</v>
          </cell>
          <cell r="H434">
            <v>392.56</v>
          </cell>
        </row>
        <row r="435">
          <cell r="B435" t="str">
            <v>07.80.008</v>
          </cell>
          <cell r="C435" t="str">
            <v>Sarrafo aparelhado 10x2,5cm g1-c2</v>
          </cell>
          <cell r="D435" t="str">
            <v>FDE</v>
          </cell>
          <cell r="E435" t="str">
            <v>ML</v>
          </cell>
          <cell r="F435">
            <v>3</v>
          </cell>
          <cell r="G435">
            <v>8.93</v>
          </cell>
          <cell r="H435">
            <v>26.79</v>
          </cell>
        </row>
        <row r="436">
          <cell r="B436" t="str">
            <v>07.80.019</v>
          </cell>
          <cell r="C436" t="str">
            <v>Parafuso para fixacao de telha ondulada crfs</v>
          </cell>
          <cell r="D436" t="str">
            <v>FDE</v>
          </cell>
          <cell r="E436" t="str">
            <v>UN</v>
          </cell>
          <cell r="F436">
            <v>33</v>
          </cell>
          <cell r="G436">
            <v>5.94</v>
          </cell>
          <cell r="H436">
            <v>196.02</v>
          </cell>
        </row>
        <row r="437">
          <cell r="B437" t="str">
            <v>07.80.020</v>
          </cell>
          <cell r="C437" t="str">
            <v>Parafuso ou gancho p/ fixacao telha crfs modulada</v>
          </cell>
          <cell r="D437" t="str">
            <v>FDE</v>
          </cell>
          <cell r="E437" t="str">
            <v>UN</v>
          </cell>
          <cell r="F437">
            <v>2</v>
          </cell>
          <cell r="G437">
            <v>6.41</v>
          </cell>
          <cell r="H437">
            <v>12.82</v>
          </cell>
        </row>
        <row r="438">
          <cell r="B438" t="str">
            <v>07.80.022</v>
          </cell>
          <cell r="C438" t="str">
            <v>Chapuz metálico ferro 2" x 1/4" encontro cumeeira/pendural inclusive parafusos</v>
          </cell>
          <cell r="D438" t="str">
            <v>FDE</v>
          </cell>
          <cell r="E438" t="str">
            <v>UN</v>
          </cell>
          <cell r="F438">
            <v>5</v>
          </cell>
          <cell r="G438">
            <v>257.52999999999997</v>
          </cell>
          <cell r="H438">
            <v>1287.6500000000001</v>
          </cell>
        </row>
        <row r="439">
          <cell r="B439" t="str">
            <v>07.80.023</v>
          </cell>
          <cell r="C439" t="str">
            <v>Estribo/grampo ferro redondo 1/2" incluso chapa e porcas</v>
          </cell>
          <cell r="D439" t="str">
            <v>FDE</v>
          </cell>
          <cell r="E439" t="str">
            <v>UN</v>
          </cell>
          <cell r="F439">
            <v>5</v>
          </cell>
          <cell r="G439">
            <v>74.290000000000006</v>
          </cell>
          <cell r="H439">
            <v>371.45</v>
          </cell>
        </row>
        <row r="440">
          <cell r="B440" t="str">
            <v>07.80.024</v>
          </cell>
          <cell r="C440" t="str">
            <v>Chapuz metalico 2x40cm ferro 2" x 1/4" inclusive parafusos</v>
          </cell>
          <cell r="D440" t="str">
            <v>FDE</v>
          </cell>
          <cell r="E440" t="str">
            <v>UN</v>
          </cell>
          <cell r="F440">
            <v>5</v>
          </cell>
          <cell r="G440">
            <v>145.52000000000001</v>
          </cell>
          <cell r="H440">
            <v>727.6</v>
          </cell>
        </row>
        <row r="441">
          <cell r="B441" t="str">
            <v>07.80.033</v>
          </cell>
          <cell r="C441" t="str">
            <v>Fechamento de oitao em tabua de 10 x 1cm macho-femea p/forro g1-c4</v>
          </cell>
          <cell r="D441" t="str">
            <v>FDE</v>
          </cell>
          <cell r="E441" t="str">
            <v>M2</v>
          </cell>
          <cell r="F441">
            <v>5</v>
          </cell>
          <cell r="G441">
            <v>114.05</v>
          </cell>
          <cell r="H441">
            <v>570.25</v>
          </cell>
        </row>
        <row r="442">
          <cell r="B442" t="str">
            <v>07.80.035</v>
          </cell>
          <cell r="C442" t="str">
            <v>Limpeza de telhado inclusive remoção do material recolhido</v>
          </cell>
          <cell r="D442" t="str">
            <v>FDE</v>
          </cell>
          <cell r="E442" t="str">
            <v>M2</v>
          </cell>
          <cell r="F442">
            <v>450</v>
          </cell>
          <cell r="G442">
            <v>8.5399999999999991</v>
          </cell>
          <cell r="H442">
            <v>3843</v>
          </cell>
        </row>
        <row r="443">
          <cell r="B443" t="str">
            <v>07.80.036</v>
          </cell>
          <cell r="C443" t="str">
            <v>Telha tecnologia crfs modulada e=8mm</v>
          </cell>
          <cell r="D443" t="str">
            <v>FDE</v>
          </cell>
          <cell r="E443" t="str">
            <v>M2</v>
          </cell>
          <cell r="F443">
            <v>221</v>
          </cell>
          <cell r="G443">
            <v>179.33</v>
          </cell>
          <cell r="H443">
            <v>39631.93</v>
          </cell>
        </row>
        <row r="444">
          <cell r="B444" t="str">
            <v>07.80.037</v>
          </cell>
          <cell r="C444" t="str">
            <v>Telha tecnologia crfs trapezoidal 44cm e=8mm</v>
          </cell>
          <cell r="D444" t="str">
            <v>FDE</v>
          </cell>
          <cell r="E444" t="str">
            <v>M2</v>
          </cell>
          <cell r="F444">
            <v>39</v>
          </cell>
          <cell r="G444">
            <v>159.69999999999999</v>
          </cell>
          <cell r="H444">
            <v>6228.3</v>
          </cell>
        </row>
        <row r="445">
          <cell r="B445" t="str">
            <v>07.80.039</v>
          </cell>
          <cell r="C445" t="str">
            <v>Telha tecnologia crfs maxiplac h=125mm e=8mm</v>
          </cell>
          <cell r="D445" t="str">
            <v>FDE</v>
          </cell>
          <cell r="E445" t="str">
            <v>M2</v>
          </cell>
          <cell r="F445">
            <v>5</v>
          </cell>
          <cell r="G445">
            <v>111.92</v>
          </cell>
          <cell r="H445">
            <v>559.6</v>
          </cell>
        </row>
        <row r="446">
          <cell r="B446" t="str">
            <v>07.80.040</v>
          </cell>
          <cell r="C446" t="str">
            <v>Telha tecnologia crfs ondulada e=6mm</v>
          </cell>
          <cell r="D446" t="str">
            <v>FDE</v>
          </cell>
          <cell r="E446" t="str">
            <v>M2</v>
          </cell>
          <cell r="F446">
            <v>194</v>
          </cell>
          <cell r="G446">
            <v>42.76</v>
          </cell>
          <cell r="H446">
            <v>8295.44</v>
          </cell>
        </row>
        <row r="447">
          <cell r="B447" t="str">
            <v>07.80.041</v>
          </cell>
          <cell r="C447" t="str">
            <v>Telha tecnologia crfs ondulada e=8mm</v>
          </cell>
          <cell r="D447" t="str">
            <v>FDE</v>
          </cell>
          <cell r="E447" t="str">
            <v>M2</v>
          </cell>
          <cell r="F447">
            <v>102</v>
          </cell>
          <cell r="G447">
            <v>68.11</v>
          </cell>
          <cell r="H447">
            <v>6947.22</v>
          </cell>
        </row>
        <row r="448">
          <cell r="B448" t="str">
            <v>94223</v>
          </cell>
          <cell r="C448" t="str">
            <v>CUMEEIRA PARA TELHA DE FIBROCIMENTO ONDULADA E = 6 MM, INCLUSO ACESSÓRIOS DE FIXAÇÃO E IÇAMENTO. AF_07/2019</v>
          </cell>
          <cell r="D448" t="str">
            <v>SINAPI</v>
          </cell>
          <cell r="E448" t="str">
            <v>M</v>
          </cell>
          <cell r="F448">
            <v>209</v>
          </cell>
          <cell r="G448">
            <v>77.19</v>
          </cell>
          <cell r="H448">
            <v>16132.71</v>
          </cell>
        </row>
        <row r="449">
          <cell r="B449" t="str">
            <v>07.80.043</v>
          </cell>
          <cell r="C449" t="str">
            <v>Cumeeira articulada p/ telha tecnologia crfs ondulada</v>
          </cell>
          <cell r="D449" t="str">
            <v>FDE</v>
          </cell>
          <cell r="E449" t="str">
            <v>M</v>
          </cell>
          <cell r="F449">
            <v>3</v>
          </cell>
          <cell r="G449">
            <v>99.78</v>
          </cell>
          <cell r="H449">
            <v>299.33999999999997</v>
          </cell>
        </row>
        <row r="450">
          <cell r="B450" t="str">
            <v>07.80.045</v>
          </cell>
          <cell r="C450" t="str">
            <v>Espigao normal p/ telha tecnologia crfs ondulada</v>
          </cell>
          <cell r="D450" t="str">
            <v>FDE</v>
          </cell>
          <cell r="E450" t="str">
            <v>M</v>
          </cell>
          <cell r="F450">
            <v>5</v>
          </cell>
          <cell r="G450">
            <v>62.41</v>
          </cell>
          <cell r="H450">
            <v>312.05</v>
          </cell>
        </row>
        <row r="451">
          <cell r="B451" t="str">
            <v>07.80.048</v>
          </cell>
          <cell r="C451" t="str">
            <v>Aresta p/ telha tecnologia crfs ondulada</v>
          </cell>
          <cell r="D451" t="str">
            <v>FDE</v>
          </cell>
          <cell r="E451" t="str">
            <v>M</v>
          </cell>
          <cell r="F451">
            <v>5</v>
          </cell>
          <cell r="G451">
            <v>62.59</v>
          </cell>
          <cell r="H451">
            <v>312.95</v>
          </cell>
        </row>
        <row r="452">
          <cell r="B452" t="str">
            <v>07.80.050</v>
          </cell>
          <cell r="C452" t="str">
            <v>Rufo p/ telha tecnologia crfs ondulada</v>
          </cell>
          <cell r="D452" t="str">
            <v>FDE</v>
          </cell>
          <cell r="E452" t="str">
            <v>M</v>
          </cell>
          <cell r="F452">
            <v>5</v>
          </cell>
          <cell r="G452">
            <v>61.3</v>
          </cell>
          <cell r="H452">
            <v>306.5</v>
          </cell>
        </row>
        <row r="453">
          <cell r="B453" t="str">
            <v>07.80.051</v>
          </cell>
          <cell r="C453" t="str">
            <v>Fechamento de oitao c/ telha tecnologia crfs ondulada e=8mm</v>
          </cell>
          <cell r="D453" t="str">
            <v>FDE</v>
          </cell>
          <cell r="E453" t="str">
            <v>M2</v>
          </cell>
          <cell r="F453">
            <v>5</v>
          </cell>
          <cell r="G453">
            <v>67.89</v>
          </cell>
          <cell r="H453">
            <v>339.45</v>
          </cell>
        </row>
        <row r="454">
          <cell r="B454" t="str">
            <v>07.80.052</v>
          </cell>
          <cell r="C454" t="str">
            <v>Cumeeira normal para telha tecnologia crfs modulada</v>
          </cell>
          <cell r="D454" t="str">
            <v>FDE</v>
          </cell>
          <cell r="E454" t="str">
            <v>M</v>
          </cell>
          <cell r="F454">
            <v>3</v>
          </cell>
          <cell r="G454">
            <v>154.97999999999999</v>
          </cell>
          <cell r="H454">
            <v>464.94</v>
          </cell>
        </row>
        <row r="455">
          <cell r="B455" t="str">
            <v>07.80.053</v>
          </cell>
          <cell r="C455" t="str">
            <v>Cumeeira articulada para telha tecnologia crfs modulada</v>
          </cell>
          <cell r="D455" t="str">
            <v>FDE</v>
          </cell>
          <cell r="E455" t="str">
            <v>M</v>
          </cell>
          <cell r="F455">
            <v>5</v>
          </cell>
          <cell r="G455">
            <v>140.32</v>
          </cell>
          <cell r="H455">
            <v>701.6</v>
          </cell>
        </row>
        <row r="456">
          <cell r="B456" t="str">
            <v>07.80.054</v>
          </cell>
          <cell r="C456" t="str">
            <v>Rufo para telha tecnologia crfs modulada</v>
          </cell>
          <cell r="D456" t="str">
            <v>FDE</v>
          </cell>
          <cell r="E456" t="str">
            <v>M</v>
          </cell>
          <cell r="F456">
            <v>5</v>
          </cell>
          <cell r="G456">
            <v>105.47</v>
          </cell>
          <cell r="H456">
            <v>527.35</v>
          </cell>
        </row>
        <row r="457">
          <cell r="B457" t="str">
            <v>07.80.055</v>
          </cell>
          <cell r="C457" t="str">
            <v>Cumeeira normal para telha tecnologia crfs trapezoidal 44cm</v>
          </cell>
          <cell r="D457" t="str">
            <v>FDE</v>
          </cell>
          <cell r="E457" t="str">
            <v>M</v>
          </cell>
          <cell r="F457">
            <v>5</v>
          </cell>
          <cell r="G457">
            <v>114.98</v>
          </cell>
          <cell r="H457">
            <v>574.9</v>
          </cell>
        </row>
        <row r="458">
          <cell r="B458" t="str">
            <v>07.80.056</v>
          </cell>
          <cell r="C458" t="str">
            <v>Cumeeira normal para telha tecnologia crfs trapezoidal 90cm</v>
          </cell>
          <cell r="D458" t="str">
            <v>FDE</v>
          </cell>
          <cell r="E458" t="str">
            <v>M</v>
          </cell>
          <cell r="F458">
            <v>9</v>
          </cell>
          <cell r="G458">
            <v>264.57</v>
          </cell>
          <cell r="H458">
            <v>2381.13</v>
          </cell>
        </row>
        <row r="459">
          <cell r="B459" t="str">
            <v>07.80.057</v>
          </cell>
          <cell r="C459" t="str">
            <v>Cumeeira articulada para telha tecnologia crfs trapezoidal 90cm</v>
          </cell>
          <cell r="D459" t="str">
            <v>FDE</v>
          </cell>
          <cell r="E459" t="str">
            <v>M</v>
          </cell>
          <cell r="F459">
            <v>5</v>
          </cell>
          <cell r="G459">
            <v>275.83</v>
          </cell>
          <cell r="H459">
            <v>1379.15</v>
          </cell>
        </row>
        <row r="460">
          <cell r="B460" t="str">
            <v>07.80.058</v>
          </cell>
          <cell r="C460" t="str">
            <v>Rufo para telha tecnologia crfs trapezoidal 90cm</v>
          </cell>
          <cell r="D460" t="str">
            <v>FDE</v>
          </cell>
          <cell r="E460" t="str">
            <v>M</v>
          </cell>
          <cell r="F460">
            <v>5</v>
          </cell>
          <cell r="G460">
            <v>52.48</v>
          </cell>
          <cell r="H460">
            <v>262.39999999999998</v>
          </cell>
        </row>
        <row r="461">
          <cell r="B461" t="str">
            <v>94444</v>
          </cell>
          <cell r="C461" t="str">
            <v>TELHAMENTO COM TELHA DE ENCAIXE, TIPO FRANCESA DE VIDRO, COM ATÉ 2 ÁGUAS, INCLUSO TRANSPORTE VERTICAL. AF_07/2019</v>
          </cell>
          <cell r="D461" t="str">
            <v>SINAPI</v>
          </cell>
          <cell r="E461" t="str">
            <v>M2</v>
          </cell>
          <cell r="F461">
            <v>5</v>
          </cell>
          <cell r="G461">
            <v>647.91999999999996</v>
          </cell>
          <cell r="H461">
            <v>3239.6</v>
          </cell>
        </row>
        <row r="462">
          <cell r="B462" t="str">
            <v>07.80.087</v>
          </cell>
          <cell r="C462" t="str">
            <v>Parafuso para fixacao telha crfs trapezoidal c/ 44cm</v>
          </cell>
          <cell r="D462" t="str">
            <v>FDE</v>
          </cell>
          <cell r="E462" t="str">
            <v>UN</v>
          </cell>
          <cell r="F462">
            <v>5</v>
          </cell>
          <cell r="G462">
            <v>5.81</v>
          </cell>
          <cell r="H462">
            <v>29.05</v>
          </cell>
        </row>
        <row r="463">
          <cell r="B463" t="str">
            <v>07.80.088</v>
          </cell>
          <cell r="C463" t="str">
            <v>Parafuso para fixacao telha crfs trapezoidal c/ 90cm</v>
          </cell>
          <cell r="D463" t="str">
            <v>FDE</v>
          </cell>
          <cell r="E463" t="str">
            <v>UN</v>
          </cell>
          <cell r="F463">
            <v>5</v>
          </cell>
          <cell r="G463">
            <v>5.94</v>
          </cell>
          <cell r="H463">
            <v>29.7</v>
          </cell>
        </row>
        <row r="464">
          <cell r="B464" t="str">
            <v>07.80.089</v>
          </cell>
          <cell r="C464" t="str">
            <v>Parafuso p/ fixacao telha crfs trapezoidal c/ 49cm</v>
          </cell>
          <cell r="D464" t="str">
            <v>FDE</v>
          </cell>
          <cell r="E464" t="str">
            <v>UN</v>
          </cell>
          <cell r="F464">
            <v>5</v>
          </cell>
          <cell r="G464">
            <v>5.81</v>
          </cell>
          <cell r="H464">
            <v>29.05</v>
          </cell>
        </row>
        <row r="465">
          <cell r="B465" t="str">
            <v>94232</v>
          </cell>
          <cell r="C465" t="str">
            <v>AMARRAÇÃO DE TELHAS CERÂMICAS OU DE CONCRETO. AF_07/2019</v>
          </cell>
          <cell r="D465" t="str">
            <v>SINAPI</v>
          </cell>
          <cell r="E465" t="str">
            <v>UN</v>
          </cell>
          <cell r="F465">
            <v>5</v>
          </cell>
          <cell r="G465">
            <v>3.31</v>
          </cell>
          <cell r="H465">
            <v>16.55</v>
          </cell>
        </row>
        <row r="466">
          <cell r="B466" t="str">
            <v>07.80.091</v>
          </cell>
          <cell r="C466" t="str">
            <v>Embocamento de beiral em telha ceramica</v>
          </cell>
          <cell r="D466" t="str">
            <v>FDE</v>
          </cell>
          <cell r="E466" t="str">
            <v>M</v>
          </cell>
          <cell r="F466">
            <v>5</v>
          </cell>
          <cell r="G466">
            <v>15.63</v>
          </cell>
          <cell r="H466">
            <v>78.150000000000006</v>
          </cell>
        </row>
        <row r="467">
          <cell r="B467" t="str">
            <v>02.01.06.100.30</v>
          </cell>
          <cell r="C467" t="str">
            <v>Cobertura em chapa de Policarbonato Compacto de 5mm</v>
          </cell>
          <cell r="D467" t="str">
            <v>CPTM</v>
          </cell>
          <cell r="E467" t="str">
            <v>m²</v>
          </cell>
          <cell r="F467">
            <v>13</v>
          </cell>
          <cell r="G467">
            <v>530.85</v>
          </cell>
          <cell r="H467">
            <v>6901.05</v>
          </cell>
        </row>
        <row r="468">
          <cell r="B468" t="str">
            <v>27.02.041</v>
          </cell>
          <cell r="C468" t="str">
            <v>Chapa em policarbonato compacta, cristal, espessura de 10 mm</v>
          </cell>
          <cell r="D468" t="str">
            <v>SP Obras</v>
          </cell>
          <cell r="E468" t="str">
            <v>M2</v>
          </cell>
          <cell r="F468">
            <v>25</v>
          </cell>
          <cell r="G468">
            <v>737.16</v>
          </cell>
          <cell r="H468">
            <v>18429</v>
          </cell>
        </row>
        <row r="469">
          <cell r="B469" t="str">
            <v>27.02.011</v>
          </cell>
          <cell r="C469" t="str">
            <v>Chapa em policarbonato compacta, cristal, espessura de 6 mm</v>
          </cell>
          <cell r="D469" t="str">
            <v>SP Obras</v>
          </cell>
          <cell r="E469" t="str">
            <v>M2</v>
          </cell>
          <cell r="F469">
            <v>35</v>
          </cell>
          <cell r="G469">
            <v>491.48</v>
          </cell>
          <cell r="H469">
            <v>17201.8</v>
          </cell>
        </row>
        <row r="470">
          <cell r="B470" t="str">
            <v>27.02.001</v>
          </cell>
          <cell r="C470" t="str">
            <v>Chapa em policarbonato compacta, fumê, espessura de 6 mm</v>
          </cell>
          <cell r="D470" t="str">
            <v>SP Obras</v>
          </cell>
          <cell r="E470" t="str">
            <v>M2</v>
          </cell>
          <cell r="F470">
            <v>26</v>
          </cell>
          <cell r="G470">
            <v>512.48</v>
          </cell>
          <cell r="H470">
            <v>13324.48</v>
          </cell>
        </row>
        <row r="471">
          <cell r="B471" t="str">
            <v>INSTALAÇÕES HIDRÁULICAS: ÁGUA QUENTE E FRIA - ESGOTO - ÁGUAS PLUVIAIS - INCÊNDIO - GASES - LOUÇAS E ACESSÓRIOS</v>
          </cell>
          <cell r="H471">
            <v>4618054.990000003</v>
          </cell>
        </row>
        <row r="472">
          <cell r="B472" t="str">
            <v>08.01.001</v>
          </cell>
          <cell r="C472" t="str">
            <v>Ac-04 abrigo e cavalete de 3/4" completo 85x65x30cm</v>
          </cell>
          <cell r="D472" t="str">
            <v>FDE</v>
          </cell>
          <cell r="E472" t="str">
            <v>UN</v>
          </cell>
          <cell r="F472">
            <v>5</v>
          </cell>
          <cell r="G472">
            <v>1790.7</v>
          </cell>
          <cell r="H472">
            <v>8953.5</v>
          </cell>
        </row>
        <row r="473">
          <cell r="B473" t="str">
            <v>08.01.002</v>
          </cell>
          <cell r="C473" t="str">
            <v>Ac-05 abrigo e cavalete de 1" completo 85x65x30cm</v>
          </cell>
          <cell r="D473" t="str">
            <v>FDE</v>
          </cell>
          <cell r="E473" t="str">
            <v>UN</v>
          </cell>
          <cell r="F473">
            <v>5</v>
          </cell>
          <cell r="G473">
            <v>1832.42</v>
          </cell>
          <cell r="H473">
            <v>9162.1</v>
          </cell>
        </row>
        <row r="474">
          <cell r="B474" t="str">
            <v>08.02.001</v>
          </cell>
          <cell r="C474" t="str">
            <v>Ag-04 abrigo para gas com 2 cilindros de 45 kg</v>
          </cell>
          <cell r="D474" t="str">
            <v>FDE</v>
          </cell>
          <cell r="E474" t="str">
            <v>UN</v>
          </cell>
          <cell r="F474">
            <v>4</v>
          </cell>
          <cell r="G474">
            <v>8850.61</v>
          </cell>
          <cell r="H474">
            <v>35402.44</v>
          </cell>
        </row>
        <row r="475">
          <cell r="B475" t="str">
            <v>08.02.002</v>
          </cell>
          <cell r="C475" t="str">
            <v>Ag-05 abrigo para gas com 4 cilindros de 45 kg</v>
          </cell>
          <cell r="D475" t="str">
            <v>FDE</v>
          </cell>
          <cell r="E475" t="str">
            <v>UN</v>
          </cell>
          <cell r="F475">
            <v>4</v>
          </cell>
          <cell r="G475">
            <v>13705.56</v>
          </cell>
          <cell r="H475">
            <v>54822.239999999998</v>
          </cell>
        </row>
        <row r="476">
          <cell r="B476" t="str">
            <v>08.02.003</v>
          </cell>
          <cell r="C476" t="str">
            <v>Ag-06 abrigo para gas com 6 cilindros de 45 kg</v>
          </cell>
          <cell r="D476" t="str">
            <v>FDE</v>
          </cell>
          <cell r="E476" t="str">
            <v>UN</v>
          </cell>
          <cell r="F476">
            <v>2</v>
          </cell>
          <cell r="G476">
            <v>17465.400000000001</v>
          </cell>
          <cell r="H476">
            <v>34930.800000000003</v>
          </cell>
        </row>
        <row r="477">
          <cell r="B477" t="str">
            <v>08.02.004</v>
          </cell>
          <cell r="C477" t="str">
            <v>Ag-07 abrigo para medidor comgas 60x60x30cm</v>
          </cell>
          <cell r="D477" t="str">
            <v>FDE</v>
          </cell>
          <cell r="E477" t="str">
            <v>UN</v>
          </cell>
          <cell r="F477">
            <v>5</v>
          </cell>
          <cell r="G477">
            <v>1913.38</v>
          </cell>
          <cell r="H477">
            <v>9566.9</v>
          </cell>
        </row>
        <row r="478">
          <cell r="B478" t="str">
            <v>08.02.005</v>
          </cell>
          <cell r="C478" t="str">
            <v>Ag-08 abrigo para gas com 2 bujoes de 13 kg</v>
          </cell>
          <cell r="D478" t="str">
            <v>FDE</v>
          </cell>
          <cell r="E478" t="str">
            <v>UN</v>
          </cell>
          <cell r="F478">
            <v>3</v>
          </cell>
          <cell r="G478">
            <v>2777.14</v>
          </cell>
          <cell r="H478">
            <v>8331.42</v>
          </cell>
        </row>
        <row r="479">
          <cell r="B479" t="str">
            <v>08.02.016</v>
          </cell>
          <cell r="C479" t="str">
            <v>Protecao anticorrosiva para ramais sob a terra</v>
          </cell>
          <cell r="D479" t="str">
            <v>FDE</v>
          </cell>
          <cell r="E479" t="str">
            <v>M</v>
          </cell>
          <cell r="F479">
            <v>25</v>
          </cell>
          <cell r="G479">
            <v>28.25</v>
          </cell>
          <cell r="H479">
            <v>706.25</v>
          </cell>
        </row>
        <row r="480">
          <cell r="B480" t="str">
            <v>08.02.017</v>
          </cell>
          <cell r="C480" t="str">
            <v>Protecao mecanica para ramais sob aterra</v>
          </cell>
          <cell r="D480" t="str">
            <v>FDE</v>
          </cell>
          <cell r="E480" t="str">
            <v>M</v>
          </cell>
          <cell r="F480">
            <v>11</v>
          </cell>
          <cell r="G480">
            <v>12.78</v>
          </cell>
          <cell r="H480">
            <v>140.58000000000001</v>
          </cell>
        </row>
        <row r="481">
          <cell r="B481" t="str">
            <v>08.02.021</v>
          </cell>
          <cell r="C481" t="str">
            <v>Vg-01 valvula e regulador de pressao de gas</v>
          </cell>
          <cell r="D481" t="str">
            <v>FDE</v>
          </cell>
          <cell r="E481" t="str">
            <v>UN</v>
          </cell>
          <cell r="F481">
            <v>2</v>
          </cell>
          <cell r="G481">
            <v>792.97</v>
          </cell>
          <cell r="H481">
            <v>1585.94</v>
          </cell>
        </row>
        <row r="482">
          <cell r="B482" t="str">
            <v>08.02.040</v>
          </cell>
          <cell r="C482" t="str">
            <v>Tubo aco galv nbr5590-classe pesada dn 20mm (3/4") incl conexoes</v>
          </cell>
          <cell r="D482" t="str">
            <v>FDE</v>
          </cell>
          <cell r="E482" t="str">
            <v>M</v>
          </cell>
          <cell r="F482">
            <v>143</v>
          </cell>
          <cell r="G482">
            <v>171.34</v>
          </cell>
          <cell r="H482">
            <v>24501.62</v>
          </cell>
        </row>
        <row r="483">
          <cell r="B483" t="str">
            <v>08.02.041</v>
          </cell>
          <cell r="C483" t="str">
            <v>Tubo aco galv nbr5590-classe pesada dn 25mm (1") incl conexoes</v>
          </cell>
          <cell r="D483" t="str">
            <v>FDE</v>
          </cell>
          <cell r="E483" t="str">
            <v>M</v>
          </cell>
          <cell r="F483">
            <v>3</v>
          </cell>
          <cell r="G483">
            <v>187.61</v>
          </cell>
          <cell r="H483">
            <v>562.83000000000004</v>
          </cell>
        </row>
        <row r="484">
          <cell r="B484" t="str">
            <v>08.02.042</v>
          </cell>
          <cell r="C484" t="str">
            <v>Tubo aco galv nbr5590-classe pesada dn 32mm (1 1/4") incl conexoes</v>
          </cell>
          <cell r="D484" t="str">
            <v>FDE</v>
          </cell>
          <cell r="E484" t="str">
            <v>M</v>
          </cell>
          <cell r="F484">
            <v>5</v>
          </cell>
          <cell r="G484">
            <v>246.83</v>
          </cell>
          <cell r="H484">
            <v>1234.1500000000001</v>
          </cell>
        </row>
        <row r="485">
          <cell r="B485" t="str">
            <v>08.02.043</v>
          </cell>
          <cell r="C485" t="str">
            <v>Tubo aco galv nbr5590-classe pesada dn 40mm (1 1/2") incl conexoes</v>
          </cell>
          <cell r="D485" t="str">
            <v>FDE</v>
          </cell>
          <cell r="E485" t="str">
            <v>M</v>
          </cell>
          <cell r="F485">
            <v>5</v>
          </cell>
          <cell r="G485">
            <v>271.38</v>
          </cell>
          <cell r="H485">
            <v>1356.9</v>
          </cell>
        </row>
        <row r="486">
          <cell r="B486" t="str">
            <v>08.02.050</v>
          </cell>
          <cell r="C486" t="str">
            <v>Envolvimento c/ tubo de pvc dn 150mm em tubulacao de gas de rua</v>
          </cell>
          <cell r="D486" t="str">
            <v>FDE</v>
          </cell>
          <cell r="E486" t="str">
            <v>M</v>
          </cell>
          <cell r="F486">
            <v>5</v>
          </cell>
          <cell r="G486">
            <v>40.909999999999997</v>
          </cell>
          <cell r="H486">
            <v>204.55</v>
          </cell>
        </row>
        <row r="487">
          <cell r="B487" t="str">
            <v>103835</v>
          </cell>
          <cell r="C487" t="str">
            <v>TUBO EM COBRE RÍGIDO, DN 15 MM, CLASSE A, SEM ISOLAMENTO, INSTALADO EM RAMAL E SUB-RAMAL DE GÁS MEDICINAL - FORNECIMENTO E INSTALAÇÃO. AF_04/2022</v>
          </cell>
          <cell r="D487" t="str">
            <v>SINAPI</v>
          </cell>
          <cell r="E487" t="str">
            <v>M</v>
          </cell>
          <cell r="F487">
            <v>3</v>
          </cell>
          <cell r="G487">
            <v>70.34</v>
          </cell>
          <cell r="H487">
            <v>211.02</v>
          </cell>
        </row>
        <row r="488">
          <cell r="B488" t="str">
            <v>103836</v>
          </cell>
          <cell r="C488" t="str">
            <v>TUBO EM COBRE RÍGIDO, DN 22 MM, CLASSE A, SEM ISOLAMENTO, INSTALADO EM RAMAL E SUB-RAMAL DE GÁS MEDICINAL - FORNECIMENTO E INSTALAÇÃO. AF_04/2022</v>
          </cell>
          <cell r="D488" t="str">
            <v>SINAPI</v>
          </cell>
          <cell r="E488" t="str">
            <v>M</v>
          </cell>
          <cell r="F488">
            <v>34</v>
          </cell>
          <cell r="G488">
            <v>108.48</v>
          </cell>
          <cell r="H488">
            <v>3688.32</v>
          </cell>
        </row>
        <row r="489">
          <cell r="B489" t="str">
            <v>103837</v>
          </cell>
          <cell r="C489" t="str">
            <v>TUBO EM COBRE RÍGIDO, DN 28 MM, CLASSE A, SEM ISOLAMENTO, INSTALADO EM RAMAL E SUB-RAMAL DE GÁS MEDICINAL - FORNECIMENTO E INSTALAÇÃO. AF_04/2022</v>
          </cell>
          <cell r="D489" t="str">
            <v>SINAPI</v>
          </cell>
          <cell r="E489" t="str">
            <v>M</v>
          </cell>
          <cell r="F489">
            <v>5</v>
          </cell>
          <cell r="G489">
            <v>136.58000000000001</v>
          </cell>
          <cell r="H489">
            <v>682.9</v>
          </cell>
        </row>
        <row r="490">
          <cell r="B490" t="str">
            <v>97337</v>
          </cell>
          <cell r="C490" t="str">
            <v>TUBO EM COBRE RÍGIDO, DN 35 MM, CLASSE A, SEM ISOLAMENTO, INSTALADO EM PRUMADA DE GÁS COMBUSTÍVEL - FORNECIMENTO E INSTALAÇÃO. AF_04/2022</v>
          </cell>
          <cell r="D490" t="str">
            <v>SINAPI</v>
          </cell>
          <cell r="E490" t="str">
            <v>M</v>
          </cell>
          <cell r="F490">
            <v>5</v>
          </cell>
          <cell r="G490">
            <v>165.22</v>
          </cell>
          <cell r="H490">
            <v>826.1</v>
          </cell>
        </row>
        <row r="491">
          <cell r="B491" t="str">
            <v>97338</v>
          </cell>
          <cell r="C491" t="str">
            <v>TUBO EM COBRE RÍGIDO, DN 42 MM, CLASSE A, SEM ISOLAMENTO, INSTALADO EM PRUMADA DE GÁS COMBUSTÍVEL - FORNECIMENTO E INSTALAÇÃO. AF_04/2022</v>
          </cell>
          <cell r="D491" t="str">
            <v>SINAPI</v>
          </cell>
          <cell r="E491" t="str">
            <v>M</v>
          </cell>
          <cell r="F491">
            <v>5</v>
          </cell>
          <cell r="G491">
            <v>198.8</v>
          </cell>
          <cell r="H491">
            <v>994</v>
          </cell>
        </row>
        <row r="492">
          <cell r="B492" t="str">
            <v>08.03.001</v>
          </cell>
          <cell r="C492" t="str">
            <v>Tubo aco galvaniz nbr5580-cl media, dn15mm (1/2") - incl conexoes</v>
          </cell>
          <cell r="D492" t="str">
            <v>FDE</v>
          </cell>
          <cell r="E492" t="str">
            <v>M</v>
          </cell>
          <cell r="F492">
            <v>5</v>
          </cell>
          <cell r="G492">
            <v>69.7</v>
          </cell>
          <cell r="H492">
            <v>348.5</v>
          </cell>
        </row>
        <row r="493">
          <cell r="B493" t="str">
            <v>08.03.002</v>
          </cell>
          <cell r="C493" t="str">
            <v>Tubo aco galvaniz nbr5580-cl media, dn20mm (3/4") - incl conexoes</v>
          </cell>
          <cell r="D493" t="str">
            <v>FDE</v>
          </cell>
          <cell r="E493" t="str">
            <v>M</v>
          </cell>
          <cell r="F493">
            <v>3</v>
          </cell>
          <cell r="G493">
            <v>79.959999999999994</v>
          </cell>
          <cell r="H493">
            <v>239.88</v>
          </cell>
        </row>
        <row r="494">
          <cell r="B494" t="str">
            <v>97498</v>
          </cell>
          <cell r="C494" t="str">
            <v>TUBO DE AÇO GALVANIZADO COM COSTURA, CLASSE MÉDIA, DN 25 (1"), CONEXÃO ROSQUEADA, INSTALADO EM REDE DE ALIMENTAÇÃO PARA HIDRANTE - FORNECIMENTO E INSTALAÇÃO. AF_10/2020</v>
          </cell>
          <cell r="D494" t="str">
            <v>SINAPI</v>
          </cell>
          <cell r="E494" t="str">
            <v>M</v>
          </cell>
          <cell r="F494">
            <v>15</v>
          </cell>
          <cell r="G494">
            <v>47.06</v>
          </cell>
          <cell r="H494">
            <v>705.9</v>
          </cell>
        </row>
        <row r="495">
          <cell r="B495" t="str">
            <v>94463</v>
          </cell>
          <cell r="C495" t="str">
            <v>TUBO DE AÇO GALVANIZADO COM COSTURA, CLASSE MÉDIA, DN 65 MM (2 1/2"), CONEXÃO ROSQUEADA, INSTALADO EM RESERVAÇÃO PREDIAL DE ÁGUA - FORNECIMENTO E INSTALAÇÃO. AF_04/2024</v>
          </cell>
          <cell r="D495" t="str">
            <v>SINAPI</v>
          </cell>
          <cell r="E495" t="str">
            <v>M</v>
          </cell>
          <cell r="F495">
            <v>53</v>
          </cell>
          <cell r="G495">
            <v>124.33</v>
          </cell>
          <cell r="H495">
            <v>6589.49</v>
          </cell>
        </row>
        <row r="496">
          <cell r="B496" t="str">
            <v>101918</v>
          </cell>
          <cell r="C496" t="str">
            <v>TUBO DE AÇO GALVANIZADO COM COSTURA, CLASSE MÉDIA, DN 100 (4"), CONEXÃO ROSQUEADA, INSTALADO EM PRUMADAS - FORNECIMENTO E INSTALAÇÃO. AF_10/2020</v>
          </cell>
          <cell r="D496" t="str">
            <v>SINAPI</v>
          </cell>
          <cell r="E496" t="str">
            <v>M</v>
          </cell>
          <cell r="F496">
            <v>5</v>
          </cell>
          <cell r="G496">
            <v>217.74</v>
          </cell>
          <cell r="H496">
            <v>1088.7</v>
          </cell>
        </row>
        <row r="497">
          <cell r="B497" t="str">
            <v>08.03.010</v>
          </cell>
          <cell r="C497" t="str">
            <v>Tubo aco galvaniz nbr5580-cl media, dn 150mm (6") - incl conexoes</v>
          </cell>
          <cell r="D497" t="str">
            <v>FDE</v>
          </cell>
          <cell r="E497" t="str">
            <v>M</v>
          </cell>
          <cell r="F497">
            <v>5</v>
          </cell>
          <cell r="G497">
            <v>552.02</v>
          </cell>
          <cell r="H497">
            <v>2760.1</v>
          </cell>
        </row>
        <row r="498">
          <cell r="B498" t="str">
            <v>08.03.012</v>
          </cell>
          <cell r="C498" t="str">
            <v>Protecao anticorrosiva para ramais sob a terra</v>
          </cell>
          <cell r="D498" t="str">
            <v>FDE</v>
          </cell>
          <cell r="E498" t="str">
            <v>M</v>
          </cell>
          <cell r="F498">
            <v>5</v>
          </cell>
          <cell r="G498">
            <v>28.25</v>
          </cell>
          <cell r="H498">
            <v>141.25</v>
          </cell>
        </row>
        <row r="499">
          <cell r="B499" t="str">
            <v>96671</v>
          </cell>
          <cell r="C499" t="str">
            <v>TUBO, PPR, DN 50, CLASSE PN 12, INSTALADO EM PRUMADA DE ÁGUA FORNECIMENTO E INSTALAÇÃO. AF_08/2022</v>
          </cell>
          <cell r="D499" t="str">
            <v>SINAPI</v>
          </cell>
          <cell r="E499" t="str">
            <v>M</v>
          </cell>
          <cell r="F499">
            <v>52</v>
          </cell>
          <cell r="G499">
            <v>34.72</v>
          </cell>
          <cell r="H499">
            <v>1805.44</v>
          </cell>
        </row>
        <row r="500">
          <cell r="B500" t="str">
            <v>08.03.015</v>
          </cell>
          <cell r="C500" t="str">
            <v>Tubo pvc rígido junta soldável de 20 incl conexões</v>
          </cell>
          <cell r="D500" t="str">
            <v>FDE</v>
          </cell>
          <cell r="E500" t="str">
            <v>M</v>
          </cell>
          <cell r="F500">
            <v>755</v>
          </cell>
          <cell r="G500">
            <v>22.53</v>
          </cell>
          <cell r="H500">
            <v>17010.150000000001</v>
          </cell>
        </row>
        <row r="501">
          <cell r="B501" t="str">
            <v>89446</v>
          </cell>
          <cell r="C501" t="str">
            <v>TUBO, PVC, SOLDÁVEL, DE 25MM, INSTALADO EM PRUMADA DE ÁGUA - FORNECIMENTO E INSTALAÇÃO. AF_06/2022</v>
          </cell>
          <cell r="D501" t="str">
            <v>SINAPI</v>
          </cell>
          <cell r="E501" t="str">
            <v>M</v>
          </cell>
          <cell r="F501">
            <v>1402</v>
          </cell>
          <cell r="G501">
            <v>5.8</v>
          </cell>
          <cell r="H501">
            <v>8131.6</v>
          </cell>
        </row>
        <row r="502">
          <cell r="B502" t="str">
            <v>89447</v>
          </cell>
          <cell r="C502" t="str">
            <v>TUBO, PVC, SOLDÁVEL, DE 32MM, INSTALADO EM PRUMADA DE ÁGUA - FORNECIMENTO E INSTALAÇÃO. AF_06/2022</v>
          </cell>
          <cell r="D502" t="str">
            <v>SINAPI</v>
          </cell>
          <cell r="E502" t="str">
            <v>M</v>
          </cell>
          <cell r="F502">
            <v>630</v>
          </cell>
          <cell r="G502">
            <v>11.33</v>
          </cell>
          <cell r="H502">
            <v>7137.9</v>
          </cell>
        </row>
        <row r="503">
          <cell r="B503" t="str">
            <v>89448</v>
          </cell>
          <cell r="C503" t="str">
            <v>TUBO, PVC, SOLDÁVEL, DE 40MM, INSTALADO EM PRUMADA DE ÁGUA - FORNECIMENTO E INSTALAÇÃO. AF_06/2022</v>
          </cell>
          <cell r="D503" t="str">
            <v>SINAPI</v>
          </cell>
          <cell r="E503" t="str">
            <v>M</v>
          </cell>
          <cell r="F503">
            <v>604</v>
          </cell>
          <cell r="G503">
            <v>17.239999999999998</v>
          </cell>
          <cell r="H503">
            <v>10412.959999999999</v>
          </cell>
        </row>
        <row r="504">
          <cell r="B504" t="str">
            <v>89449</v>
          </cell>
          <cell r="C504" t="str">
            <v>TUBO, PVC, SOLDÁVEL, DE 50MM, INSTALADO EM PRUMADA DE ÁGUA - FORNECIMENTO E INSTALAÇÃO. AF_06/2022</v>
          </cell>
          <cell r="D504" t="str">
            <v>SINAPI</v>
          </cell>
          <cell r="E504" t="str">
            <v>M</v>
          </cell>
          <cell r="F504">
            <v>604</v>
          </cell>
          <cell r="G504">
            <v>19.12</v>
          </cell>
          <cell r="H504">
            <v>11548.48</v>
          </cell>
        </row>
        <row r="505">
          <cell r="B505" t="str">
            <v>89450</v>
          </cell>
          <cell r="C505" t="str">
            <v>TUBO, PVC, SOLDÁVEL, DE 60MM, INSTALADO EM PRUMADA DE ÁGUA - FORNECIMENTO E INSTALAÇÃO. AF_06/2022</v>
          </cell>
          <cell r="D505" t="str">
            <v>SINAPI</v>
          </cell>
          <cell r="E505" t="str">
            <v>M</v>
          </cell>
          <cell r="F505">
            <v>252</v>
          </cell>
          <cell r="G505">
            <v>30.42</v>
          </cell>
          <cell r="H505">
            <v>7665.84</v>
          </cell>
        </row>
        <row r="506">
          <cell r="B506" t="str">
            <v>89451</v>
          </cell>
          <cell r="C506" t="str">
            <v>TUBO, PVC, SOLDÁVEL, DE 75MM, INSTALADO EM PRUMADA DE ÁGUA - FORNECIMENTO E INSTALAÇÃO. AF_06/2022</v>
          </cell>
          <cell r="D506" t="str">
            <v>SINAPI</v>
          </cell>
          <cell r="E506" t="str">
            <v>M</v>
          </cell>
          <cell r="F506">
            <v>252</v>
          </cell>
          <cell r="G506">
            <v>49.33</v>
          </cell>
          <cell r="H506">
            <v>12431.16</v>
          </cell>
        </row>
        <row r="507">
          <cell r="B507" t="str">
            <v>89452</v>
          </cell>
          <cell r="C507" t="str">
            <v>TUBO, PVC, SOLDÁVEL, DE 85MM, INSTALADO EM PRUMADA DE ÁGUA - FORNECIMENTO E INSTALAÇÃO. AF_06/2022</v>
          </cell>
          <cell r="D507" t="str">
            <v>SINAPI</v>
          </cell>
          <cell r="E507" t="str">
            <v>M</v>
          </cell>
          <cell r="F507">
            <v>127</v>
          </cell>
          <cell r="G507">
            <v>67.760000000000005</v>
          </cell>
          <cell r="H507">
            <v>8605.52</v>
          </cell>
        </row>
        <row r="508">
          <cell r="B508" t="str">
            <v>08.03.023</v>
          </cell>
          <cell r="C508" t="str">
            <v>Tubo pvc rígido junta soldável de 110 incl conexões</v>
          </cell>
          <cell r="D508" t="str">
            <v>FDE</v>
          </cell>
          <cell r="E508" t="str">
            <v>M</v>
          </cell>
          <cell r="F508">
            <v>127</v>
          </cell>
          <cell r="G508">
            <v>168.88</v>
          </cell>
          <cell r="H508">
            <v>21447.759999999998</v>
          </cell>
        </row>
        <row r="509">
          <cell r="B509" t="str">
            <v>89352</v>
          </cell>
          <cell r="C509" t="str">
            <v>REGISTRO DE GAVETA BRUTO, LATÃO, ROSCÁVEL, 1/2" - FORNECIMENTO E INSTALAÇÃO. AF_08/2021</v>
          </cell>
          <cell r="D509" t="str">
            <v>SINAPI</v>
          </cell>
          <cell r="E509" t="str">
            <v>UN</v>
          </cell>
          <cell r="F509">
            <v>31</v>
          </cell>
          <cell r="G509">
            <v>28.73</v>
          </cell>
          <cell r="H509">
            <v>890.63</v>
          </cell>
        </row>
        <row r="510">
          <cell r="B510" t="str">
            <v>89353</v>
          </cell>
          <cell r="C510" t="str">
            <v>REGISTRO DE GAVETA BRUTO, LATÃO, ROSCÁVEL, 3/4" - FORNECIMENTO E INSTALAÇÃO. AF_08/2021</v>
          </cell>
          <cell r="D510" t="str">
            <v>SINAPI</v>
          </cell>
          <cell r="E510" t="str">
            <v>UN</v>
          </cell>
          <cell r="F510">
            <v>32</v>
          </cell>
          <cell r="G510">
            <v>32.54</v>
          </cell>
          <cell r="H510">
            <v>1041.28</v>
          </cell>
        </row>
        <row r="511">
          <cell r="B511" t="str">
            <v>94496</v>
          </cell>
          <cell r="C511" t="str">
            <v>REGISTRO DE GAVETA BRUTO, LATÃO, ROSCÁVEL, 1 1/4" - FORNECIMENTO E INSTALAÇÃO. AF_08/2021</v>
          </cell>
          <cell r="D511" t="str">
            <v>SINAPI</v>
          </cell>
          <cell r="E511" t="str">
            <v>UN</v>
          </cell>
          <cell r="F511">
            <v>32</v>
          </cell>
          <cell r="G511">
            <v>67.709999999999994</v>
          </cell>
          <cell r="H511">
            <v>2166.7199999999998</v>
          </cell>
        </row>
        <row r="512">
          <cell r="B512" t="str">
            <v>94497</v>
          </cell>
          <cell r="C512" t="str">
            <v>REGISTRO DE GAVETA BRUTO, LATÃO, ROSCÁVEL, 1 1/2" - FORNECIMENTO E INSTALAÇÃO. AF_08/2021</v>
          </cell>
          <cell r="D512" t="str">
            <v>SINAPI</v>
          </cell>
          <cell r="E512" t="str">
            <v>UN</v>
          </cell>
          <cell r="F512">
            <v>36</v>
          </cell>
          <cell r="G512">
            <v>85.99</v>
          </cell>
          <cell r="H512">
            <v>3095.64</v>
          </cell>
        </row>
        <row r="513">
          <cell r="B513" t="str">
            <v>94498</v>
          </cell>
          <cell r="C513" t="str">
            <v>REGISTRO DE GAVETA BRUTO, LATÃO, ROSCÁVEL, 2" - FORNECIMENTO E INSTALAÇÃO. AF_08/2021</v>
          </cell>
          <cell r="D513" t="str">
            <v>SINAPI</v>
          </cell>
          <cell r="E513" t="str">
            <v>UN</v>
          </cell>
          <cell r="F513">
            <v>33</v>
          </cell>
          <cell r="G513">
            <v>118.02</v>
          </cell>
          <cell r="H513">
            <v>3894.66</v>
          </cell>
        </row>
        <row r="514">
          <cell r="B514" t="str">
            <v>94499</v>
          </cell>
          <cell r="C514" t="str">
            <v>REGISTRO DE GAVETA BRUTO, LATÃO, ROSCÁVEL, 2 1/2" - FORNECIMENTO E INSTALAÇÃO. AF_08/2021</v>
          </cell>
          <cell r="D514" t="str">
            <v>SINAPI</v>
          </cell>
          <cell r="E514" t="str">
            <v>UN</v>
          </cell>
          <cell r="F514">
            <v>26</v>
          </cell>
          <cell r="G514">
            <v>228.52</v>
          </cell>
          <cell r="H514">
            <v>5941.52</v>
          </cell>
        </row>
        <row r="515">
          <cell r="B515" t="str">
            <v>94500</v>
          </cell>
          <cell r="C515" t="str">
            <v>REGISTRO DE GAVETA BRUTO, LATÃO, ROSCÁVEL, 3" - FORNECIMENTO E INSTALAÇÃO. AF_08/2021</v>
          </cell>
          <cell r="D515" t="str">
            <v>SINAPI</v>
          </cell>
          <cell r="E515" t="str">
            <v>UN</v>
          </cell>
          <cell r="F515">
            <v>12</v>
          </cell>
          <cell r="G515">
            <v>277.89</v>
          </cell>
          <cell r="H515">
            <v>3334.68</v>
          </cell>
        </row>
        <row r="516">
          <cell r="B516" t="str">
            <v>94501</v>
          </cell>
          <cell r="C516" t="str">
            <v>REGISTRO DE GAVETA BRUTO, LATÃO, ROSCÁVEL, 4" - FORNECIMENTO E INSTALAÇÃO. AF_08/2021</v>
          </cell>
          <cell r="D516" t="str">
            <v>SINAPI</v>
          </cell>
          <cell r="E516" t="str">
            <v>UN</v>
          </cell>
          <cell r="F516">
            <v>12</v>
          </cell>
          <cell r="G516">
            <v>548.97</v>
          </cell>
          <cell r="H516">
            <v>6587.64</v>
          </cell>
        </row>
        <row r="517">
          <cell r="B517" t="str">
            <v>89349</v>
          </cell>
          <cell r="C517" t="str">
            <v>REGISTRO DE PRESSÃO BRUTO, LATÃO, ROSCÁVEL, 1/2" - FORNECIMENTO E INSTALAÇÃO. AF_08/2021</v>
          </cell>
          <cell r="D517" t="str">
            <v>SINAPI</v>
          </cell>
          <cell r="E517" t="str">
            <v>UN</v>
          </cell>
          <cell r="F517">
            <v>31</v>
          </cell>
          <cell r="G517">
            <v>21.72</v>
          </cell>
          <cell r="H517">
            <v>673.32</v>
          </cell>
        </row>
        <row r="518">
          <cell r="B518" t="str">
            <v>89351</v>
          </cell>
          <cell r="C518" t="str">
            <v>REGISTRO DE PRESSÃO BRUTO, LATÃO, ROSCÁVEL, 3/4'' - FORNECIMENTO E INSTALAÇÃO. AF_08/2021</v>
          </cell>
          <cell r="D518" t="str">
            <v>SINAPI</v>
          </cell>
          <cell r="E518" t="str">
            <v>UN</v>
          </cell>
          <cell r="F518">
            <v>31</v>
          </cell>
          <cell r="G518">
            <v>27.52</v>
          </cell>
          <cell r="H518">
            <v>853.12</v>
          </cell>
        </row>
        <row r="519">
          <cell r="B519" t="str">
            <v>89986</v>
          </cell>
          <cell r="C519" t="str">
            <v>REGISTRO DE GAVETA BRUTO, LATÃO, ROSCÁVEL, 1/2", COM ACABAMENTO E CANOPLA CROMADOS - FORNECIMENTO E INSTALAÇÃO. AF_08/2021</v>
          </cell>
          <cell r="D519" t="str">
            <v>SINAPI</v>
          </cell>
          <cell r="E519" t="str">
            <v>UN</v>
          </cell>
          <cell r="F519">
            <v>52</v>
          </cell>
          <cell r="G519">
            <v>66.69</v>
          </cell>
          <cell r="H519">
            <v>3467.88</v>
          </cell>
        </row>
        <row r="520">
          <cell r="B520" t="str">
            <v>89987</v>
          </cell>
          <cell r="C520" t="str">
            <v>REGISTRO DE GAVETA BRUTO, LATÃO, ROSCÁVEL, 3/4", COM ACABAMENTO E CANOPLA CROMADOS - FORNECIMENTO E INSTALAÇÃO. AF_08/2021</v>
          </cell>
          <cell r="D520" t="str">
            <v>SINAPI</v>
          </cell>
          <cell r="E520" t="str">
            <v>UN</v>
          </cell>
          <cell r="F520">
            <v>122</v>
          </cell>
          <cell r="G520">
            <v>76.19</v>
          </cell>
          <cell r="H520">
            <v>9295.18</v>
          </cell>
        </row>
        <row r="521">
          <cell r="B521" t="str">
            <v>94792</v>
          </cell>
          <cell r="C521" t="str">
            <v>REGISTRO DE GAVETA BRUTO, LATÃO, ROSCÁVEL, 1", COM ACABAMENTO E CANOPLA CROMADOS - FORNECIMENTO E INSTALAÇÃO. AF_08/2021</v>
          </cell>
          <cell r="D521" t="str">
            <v>SINAPI</v>
          </cell>
          <cell r="E521" t="str">
            <v>UN</v>
          </cell>
          <cell r="F521">
            <v>162</v>
          </cell>
          <cell r="G521">
            <v>92.54</v>
          </cell>
          <cell r="H521">
            <v>14991.48</v>
          </cell>
        </row>
        <row r="522">
          <cell r="B522" t="str">
            <v>94793</v>
          </cell>
          <cell r="C522" t="str">
            <v>REGISTRO DE GAVETA BRUTO, LATÃO, ROSCÁVEL, 1 1/4", COM ACABAMENTO E CANOPLA CROMADOS - FORNECIMENTO E INSTALAÇÃO. AF_08/2021</v>
          </cell>
          <cell r="D522" t="str">
            <v>SINAPI</v>
          </cell>
          <cell r="E522" t="str">
            <v>UN</v>
          </cell>
          <cell r="F522">
            <v>152</v>
          </cell>
          <cell r="G522">
            <v>125.61</v>
          </cell>
          <cell r="H522">
            <v>19092.72</v>
          </cell>
        </row>
        <row r="523">
          <cell r="B523" t="str">
            <v>94794</v>
          </cell>
          <cell r="C523" t="str">
            <v>REGISTRO DE GAVETA BRUTO, LATÃO, ROSCÁVEL, 1 1/2", COM ACABAMENTO E CANOPLA CROMADOS - FORNECIMENTO E INSTALAÇÃO. AF_08/2021</v>
          </cell>
          <cell r="D523" t="str">
            <v>SINAPI</v>
          </cell>
          <cell r="E523" t="str">
            <v>UN</v>
          </cell>
          <cell r="F523">
            <v>102</v>
          </cell>
          <cell r="G523">
            <v>134.4</v>
          </cell>
          <cell r="H523">
            <v>13708.8</v>
          </cell>
        </row>
        <row r="524">
          <cell r="B524" t="str">
            <v>89984</v>
          </cell>
          <cell r="C524" t="str">
            <v>REGISTRO DE PRESSÃO BRUTO, LATÃO, ROSCÁVEL, 1/2", COM ACABAMENTO E CANOPLA CROMADOS - FORNECIMENTO E INSTALAÇÃO. AF_08/2021</v>
          </cell>
          <cell r="D524" t="str">
            <v>SINAPI</v>
          </cell>
          <cell r="E524" t="str">
            <v>UN</v>
          </cell>
          <cell r="F524">
            <v>26</v>
          </cell>
          <cell r="G524">
            <v>68.3</v>
          </cell>
          <cell r="H524">
            <v>1775.8</v>
          </cell>
        </row>
        <row r="525">
          <cell r="B525" t="str">
            <v>89985</v>
          </cell>
          <cell r="C525" t="str">
            <v>REGISTRO DE PRESSÃO BRUTO, LATÃO, ROSCÁVEL, 3/4", COM ACABAMENTO E CANOPLA CROMADOS - FORNECIMENTO E INSTALAÇÃO. AF_08/2021</v>
          </cell>
          <cell r="D525" t="str">
            <v>SINAPI</v>
          </cell>
          <cell r="E525" t="str">
            <v>UN</v>
          </cell>
          <cell r="F525">
            <v>77</v>
          </cell>
          <cell r="G525">
            <v>72.67</v>
          </cell>
          <cell r="H525">
            <v>5595.59</v>
          </cell>
        </row>
        <row r="526">
          <cell r="B526" t="str">
            <v>95248</v>
          </cell>
          <cell r="C526" t="str">
            <v>VÁLVULA DE ESFERA BRUTA, BRONZE, ROSCÁVEL, 1/2" - FORNECIMENTO E INSTALAÇÃO. AF_08/2021</v>
          </cell>
          <cell r="D526" t="str">
            <v>SINAPI</v>
          </cell>
          <cell r="E526" t="str">
            <v>UN</v>
          </cell>
          <cell r="F526">
            <v>4</v>
          </cell>
          <cell r="G526">
            <v>40.74</v>
          </cell>
          <cell r="H526">
            <v>162.96</v>
          </cell>
        </row>
        <row r="527">
          <cell r="B527" t="str">
            <v>95249</v>
          </cell>
          <cell r="C527" t="str">
            <v>VÁLVULA DE ESFERA BRUTA, BRONZE, ROSCÁVEL, 3/4'' - FORNECIMENTO E INSTALAÇÃO. AF_08/2021</v>
          </cell>
          <cell r="D527" t="str">
            <v>SINAPI</v>
          </cell>
          <cell r="E527" t="str">
            <v>UN</v>
          </cell>
          <cell r="F527">
            <v>4</v>
          </cell>
          <cell r="G527">
            <v>48.79</v>
          </cell>
          <cell r="H527">
            <v>195.16</v>
          </cell>
        </row>
        <row r="528">
          <cell r="B528" t="str">
            <v>95250</v>
          </cell>
          <cell r="C528" t="str">
            <v>VÁLVULA DE ESFERA BRUTA, BRONZE, ROSCÁVEL, 1'' - FORNECIMENTO E INSTALAÇÃO. AF_08/2021</v>
          </cell>
          <cell r="D528" t="str">
            <v>SINAPI</v>
          </cell>
          <cell r="E528" t="str">
            <v>UN</v>
          </cell>
          <cell r="F528">
            <v>4</v>
          </cell>
          <cell r="G528">
            <v>65.84</v>
          </cell>
          <cell r="H528">
            <v>263.36</v>
          </cell>
        </row>
        <row r="529">
          <cell r="B529" t="str">
            <v>95253</v>
          </cell>
          <cell r="C529" t="str">
            <v>VÁLVULA DE ESFERA BRUTA, BRONZE, ROSCÁVEL, 2'' - FORNECIMENTO E INSTALAÇÃO. AF_08/2021</v>
          </cell>
          <cell r="D529" t="str">
            <v>SINAPI</v>
          </cell>
          <cell r="E529" t="str">
            <v>UN</v>
          </cell>
          <cell r="F529">
            <v>4</v>
          </cell>
          <cell r="G529">
            <v>177.66</v>
          </cell>
          <cell r="H529">
            <v>710.64</v>
          </cell>
        </row>
        <row r="530">
          <cell r="B530" t="str">
            <v>47.01.220</v>
          </cell>
          <cell r="C530" t="str">
            <v>Válvula de esfera monobloco em latão, passagem plena, acionamento com alavanca, DN= 4´</v>
          </cell>
          <cell r="D530" t="str">
            <v>SP Obras</v>
          </cell>
          <cell r="E530" t="str">
            <v>UN</v>
          </cell>
          <cell r="F530">
            <v>4</v>
          </cell>
          <cell r="G530">
            <v>1333.72</v>
          </cell>
          <cell r="H530">
            <v>5334.88</v>
          </cell>
        </row>
        <row r="531">
          <cell r="B531" t="str">
            <v>99635</v>
          </cell>
          <cell r="C531" t="str">
            <v>VÁLVULA DE DESCARGA METÁLICA, BASE 1 1/2", ACABAMENTO METALICO CROMADO - FORNECIMENTO E INSTALAÇÃO. AF_08/2021</v>
          </cell>
          <cell r="D531" t="str">
            <v>SINAPI</v>
          </cell>
          <cell r="E531" t="str">
            <v>UN</v>
          </cell>
          <cell r="F531">
            <v>52</v>
          </cell>
          <cell r="G531">
            <v>437.71</v>
          </cell>
          <cell r="H531">
            <v>22760.92</v>
          </cell>
        </row>
        <row r="532">
          <cell r="B532" t="str">
            <v>08.04.048</v>
          </cell>
          <cell r="C532" t="str">
            <v>Valvula de descarga de fechamento automatico para mictorio</v>
          </cell>
          <cell r="D532" t="str">
            <v>FDE</v>
          </cell>
          <cell r="E532" t="str">
            <v>UN</v>
          </cell>
          <cell r="F532">
            <v>52</v>
          </cell>
          <cell r="G532">
            <v>543.29</v>
          </cell>
          <cell r="H532">
            <v>28251.08</v>
          </cell>
        </row>
        <row r="533">
          <cell r="B533" t="str">
            <v>08.04.052</v>
          </cell>
          <cell r="C533" t="str">
            <v>Valvula de descarga c/reg incorp dn 40mm (1 1/2") c/ acab simples</v>
          </cell>
          <cell r="D533" t="str">
            <v>FDE</v>
          </cell>
          <cell r="E533" t="str">
            <v>UN</v>
          </cell>
          <cell r="F533">
            <v>81</v>
          </cell>
          <cell r="G533">
            <v>373.53</v>
          </cell>
          <cell r="H533">
            <v>30255.93</v>
          </cell>
        </row>
        <row r="534">
          <cell r="B534" t="str">
            <v>08.04.054</v>
          </cell>
          <cell r="C534" t="str">
            <v>Valvula de descarga c/acionamento duplo fluxo registro e acabam. dn 40mm 1 1/2"</v>
          </cell>
          <cell r="D534" t="str">
            <v>FDE</v>
          </cell>
          <cell r="E534" t="str">
            <v>UN</v>
          </cell>
          <cell r="F534">
            <v>61</v>
          </cell>
          <cell r="G534">
            <v>477.71</v>
          </cell>
          <cell r="H534">
            <v>29140.31</v>
          </cell>
        </row>
        <row r="535">
          <cell r="B535" t="str">
            <v>08.04.060</v>
          </cell>
          <cell r="C535" t="str">
            <v>Envelope de concreto para dutos</v>
          </cell>
          <cell r="D535" t="str">
            <v>FDE</v>
          </cell>
          <cell r="E535" t="str">
            <v>M</v>
          </cell>
          <cell r="F535">
            <v>152</v>
          </cell>
          <cell r="G535">
            <v>21.22</v>
          </cell>
          <cell r="H535">
            <v>3225.44</v>
          </cell>
        </row>
        <row r="536">
          <cell r="B536" t="str">
            <v>92305</v>
          </cell>
          <cell r="C536" t="str">
            <v>TUBO EM COBRE RÍGIDO, DN 15 MM, CLASSE E, SEM ISOLAMENTO, INSTALADO EM RAMAL DE DISTRIBUIÇÃO DE HIDRÁULICA PREDIAL - FORNECIMENTO E INSTALAÇÃO. AF_04/2022</v>
          </cell>
          <cell r="D536" t="str">
            <v>SINAPI</v>
          </cell>
          <cell r="E536" t="str">
            <v>M</v>
          </cell>
          <cell r="F536">
            <v>77</v>
          </cell>
          <cell r="G536">
            <v>42.08</v>
          </cell>
          <cell r="H536">
            <v>3240.16</v>
          </cell>
        </row>
        <row r="537">
          <cell r="B537" t="str">
            <v>92306</v>
          </cell>
          <cell r="C537" t="str">
            <v>TUBO EM COBRE RÍGIDO, DN 22 MM, CLASSE E, SEM ISOLAMENTO, INSTALADO EM RAMAL DE DISTRIBUIÇÃO DE HIDRÁULICA PREDIAL - FORNECIMENTO E INSTALAÇÃO. AF_04/2022</v>
          </cell>
          <cell r="D537" t="str">
            <v>SINAPI</v>
          </cell>
          <cell r="E537" t="str">
            <v>M</v>
          </cell>
          <cell r="F537">
            <v>77</v>
          </cell>
          <cell r="G537">
            <v>67.47</v>
          </cell>
          <cell r="H537">
            <v>5195.1899999999996</v>
          </cell>
        </row>
        <row r="538">
          <cell r="B538" t="str">
            <v>92307</v>
          </cell>
          <cell r="C538" t="str">
            <v>TUBO EM COBRE RÍGIDO, DN 28 MM, CLASSE E, SEM ISOLAMENTO, INSTALADO EM RAMAL DE DISTRIBUIÇÃO DE HIDRÁULICA PREDIAL - FORNECIMENTO E INSTALAÇÃO. AF_04/2022</v>
          </cell>
          <cell r="D538" t="str">
            <v>SINAPI</v>
          </cell>
          <cell r="E538" t="str">
            <v>M</v>
          </cell>
          <cell r="F538">
            <v>77</v>
          </cell>
          <cell r="G538">
            <v>84.07</v>
          </cell>
          <cell r="H538">
            <v>6473.39</v>
          </cell>
        </row>
        <row r="539">
          <cell r="B539" t="str">
            <v>92283</v>
          </cell>
          <cell r="C539" t="str">
            <v>TUBO EM COBRE RÍGIDO, DN 35 MM, CLASSE E, COM ISOLAMENTO, INSTALADO EM PRUMADA DE HIDRÁULICA PREDIAL - FORNECIMENTO E INSTALAÇÃO. AF_04/2022</v>
          </cell>
          <cell r="D539" t="str">
            <v>SINAPI</v>
          </cell>
          <cell r="E539" t="str">
            <v>M</v>
          </cell>
          <cell r="F539">
            <v>154</v>
          </cell>
          <cell r="G539">
            <v>178.94</v>
          </cell>
          <cell r="H539">
            <v>27556.76</v>
          </cell>
        </row>
        <row r="540">
          <cell r="B540" t="str">
            <v>92323</v>
          </cell>
          <cell r="C540" t="str">
            <v>TUBO EM COBRE RÍGIDO, DN 15 MM, CLASSE E, COM ISOLAMENTO, INSTALADO EM RAMAL E SUB-RAMAL DE HIDRÁULICA PREDIAL - FORNECIMENTO E INSTALAÇÃO. AF_04/2022</v>
          </cell>
          <cell r="D540" t="str">
            <v>SINAPI</v>
          </cell>
          <cell r="E540" t="str">
            <v>M</v>
          </cell>
          <cell r="F540">
            <v>77</v>
          </cell>
          <cell r="G540">
            <v>68.64</v>
          </cell>
          <cell r="H540">
            <v>5285.28</v>
          </cell>
        </row>
        <row r="541">
          <cell r="B541" t="str">
            <v>92324</v>
          </cell>
          <cell r="C541" t="str">
            <v>TUBO EM COBRE RÍGIDO, DN 22 MM, CLASSE E, COM ISOLAMENTO, INSTALADO EM RAMAL E SUB-RAMAL DE HIDRÁULICA PREDIAL - FORNECIMENTO E INSTALAÇÃO. AF_04/2022</v>
          </cell>
          <cell r="D541" t="str">
            <v>SINAPI</v>
          </cell>
          <cell r="E541" t="str">
            <v>M</v>
          </cell>
          <cell r="F541">
            <v>77</v>
          </cell>
          <cell r="G541">
            <v>145.43</v>
          </cell>
          <cell r="H541">
            <v>11198.11</v>
          </cell>
        </row>
        <row r="542">
          <cell r="B542" t="str">
            <v>92325</v>
          </cell>
          <cell r="C542" t="str">
            <v>TUBO EM COBRE RÍGIDO, DN 28 MM, CLASSE E, COM ISOLAMENTO, INSTALADO EM RAMAL E SUB-RAMAL DE HIDRÁULICA PREDIAL - FORNECIMENTO E INSTALAÇÃO. AF_04/2022</v>
          </cell>
          <cell r="D542" t="str">
            <v>SINAPI</v>
          </cell>
          <cell r="E542" t="str">
            <v>M</v>
          </cell>
          <cell r="F542">
            <v>77</v>
          </cell>
          <cell r="G542">
            <v>173.34</v>
          </cell>
          <cell r="H542">
            <v>13347.18</v>
          </cell>
        </row>
        <row r="543">
          <cell r="B543" t="str">
            <v>08.05.013</v>
          </cell>
          <cell r="C543" t="str">
            <v>Proteçao em aluminio corrugado e= 0,15mm para tubo de cobre dn 15mm agua quente incl amarraçao</v>
          </cell>
          <cell r="D543" t="str">
            <v>FDE</v>
          </cell>
          <cell r="E543" t="str">
            <v>M</v>
          </cell>
          <cell r="F543">
            <v>77</v>
          </cell>
          <cell r="G543">
            <v>18.899999999999999</v>
          </cell>
          <cell r="H543">
            <v>1455.3</v>
          </cell>
        </row>
        <row r="544">
          <cell r="B544" t="str">
            <v>08.05.014</v>
          </cell>
          <cell r="C544" t="str">
            <v>Proteçao em aluminio corrugado e= 0,15mm para tubo de cobre dn 22mm agua quente incl amarraçao</v>
          </cell>
          <cell r="D544" t="str">
            <v>FDE</v>
          </cell>
          <cell r="E544" t="str">
            <v>M</v>
          </cell>
          <cell r="F544">
            <v>77</v>
          </cell>
          <cell r="G544">
            <v>20.8</v>
          </cell>
          <cell r="H544">
            <v>1601.6</v>
          </cell>
        </row>
        <row r="545">
          <cell r="B545" t="str">
            <v>08.05.015</v>
          </cell>
          <cell r="C545" t="str">
            <v>Proteçao em aluminio corrugado e=0,15mm para tubo de cobre dn 28mm agua quente incl amarraçao</v>
          </cell>
          <cell r="D545" t="str">
            <v>FDE</v>
          </cell>
          <cell r="E545" t="str">
            <v>M</v>
          </cell>
          <cell r="F545">
            <v>77</v>
          </cell>
          <cell r="G545">
            <v>25.31</v>
          </cell>
          <cell r="H545">
            <v>1948.87</v>
          </cell>
        </row>
        <row r="546">
          <cell r="B546" t="str">
            <v>08.05.016</v>
          </cell>
          <cell r="C546" t="str">
            <v>Proteçao em aluminio corrugado e= 0,15mm para tubo de cobre dn 35mm agua quente incl amarraçao</v>
          </cell>
          <cell r="D546" t="str">
            <v>FDE</v>
          </cell>
          <cell r="E546" t="str">
            <v>M</v>
          </cell>
          <cell r="F546">
            <v>77</v>
          </cell>
          <cell r="G546">
            <v>28.64</v>
          </cell>
          <cell r="H546">
            <v>2205.2800000000002</v>
          </cell>
        </row>
        <row r="547">
          <cell r="B547" t="str">
            <v>92367</v>
          </cell>
          <cell r="C547" t="str">
            <v>TUBO DE AÇO GALVANIZADO COM COSTURA, CLASSE MÉDIA, DN 65 (2 1/2"), CONEXÃO ROSQUEADA, INSTALADO EM REDE DE ALIMENTAÇÃO PARA HIDRANTE - FORNECIMENTO E INSTALAÇÃO. AF_10/2020</v>
          </cell>
          <cell r="D547" t="str">
            <v>SINAPI</v>
          </cell>
          <cell r="E547" t="str">
            <v>M</v>
          </cell>
          <cell r="F547">
            <v>91</v>
          </cell>
          <cell r="G547">
            <v>111.67</v>
          </cell>
          <cell r="H547">
            <v>10161.969999999999</v>
          </cell>
        </row>
        <row r="548">
          <cell r="B548" t="str">
            <v>92368</v>
          </cell>
          <cell r="C548" t="str">
            <v>TUBO DE AÇO GALVANIZADO COM COSTURA, CLASSE MÉDIA, DN 80 (3"), CONEXÃO ROSQUEADA, INSTALADO EM REDE DE ALIMENTAÇÃO PARA HIDRANTE - FORNECIMENTO E INSTALAÇÃO. AF_10/2020</v>
          </cell>
          <cell r="D548" t="str">
            <v>SINAPI</v>
          </cell>
          <cell r="E548" t="str">
            <v>M</v>
          </cell>
          <cell r="F548">
            <v>77</v>
          </cell>
          <cell r="G548">
            <v>146.83000000000001</v>
          </cell>
          <cell r="H548">
            <v>11305.91</v>
          </cell>
        </row>
        <row r="549">
          <cell r="B549" t="str">
            <v>08.07.010</v>
          </cell>
          <cell r="C549" t="str">
            <v>Protecao anti corrosiva para ramais sob a terra</v>
          </cell>
          <cell r="D549" t="str">
            <v>FDE</v>
          </cell>
          <cell r="E549" t="str">
            <v>M</v>
          </cell>
          <cell r="F549">
            <v>167</v>
          </cell>
          <cell r="G549">
            <v>52.09</v>
          </cell>
          <cell r="H549">
            <v>8699.0300000000007</v>
          </cell>
        </row>
        <row r="550">
          <cell r="B550" t="str">
            <v>103019</v>
          </cell>
          <cell r="C550" t="str">
            <v>REGISTRO OU VÁLVULA GLOBO ANGULAR EM LATÃO, PARA HIDRANTES EM INSTALAÇÃO PREDIAL DE INCÊNDIO, 45 GRAUS, 2 1/2" - FORNECIMENTO E INSTALAÇÃO. AF_08/2021</v>
          </cell>
          <cell r="D550" t="str">
            <v>SINAPI</v>
          </cell>
          <cell r="E550" t="str">
            <v>UN</v>
          </cell>
          <cell r="F550">
            <v>88</v>
          </cell>
          <cell r="G550">
            <v>359.46</v>
          </cell>
          <cell r="H550">
            <v>31632.48</v>
          </cell>
        </row>
        <row r="551">
          <cell r="B551" t="str">
            <v>08.08.012</v>
          </cell>
          <cell r="C551" t="str">
            <v>Registro de recalque no passeio (rr-01)</v>
          </cell>
          <cell r="D551" t="str">
            <v>FDE</v>
          </cell>
          <cell r="E551" t="str">
            <v>UN</v>
          </cell>
          <cell r="F551">
            <v>13</v>
          </cell>
          <cell r="G551">
            <v>921.49</v>
          </cell>
          <cell r="H551">
            <v>11979.37</v>
          </cell>
        </row>
        <row r="552">
          <cell r="B552" t="str">
            <v>103009</v>
          </cell>
          <cell r="C552" t="str">
            <v>VÁLVULA DE RETENÇÃO VERTICAL, DE BRONZE, ROSCÁVEL, 2 1/2" - FORNECIMENTO E INSTALAÇÃO. AF_08/2021</v>
          </cell>
          <cell r="D552" t="str">
            <v>SINAPI</v>
          </cell>
          <cell r="E552" t="str">
            <v>UN</v>
          </cell>
          <cell r="F552">
            <v>40</v>
          </cell>
          <cell r="G552">
            <v>414.49</v>
          </cell>
          <cell r="H552">
            <v>16579.599999999999</v>
          </cell>
        </row>
        <row r="553">
          <cell r="B553" t="str">
            <v>99633</v>
          </cell>
          <cell r="C553" t="str">
            <v>VÁLVULA DE RETENÇÃO VERTICAL, DE BRONZE, ROSCÁVEL, 3" - FORNECIMENTO E INSTALAÇÃO. AF_08/2021</v>
          </cell>
          <cell r="D553" t="str">
            <v>SINAPI</v>
          </cell>
          <cell r="E553" t="str">
            <v>UN</v>
          </cell>
          <cell r="F553">
            <v>47</v>
          </cell>
          <cell r="G553">
            <v>562.66999999999996</v>
          </cell>
          <cell r="H553">
            <v>26445.49</v>
          </cell>
        </row>
        <row r="554">
          <cell r="B554" t="str">
            <v>96765</v>
          </cell>
          <cell r="C554" t="str">
            <v>ABRIGO PARA HIDRANTE, 90X60X17CM, COM REGISTRO GLOBO ANGULAR 45 GRAUS 2 1/2", ADAPTADOR STORZ 2 1/2", MANGUEIRA DE INCÊNDIO 20M, REDUÇÃO 2 1/2" X 1 1/2" E ESGUICHO EM LATÃO 1 1/2" - FORNECIMENTO E INSTALAÇÃO. AF_10/2020</v>
          </cell>
          <cell r="D554" t="str">
            <v>SINAPI</v>
          </cell>
          <cell r="E554" t="str">
            <v>UN</v>
          </cell>
          <cell r="F554">
            <v>16</v>
          </cell>
          <cell r="G554">
            <v>2004.64</v>
          </cell>
          <cell r="H554">
            <v>32074.240000000002</v>
          </cell>
        </row>
        <row r="555">
          <cell r="B555" t="str">
            <v>08.08.030</v>
          </cell>
          <cell r="C555" t="str">
            <v>Mangueira com uniao de engate rapido de 1 1/2"</v>
          </cell>
          <cell r="D555" t="str">
            <v>FDE</v>
          </cell>
          <cell r="E555" t="str">
            <v>M</v>
          </cell>
          <cell r="F555">
            <v>177</v>
          </cell>
          <cell r="G555">
            <v>26.06</v>
          </cell>
          <cell r="H555">
            <v>4612.62</v>
          </cell>
        </row>
        <row r="556">
          <cell r="B556" t="str">
            <v>08.08.031</v>
          </cell>
          <cell r="C556" t="str">
            <v>Mangueira com uniao de engate rapido de 2 1/2"</v>
          </cell>
          <cell r="D556" t="str">
            <v>FDE</v>
          </cell>
          <cell r="E556" t="str">
            <v>M</v>
          </cell>
          <cell r="F556">
            <v>177</v>
          </cell>
          <cell r="G556">
            <v>37.22</v>
          </cell>
          <cell r="H556">
            <v>6587.94</v>
          </cell>
        </row>
        <row r="557">
          <cell r="B557" t="str">
            <v>08.08.035</v>
          </cell>
          <cell r="C557" t="str">
            <v>Esguicho de latao c/engate rapido orificio de 1/2"</v>
          </cell>
          <cell r="D557" t="str">
            <v>FDE</v>
          </cell>
          <cell r="E557" t="str">
            <v>UN</v>
          </cell>
          <cell r="F557">
            <v>152</v>
          </cell>
          <cell r="G557">
            <v>77.22</v>
          </cell>
          <cell r="H557">
            <v>11737.44</v>
          </cell>
        </row>
        <row r="558">
          <cell r="B558" t="str">
            <v>08.08.036</v>
          </cell>
          <cell r="C558" t="str">
            <v>Esguicho de latao c/engate rapido orificio de 5/8"</v>
          </cell>
          <cell r="D558" t="str">
            <v>FDE</v>
          </cell>
          <cell r="E558" t="str">
            <v>UN</v>
          </cell>
          <cell r="F558">
            <v>102</v>
          </cell>
          <cell r="G558">
            <v>62.72</v>
          </cell>
          <cell r="H558">
            <v>6397.44</v>
          </cell>
        </row>
        <row r="559">
          <cell r="B559" t="str">
            <v>08.08.037</v>
          </cell>
          <cell r="C559" t="str">
            <v>Esguicho de latao c/engate rapido orificio de 3/4"</v>
          </cell>
          <cell r="D559" t="str">
            <v>FDE</v>
          </cell>
          <cell r="E559" t="str">
            <v>UN</v>
          </cell>
          <cell r="F559">
            <v>102</v>
          </cell>
          <cell r="G559">
            <v>147.25</v>
          </cell>
          <cell r="H559">
            <v>15019.5</v>
          </cell>
        </row>
        <row r="560">
          <cell r="B560" t="str">
            <v>99624</v>
          </cell>
          <cell r="C560" t="str">
            <v>VÁLVULA DE RETENÇÃO HORIZONTAL, DE BRONZE, ROSCÁVEL, 2 1/2" - FORNECIMENTO E INSTALAÇÃO. AF_08/2021</v>
          </cell>
          <cell r="D560" t="str">
            <v>SINAPI</v>
          </cell>
          <cell r="E560" t="str">
            <v>UN</v>
          </cell>
          <cell r="F560">
            <v>52</v>
          </cell>
          <cell r="G560">
            <v>650.07000000000005</v>
          </cell>
          <cell r="H560">
            <v>33803.64</v>
          </cell>
        </row>
        <row r="561">
          <cell r="B561" t="str">
            <v>99625</v>
          </cell>
          <cell r="C561" t="str">
            <v>VÁLVULA DE RETENÇÃO HORIZONTAL, DE BRONZE, ROSCÁVEL, 3" - FORNECIMENTO E INSTALAÇÃO. AF_08/2021</v>
          </cell>
          <cell r="D561" t="str">
            <v>SINAPI</v>
          </cell>
          <cell r="E561" t="str">
            <v>UN</v>
          </cell>
          <cell r="F561">
            <v>13</v>
          </cell>
          <cell r="G561">
            <v>894.07</v>
          </cell>
          <cell r="H561">
            <v>11622.91</v>
          </cell>
        </row>
        <row r="562">
          <cell r="B562" t="str">
            <v>99626</v>
          </cell>
          <cell r="C562" t="str">
            <v>VÁLVULA DE RETENÇÃO HORIZONTAL, DE BRONZE, ROSCÁVEL, 4" - FORNECIMENTO E INSTALAÇÃO. AF_08/2021</v>
          </cell>
          <cell r="D562" t="str">
            <v>SINAPI</v>
          </cell>
          <cell r="E562" t="str">
            <v>UN</v>
          </cell>
          <cell r="F562">
            <v>9</v>
          </cell>
          <cell r="G562">
            <v>1376.32</v>
          </cell>
          <cell r="H562">
            <v>12386.88</v>
          </cell>
        </row>
        <row r="563">
          <cell r="B563" t="str">
            <v>02.02.05.300.31</v>
          </cell>
          <cell r="C563" t="str">
            <v>Chave tipo Storz para engate e conexão de mangueira de incêdio</v>
          </cell>
          <cell r="D563" t="str">
            <v>CPTM</v>
          </cell>
          <cell r="E563" t="str">
            <v>un</v>
          </cell>
          <cell r="F563">
            <v>25</v>
          </cell>
          <cell r="G563">
            <v>31.49</v>
          </cell>
          <cell r="H563">
            <v>787.25</v>
          </cell>
        </row>
        <row r="564">
          <cell r="B564" t="str">
            <v>101906</v>
          </cell>
          <cell r="C564" t="str">
            <v>EXTINTOR DE INCÊNDIO PORTÁTIL COM CARGA DE CO2 DE 4 KG, CLASSE BC - FORNECIMENTO E INSTALAÇÃO. AF_10/2020_PE</v>
          </cell>
          <cell r="D564" t="str">
            <v>SINAPI</v>
          </cell>
          <cell r="E564" t="str">
            <v>UN</v>
          </cell>
          <cell r="F564">
            <v>52</v>
          </cell>
          <cell r="G564">
            <v>667.68</v>
          </cell>
          <cell r="H564">
            <v>34719.360000000001</v>
          </cell>
        </row>
        <row r="565">
          <cell r="B565" t="str">
            <v>101907</v>
          </cell>
          <cell r="C565" t="str">
            <v>EXTINTOR DE INCÊNDIO PORTÁTIL COM CARGA DE CO2 DE 6 KG, CLASSE BC - FORNECIMENTO E INSTALAÇÃO. AF_10/2020_PE</v>
          </cell>
          <cell r="D565" t="str">
            <v>SINAPI</v>
          </cell>
          <cell r="E565" t="str">
            <v>UN</v>
          </cell>
          <cell r="F565">
            <v>52</v>
          </cell>
          <cell r="G565">
            <v>720.76</v>
          </cell>
          <cell r="H565">
            <v>37479.519999999997</v>
          </cell>
        </row>
        <row r="566">
          <cell r="B566" t="str">
            <v>101908</v>
          </cell>
          <cell r="C566" t="str">
            <v>EXTINTOR DE INCÊNDIO PORTÁTIL COM CARGA DE PQS DE 4 KG, CLASSE BC - FORNECIMENTO E INSTALAÇÃO. AF_10/2020_PE</v>
          </cell>
          <cell r="D566" t="str">
            <v>SINAPI</v>
          </cell>
          <cell r="E566" t="str">
            <v>UN</v>
          </cell>
          <cell r="F566">
            <v>175</v>
          </cell>
          <cell r="G566">
            <v>225.37</v>
          </cell>
          <cell r="H566">
            <v>39439.75</v>
          </cell>
        </row>
        <row r="567">
          <cell r="B567" t="str">
            <v>101911</v>
          </cell>
          <cell r="C567" t="str">
            <v>EXTINTOR DE INCÊNDIO PORTÁTIL COM CARGA DE PQS DE 12 KG, CLASSE BC - FORNECIMENTO E INSTALAÇÃO. AF_10/2020_PE</v>
          </cell>
          <cell r="D567" t="str">
            <v>SINAPI</v>
          </cell>
          <cell r="E567" t="str">
            <v>UN</v>
          </cell>
          <cell r="F567">
            <v>26</v>
          </cell>
          <cell r="G567">
            <v>349.22</v>
          </cell>
          <cell r="H567">
            <v>9079.7199999999993</v>
          </cell>
        </row>
        <row r="568">
          <cell r="B568" t="str">
            <v>101909</v>
          </cell>
          <cell r="C568" t="str">
            <v>EXTINTOR DE INCÊNDIO PORTÁTIL COM CARGA DE PQS DE 6 KG, CLASSE BC - FORNECIMENTO E INSTALAÇÃO. AF_10/2020_PE</v>
          </cell>
          <cell r="D568" t="str">
            <v>SINAPI</v>
          </cell>
          <cell r="E568" t="str">
            <v>UN</v>
          </cell>
          <cell r="F568">
            <v>52</v>
          </cell>
          <cell r="G568">
            <v>260.76</v>
          </cell>
          <cell r="H568">
            <v>13559.52</v>
          </cell>
        </row>
        <row r="569">
          <cell r="B569" t="str">
            <v>101905</v>
          </cell>
          <cell r="C569" t="str">
            <v>EXTINTOR DE INCÊNDIO PORTÁTIL COM CARGA DE ÁGUA PRESSURIZADA DE 10 L, CLASSE A - FORNECIMENTO E INSTALAÇÃO. AF_10/2020_PE</v>
          </cell>
          <cell r="D569" t="str">
            <v>SINAPI</v>
          </cell>
          <cell r="E569" t="str">
            <v>UN</v>
          </cell>
          <cell r="F569">
            <v>26</v>
          </cell>
          <cell r="G569">
            <v>232.01</v>
          </cell>
          <cell r="H569">
            <v>6032.26</v>
          </cell>
        </row>
        <row r="570">
          <cell r="B570" t="str">
            <v>101917</v>
          </cell>
          <cell r="C570" t="str">
            <v>MANÔMETRO 0 A 200 PSI (0 A 14 KGF/CM2), D = 50MM - FORNECIMENTO E INSTALAÇÃO. AF_10/2020</v>
          </cell>
          <cell r="D570" t="str">
            <v>SINAPI</v>
          </cell>
          <cell r="E570" t="str">
            <v>UN</v>
          </cell>
          <cell r="F570">
            <v>5</v>
          </cell>
          <cell r="G570">
            <v>187.8</v>
          </cell>
          <cell r="H570">
            <v>939</v>
          </cell>
        </row>
        <row r="571">
          <cell r="B571" t="str">
            <v>08.08.061</v>
          </cell>
          <cell r="C571" t="str">
            <v>Pressostato (valvula de fluxo) com sensor diafragma.</v>
          </cell>
          <cell r="D571" t="str">
            <v>FDE</v>
          </cell>
          <cell r="E571" t="str">
            <v>UN</v>
          </cell>
          <cell r="F571">
            <v>5</v>
          </cell>
          <cell r="G571">
            <v>2826.48</v>
          </cell>
          <cell r="H571">
            <v>14132.4</v>
          </cell>
        </row>
        <row r="572">
          <cell r="B572" t="str">
            <v>08.08.069</v>
          </cell>
          <cell r="C572" t="str">
            <v>Ai-01 abrigo para bomba de incendio</v>
          </cell>
          <cell r="D572" t="str">
            <v>FDE</v>
          </cell>
          <cell r="E572" t="str">
            <v>UN</v>
          </cell>
          <cell r="F572">
            <v>5</v>
          </cell>
          <cell r="G572">
            <v>2896.69</v>
          </cell>
          <cell r="H572">
            <v>14483.45</v>
          </cell>
        </row>
        <row r="573">
          <cell r="B573" t="str">
            <v>102111</v>
          </cell>
          <cell r="C573" t="str">
            <v>BOMBA CENTRÍFUGA, MONOFÁSICA, 0,5 CV OU 0,49 HP, HM 6 A 20 M, Q 1,2 A 8,3 M3/H - FORNECIMENTO E INSTALAÇÃO. AF_12/2020</v>
          </cell>
          <cell r="D573" t="str">
            <v>SINAPI</v>
          </cell>
          <cell r="E573" t="str">
            <v>UN</v>
          </cell>
          <cell r="F573">
            <v>5</v>
          </cell>
          <cell r="G573">
            <v>1108.77</v>
          </cell>
          <cell r="H573">
            <v>5543.85</v>
          </cell>
        </row>
        <row r="574">
          <cell r="B574" t="str">
            <v>08.08.071</v>
          </cell>
          <cell r="C574" t="str">
            <v>Conj motor-bomba (centrifuga) 3/4 hp (7400 l/h - 20 mca)</v>
          </cell>
          <cell r="D574" t="str">
            <v>FDE</v>
          </cell>
          <cell r="E574" t="str">
            <v>UN</v>
          </cell>
          <cell r="F574">
            <v>5</v>
          </cell>
          <cell r="G574">
            <v>1831.53</v>
          </cell>
          <cell r="H574">
            <v>9157.65</v>
          </cell>
        </row>
        <row r="575">
          <cell r="B575" t="str">
            <v>102113</v>
          </cell>
          <cell r="C575" t="str">
            <v>BOMBA CENTRÍFUGA, TRIFÁSICA, 1 CV OU 0,99 HP, HM 14 A 40 M, Q 0,6 A 8,4 M3/H - FORNECIMENTO E INSTALAÇÃO. AF_12/2020</v>
          </cell>
          <cell r="D575" t="str">
            <v>SINAPI</v>
          </cell>
          <cell r="E575" t="str">
            <v>UN</v>
          </cell>
          <cell r="F575">
            <v>3</v>
          </cell>
          <cell r="G575">
            <v>1747.86</v>
          </cell>
          <cell r="H575">
            <v>5243.58</v>
          </cell>
        </row>
        <row r="576">
          <cell r="B576" t="str">
            <v>102115</v>
          </cell>
          <cell r="C576" t="str">
            <v>BOMBA CENTRÍFUGA, TRIFÁSICA, 1,5 CV OU 1,48 HP, HM 10 A 70 M, Q 1,8 A 5,3 M3/H - FORNECIMENTO E INSTALAÇÃO. AF_12/2020</v>
          </cell>
          <cell r="D576" t="str">
            <v>SINAPI</v>
          </cell>
          <cell r="E576" t="str">
            <v>UN</v>
          </cell>
          <cell r="F576">
            <v>12</v>
          </cell>
          <cell r="G576">
            <v>3038.26</v>
          </cell>
          <cell r="H576">
            <v>36459.120000000003</v>
          </cell>
        </row>
        <row r="577">
          <cell r="B577" t="str">
            <v>08.08.074</v>
          </cell>
          <cell r="C577" t="str">
            <v>Conj motor-bomba (centrifuga) 2 hp (13900 l/h - 20 mca)</v>
          </cell>
          <cell r="D577" t="str">
            <v>FDE</v>
          </cell>
          <cell r="E577" t="str">
            <v>UN</v>
          </cell>
          <cell r="F577">
            <v>12</v>
          </cell>
          <cell r="G577">
            <v>2587.94</v>
          </cell>
          <cell r="H577">
            <v>31055.279999999999</v>
          </cell>
        </row>
        <row r="578">
          <cell r="B578" t="str">
            <v>102118</v>
          </cell>
          <cell r="C578" t="str">
            <v>BOMBA CENTRÍFUGA, TRIFÁSICA, 3 CV OU 2,96 HP, HM 34 A 40 M, Q 8,6 A 14,8 M3/H - FORNECIMENTO E INSTALAÇÃO. AF_12/2020</v>
          </cell>
          <cell r="D578" t="str">
            <v>SINAPI</v>
          </cell>
          <cell r="E578" t="str">
            <v>UN</v>
          </cell>
          <cell r="F578">
            <v>7</v>
          </cell>
          <cell r="G578">
            <v>2531.61</v>
          </cell>
          <cell r="H578">
            <v>17721.27</v>
          </cell>
        </row>
        <row r="579">
          <cell r="B579" t="str">
            <v>08.08.077</v>
          </cell>
          <cell r="C579" t="str">
            <v>Conj motor-bomba (centrifuga) 5 hp (31200 l/h -20 mca)</v>
          </cell>
          <cell r="D579" t="str">
            <v>FDE</v>
          </cell>
          <cell r="E579" t="str">
            <v>UN</v>
          </cell>
          <cell r="F579">
            <v>4</v>
          </cell>
          <cell r="G579">
            <v>5218.2700000000004</v>
          </cell>
          <cell r="H579">
            <v>20873.080000000002</v>
          </cell>
        </row>
        <row r="580">
          <cell r="B580" t="str">
            <v>08.09.001</v>
          </cell>
          <cell r="C580" t="str">
            <v>Tubo de ferro fundido dn 50mm (2") - inclusive conexoes - desc</v>
          </cell>
          <cell r="D580" t="str">
            <v>FDE</v>
          </cell>
          <cell r="E580" t="str">
            <v>M</v>
          </cell>
          <cell r="F580">
            <v>5</v>
          </cell>
          <cell r="G580">
            <v>372.04</v>
          </cell>
          <cell r="H580">
            <v>1860.2</v>
          </cell>
        </row>
        <row r="581">
          <cell r="B581" t="str">
            <v>08.09.002</v>
          </cell>
          <cell r="C581" t="str">
            <v>Tubo de ferro fundido dn 75mm (3") - inclusive conexoes - desc</v>
          </cell>
          <cell r="D581" t="str">
            <v>FDE</v>
          </cell>
          <cell r="E581" t="str">
            <v>M</v>
          </cell>
          <cell r="F581">
            <v>5</v>
          </cell>
          <cell r="G581">
            <v>491.62</v>
          </cell>
          <cell r="H581">
            <v>2458.1</v>
          </cell>
        </row>
        <row r="582">
          <cell r="B582" t="str">
            <v>08.09.003</v>
          </cell>
          <cell r="C582" t="str">
            <v>Tubo de ferro fundido dn 100mm (4") - inclusive conexoes - desc</v>
          </cell>
          <cell r="D582" t="str">
            <v>FDE</v>
          </cell>
          <cell r="E582" t="str">
            <v>M</v>
          </cell>
          <cell r="F582">
            <v>3</v>
          </cell>
          <cell r="G582">
            <v>534.91999999999996</v>
          </cell>
          <cell r="H582">
            <v>1604.76</v>
          </cell>
        </row>
        <row r="583">
          <cell r="B583" t="str">
            <v>89711</v>
          </cell>
          <cell r="C583" t="str">
            <v>TUBO PVC, SERIE NORMAL, ESGOTO PREDIAL, DN 40 MM, FORNECIDO E INSTALADO EM RAMAL DE DESCARGA OU RAMAL DE ESGOTO SANITÁRIO. AF_08/2022</v>
          </cell>
          <cell r="D583" t="str">
            <v>SINAPI</v>
          </cell>
          <cell r="E583" t="str">
            <v>M</v>
          </cell>
          <cell r="F583">
            <v>25</v>
          </cell>
          <cell r="G583">
            <v>26.25</v>
          </cell>
          <cell r="H583">
            <v>656.25</v>
          </cell>
        </row>
        <row r="584">
          <cell r="B584" t="str">
            <v>89712</v>
          </cell>
          <cell r="C584" t="str">
            <v>TUBO PVC, SERIE NORMAL, ESGOTO PREDIAL, DN 50 MM, FORNECIDO E INSTALADO EM RAMAL DE DESCARGA OU RAMAL DE ESGOTO SANITÁRIO. AF_08/2022</v>
          </cell>
          <cell r="D584" t="str">
            <v>SINAPI</v>
          </cell>
          <cell r="E584" t="str">
            <v>M</v>
          </cell>
          <cell r="F584">
            <v>202</v>
          </cell>
          <cell r="G584">
            <v>32.71</v>
          </cell>
          <cell r="H584">
            <v>6607.42</v>
          </cell>
        </row>
        <row r="585">
          <cell r="B585" t="str">
            <v>89713</v>
          </cell>
          <cell r="C585" t="str">
            <v>TUBO PVC, SERIE NORMAL, ESGOTO PREDIAL, DN 75 MM, FORNECIDO E INSTALADO EM RAMAL DE DESCARGA OU RAMAL DE ESGOTO SANITÁRIO. AF_08/2022</v>
          </cell>
          <cell r="D585" t="str">
            <v>SINAPI</v>
          </cell>
          <cell r="E585" t="str">
            <v>M</v>
          </cell>
          <cell r="F585">
            <v>19</v>
          </cell>
          <cell r="G585">
            <v>40.590000000000003</v>
          </cell>
          <cell r="H585">
            <v>771.21</v>
          </cell>
        </row>
        <row r="586">
          <cell r="B586" t="str">
            <v>89714</v>
          </cell>
          <cell r="C586" t="str">
            <v>TUBO PVC, SERIE NORMAL, ESGOTO PREDIAL, DN 100 MM, FORNECIDO E INSTALADO EM RAMAL DE DESCARGA OU RAMAL DE ESGOTO SANITÁRIO. AF_08/2022</v>
          </cell>
          <cell r="D586" t="str">
            <v>SINAPI</v>
          </cell>
          <cell r="E586" t="str">
            <v>M</v>
          </cell>
          <cell r="F586">
            <v>499</v>
          </cell>
          <cell r="G586">
            <v>45.55</v>
          </cell>
          <cell r="H586">
            <v>22729.45</v>
          </cell>
        </row>
        <row r="587">
          <cell r="B587" t="str">
            <v>89849</v>
          </cell>
          <cell r="C587" t="str">
            <v>TUBO PVC, SERIE NORMAL, ESGOTO PREDIAL, DN 150 MM, FORNECIDO E INSTALADO EM SUBCOLETOR AÉREO DE ESGOTO SANITÁRIO. AF_08/2022</v>
          </cell>
          <cell r="D587" t="str">
            <v>SINAPI</v>
          </cell>
          <cell r="E587" t="str">
            <v>M</v>
          </cell>
          <cell r="F587">
            <v>94</v>
          </cell>
          <cell r="G587">
            <v>64.37</v>
          </cell>
          <cell r="H587">
            <v>6050.78</v>
          </cell>
        </row>
        <row r="588">
          <cell r="B588" t="str">
            <v>08.09.030</v>
          </cell>
          <cell r="C588" t="str">
            <v>Tubo de aco galvanizado dn 40mm (1.1/2") - inclusive conexoes</v>
          </cell>
          <cell r="D588" t="str">
            <v>FDE</v>
          </cell>
          <cell r="E588" t="str">
            <v>M</v>
          </cell>
          <cell r="F588">
            <v>3</v>
          </cell>
          <cell r="G588">
            <v>158.44</v>
          </cell>
          <cell r="H588">
            <v>475.32</v>
          </cell>
        </row>
        <row r="589">
          <cell r="B589" t="str">
            <v>08.09.060</v>
          </cell>
          <cell r="C589" t="str">
            <v>Tubo pvc reforçado "sr" junta elástica dn 40 incl conexões</v>
          </cell>
          <cell r="D589" t="str">
            <v>FDE</v>
          </cell>
          <cell r="E589" t="str">
            <v>M</v>
          </cell>
          <cell r="F589">
            <v>3</v>
          </cell>
          <cell r="G589">
            <v>50.22</v>
          </cell>
          <cell r="H589">
            <v>150.66</v>
          </cell>
        </row>
        <row r="590">
          <cell r="B590" t="str">
            <v>08.10.004</v>
          </cell>
          <cell r="C590" t="str">
            <v>Caixa sifonada de pvc dn 100x150x50mm c/grelha pvc cromado</v>
          </cell>
          <cell r="D590" t="str">
            <v>FDE</v>
          </cell>
          <cell r="E590" t="str">
            <v>UN</v>
          </cell>
          <cell r="F590">
            <v>78</v>
          </cell>
          <cell r="G590">
            <v>73.459999999999994</v>
          </cell>
          <cell r="H590">
            <v>5729.88</v>
          </cell>
        </row>
        <row r="591">
          <cell r="B591" t="str">
            <v>08.10.006</v>
          </cell>
          <cell r="C591" t="str">
            <v>Caixa sifonada de pvc dn 150x150x50mm c/grelha metalica</v>
          </cell>
          <cell r="D591" t="str">
            <v>FDE</v>
          </cell>
          <cell r="E591" t="str">
            <v>UN</v>
          </cell>
          <cell r="F591">
            <v>42</v>
          </cell>
          <cell r="G591">
            <v>85.71</v>
          </cell>
          <cell r="H591">
            <v>3599.82</v>
          </cell>
        </row>
        <row r="592">
          <cell r="B592" t="str">
            <v>104328</v>
          </cell>
          <cell r="C592" t="str">
            <v>CAIXA SIFONADA, COM GRELHA QUADRADA, PVC, DN 150 X 150 X 50 MM, JUNTA SOLDÁVEL, FORNECIDA E INSTALADA EM RAMAL DE DESCARGA OU EM RAMAL DE ESGOTO SANITÁRIO. AF_08/2022</v>
          </cell>
          <cell r="D592" t="str">
            <v>SINAPI</v>
          </cell>
          <cell r="E592" t="str">
            <v>UN</v>
          </cell>
          <cell r="F592">
            <v>4</v>
          </cell>
          <cell r="G592">
            <v>74.83</v>
          </cell>
          <cell r="H592">
            <v>299.32</v>
          </cell>
        </row>
        <row r="593">
          <cell r="B593" t="str">
            <v>08.10.008</v>
          </cell>
          <cell r="C593" t="str">
            <v>Caixa sifonada de pvc dn 100x150x50mm com grelha de aço inox com fecho rotativo.</v>
          </cell>
          <cell r="D593" t="str">
            <v>FDE</v>
          </cell>
          <cell r="E593" t="str">
            <v>UN</v>
          </cell>
          <cell r="F593">
            <v>4</v>
          </cell>
          <cell r="G593">
            <v>56.36</v>
          </cell>
          <cell r="H593">
            <v>225.44</v>
          </cell>
        </row>
        <row r="594">
          <cell r="B594" t="str">
            <v>08.10.009</v>
          </cell>
          <cell r="C594" t="str">
            <v>Caixa sifonada de pvc dn 150x150x50mm com grelha de aço inox com fecho rotativo.</v>
          </cell>
          <cell r="D594" t="str">
            <v>FDE</v>
          </cell>
          <cell r="E594" t="str">
            <v>UN</v>
          </cell>
          <cell r="F594">
            <v>4</v>
          </cell>
          <cell r="G594">
            <v>78.150000000000006</v>
          </cell>
          <cell r="H594">
            <v>312.60000000000002</v>
          </cell>
        </row>
        <row r="595">
          <cell r="B595" t="str">
            <v>89707</v>
          </cell>
          <cell r="C595" t="str">
            <v>CAIXA SIFONADA, PVC, DN 100 X 100 X 50 MM, JUNTA ELÁSTICA, FORNECIDA E INSTALADA EM RAMAL DE DESCARGA OU EM RAMAL DE ESGOTO SANITÁRIO. AF_08/2022</v>
          </cell>
          <cell r="D595" t="str">
            <v>SINAPI</v>
          </cell>
          <cell r="E595" t="str">
            <v>UN</v>
          </cell>
          <cell r="F595">
            <v>5</v>
          </cell>
          <cell r="G595">
            <v>53.29</v>
          </cell>
          <cell r="H595">
            <v>266.45</v>
          </cell>
        </row>
        <row r="596">
          <cell r="B596" t="str">
            <v>89708</v>
          </cell>
          <cell r="C596" t="str">
            <v>CAIXA SIFONADA, PVC, DN 150 X 185 X 75 MM, JUNTA ELÁSTICA, FORNECIDA E INSTALADA EM RAMAL DE DESCARGA OU EM RAMAL DE ESGOTO SANITÁRIO. AF_08/2022</v>
          </cell>
          <cell r="D596" t="str">
            <v>SINAPI</v>
          </cell>
          <cell r="E596" t="str">
            <v>UN</v>
          </cell>
          <cell r="F596">
            <v>4</v>
          </cell>
          <cell r="G596">
            <v>107.46</v>
          </cell>
          <cell r="H596">
            <v>429.84</v>
          </cell>
        </row>
        <row r="597">
          <cell r="B597" t="str">
            <v>104327</v>
          </cell>
          <cell r="C597" t="str">
            <v>RALO SIFONADO REDONDO, PVC, DN 100 X 40 MM, JUNTA SOLDÁVEL, FORNECIDO E INSTALADO EM RAMAL DE DESCARGA OU EM RAMAL DE ESGOTO SANITÁRIO. AF_08/2022</v>
          </cell>
          <cell r="D597" t="str">
            <v>SINAPI</v>
          </cell>
          <cell r="E597" t="str">
            <v>UN</v>
          </cell>
          <cell r="F597">
            <v>8</v>
          </cell>
          <cell r="G597">
            <v>21.14</v>
          </cell>
          <cell r="H597">
            <v>169.12</v>
          </cell>
        </row>
        <row r="598">
          <cell r="B598" t="str">
            <v>08.10.048</v>
          </cell>
          <cell r="C598" t="str">
            <v>Ralo sifonado de f.fundido dn 150 mm c/grelha pvc cromado</v>
          </cell>
          <cell r="D598" t="str">
            <v>FDE</v>
          </cell>
          <cell r="E598" t="str">
            <v>UN</v>
          </cell>
          <cell r="F598">
            <v>3</v>
          </cell>
          <cell r="G598">
            <v>596.16</v>
          </cell>
          <cell r="H598">
            <v>1788.48</v>
          </cell>
        </row>
        <row r="599">
          <cell r="B599" t="str">
            <v>104326</v>
          </cell>
          <cell r="C599" t="str">
            <v>RALO SECO CÔNICO, PVC, DN 100 X 40 MM, JUNTA SOLDÁVEL, FORNECIDO E INSTALADO EM RAMAL DE DESCARGA OU EM RAMAL DE ESGOTO SANITÁRIO. AF_08/2022</v>
          </cell>
          <cell r="D599" t="str">
            <v>SINAPI</v>
          </cell>
          <cell r="E599" t="str">
            <v>UN</v>
          </cell>
          <cell r="F599">
            <v>7</v>
          </cell>
          <cell r="G599">
            <v>22.05</v>
          </cell>
          <cell r="H599">
            <v>154.35</v>
          </cell>
        </row>
        <row r="600">
          <cell r="B600" t="str">
            <v>08.10.050</v>
          </cell>
          <cell r="C600" t="str">
            <v>Ralo seco de f.fundido dn 100 mm c/grelha pvc cromado</v>
          </cell>
          <cell r="D600" t="str">
            <v>FDE</v>
          </cell>
          <cell r="E600" t="str">
            <v>UN</v>
          </cell>
          <cell r="F600">
            <v>7</v>
          </cell>
          <cell r="G600">
            <v>238.39</v>
          </cell>
          <cell r="H600">
            <v>1668.73</v>
          </cell>
        </row>
        <row r="601">
          <cell r="B601" t="str">
            <v>104348</v>
          </cell>
          <cell r="C601" t="str">
            <v>TERMINAL DE VENTILAÇÃO, PVC, SÉRIE NORMAL, ESGOTO PREDIAL, DN 50 MM, JUNTA SOLDÁVEL, FORNECIDO E INSTALADO EM PRUMADA DE ESGOTO SANITÁRIO OU VENTILAÇÃO. AF_08/2022</v>
          </cell>
          <cell r="D601" t="str">
            <v>SINAPI</v>
          </cell>
          <cell r="E601" t="str">
            <v>UN</v>
          </cell>
          <cell r="F601">
            <v>7</v>
          </cell>
          <cell r="G601">
            <v>11.77</v>
          </cell>
          <cell r="H601">
            <v>82.39</v>
          </cell>
        </row>
        <row r="602">
          <cell r="B602" t="str">
            <v>104351</v>
          </cell>
          <cell r="C602" t="str">
            <v>TERMINAL DE VENTILAÇÃO, PVC, SÉRIE NORMAL, ESGOTO PREDIAL, DN 75 MM, JUNTA SOLDÁVEL, FORNECIDO E INSTALADO EM PRUMADA DE ESGOTO SANITÁRIO OU VENTILAÇÃO. AF_08/2022</v>
          </cell>
          <cell r="D602" t="str">
            <v>SINAPI</v>
          </cell>
          <cell r="E602" t="str">
            <v>UN</v>
          </cell>
          <cell r="F602">
            <v>7</v>
          </cell>
          <cell r="G602">
            <v>24.44</v>
          </cell>
          <cell r="H602">
            <v>171.08</v>
          </cell>
        </row>
        <row r="603">
          <cell r="B603" t="str">
            <v>104356</v>
          </cell>
          <cell r="C603" t="str">
            <v>TERMINAL DE VENTILAÇÃO, PVC, SÉRIE NORMAL, ESGOTO PREDIAL, DN 100 MM, JUNTA SOLDÁVEL, FORNECIDO E INSTALADO EM PRUMADA DE ESGOTO SANITÁRIO OU VENTILAÇÃO. AF_08/2022</v>
          </cell>
          <cell r="D603" t="str">
            <v>SINAPI</v>
          </cell>
          <cell r="E603" t="str">
            <v>UN</v>
          </cell>
          <cell r="F603">
            <v>7</v>
          </cell>
          <cell r="G603">
            <v>32.479999999999997</v>
          </cell>
          <cell r="H603">
            <v>227.36</v>
          </cell>
        </row>
        <row r="604">
          <cell r="B604" t="str">
            <v>08.11.002</v>
          </cell>
          <cell r="C604" t="str">
            <v>Tubo de ferro fundido dn 50mm (2") - inclusive conexoes</v>
          </cell>
          <cell r="D604" t="str">
            <v>FDE</v>
          </cell>
          <cell r="E604" t="str">
            <v>M</v>
          </cell>
          <cell r="F604">
            <v>7</v>
          </cell>
          <cell r="G604">
            <v>254.05</v>
          </cell>
          <cell r="H604">
            <v>1778.35</v>
          </cell>
        </row>
        <row r="605">
          <cell r="B605" t="str">
            <v>08.11.003</v>
          </cell>
          <cell r="C605" t="str">
            <v>Tubo de ferro fundido dn 75mm (3") - inclusive conexoes</v>
          </cell>
          <cell r="D605" t="str">
            <v>FDE</v>
          </cell>
          <cell r="E605" t="str">
            <v>M</v>
          </cell>
          <cell r="F605">
            <v>7</v>
          </cell>
          <cell r="G605">
            <v>341.83</v>
          </cell>
          <cell r="H605">
            <v>2392.81</v>
          </cell>
        </row>
        <row r="606">
          <cell r="B606" t="str">
            <v>08.11.004</v>
          </cell>
          <cell r="C606" t="str">
            <v>Tubo de ferro fundido dn 100mm (4") - inclusive conexoes</v>
          </cell>
          <cell r="D606" t="str">
            <v>FDE</v>
          </cell>
          <cell r="E606" t="str">
            <v>M</v>
          </cell>
          <cell r="F606">
            <v>5</v>
          </cell>
          <cell r="G606">
            <v>394.34</v>
          </cell>
          <cell r="H606">
            <v>1971.7</v>
          </cell>
        </row>
        <row r="607">
          <cell r="B607" t="str">
            <v>08.11.005</v>
          </cell>
          <cell r="C607" t="str">
            <v>Tubo de ferro fundido dn 150mm (6") - inclusive conexoes</v>
          </cell>
          <cell r="D607" t="str">
            <v>FDE</v>
          </cell>
          <cell r="E607" t="str">
            <v>M</v>
          </cell>
          <cell r="F607">
            <v>5</v>
          </cell>
          <cell r="G607">
            <v>535.54999999999995</v>
          </cell>
          <cell r="H607">
            <v>2677.75</v>
          </cell>
        </row>
        <row r="608">
          <cell r="B608" t="str">
            <v>08.11.015</v>
          </cell>
          <cell r="C608" t="str">
            <v>Descida de agua pluvial h=300cm c/tubo de fºfº dn 100mm ponta-bolsa incl.fix.na parede</v>
          </cell>
          <cell r="D608" t="str">
            <v>FDE</v>
          </cell>
          <cell r="E608" t="str">
            <v>UN</v>
          </cell>
          <cell r="F608">
            <v>5</v>
          </cell>
          <cell r="G608">
            <v>941.61</v>
          </cell>
          <cell r="H608">
            <v>4708.05</v>
          </cell>
        </row>
        <row r="609">
          <cell r="B609" t="str">
            <v>08.11.016</v>
          </cell>
          <cell r="C609" t="str">
            <v>Descida de agua pluvial h=300cm c/tubo de fºfº dn 150mm ponta-bolsa incl.fix.na parede</v>
          </cell>
          <cell r="D609" t="str">
            <v>FDE</v>
          </cell>
          <cell r="E609" t="str">
            <v>UN</v>
          </cell>
          <cell r="F609">
            <v>3</v>
          </cell>
          <cell r="G609">
            <v>1365.67</v>
          </cell>
          <cell r="H609">
            <v>4097.01</v>
          </cell>
        </row>
        <row r="610">
          <cell r="B610" t="str">
            <v>104085</v>
          </cell>
          <cell r="C610" t="str">
            <v>TUBO, PVC OCRE, JUNTA ELÁSTICA, DN 100 MM, PARA COLETOR PREDIAL DE ESGOTO. AF_06/2022</v>
          </cell>
          <cell r="D610" t="str">
            <v>SINAPI</v>
          </cell>
          <cell r="E610" t="str">
            <v>M</v>
          </cell>
          <cell r="F610">
            <v>157</v>
          </cell>
          <cell r="G610">
            <v>57.72</v>
          </cell>
          <cell r="H610">
            <v>9062.0400000000009</v>
          </cell>
        </row>
        <row r="611">
          <cell r="B611" t="str">
            <v>104086</v>
          </cell>
          <cell r="C611" t="str">
            <v>TUBO, PVC OCRE, JUNTA ELÁSTICA, DN 150 MM, PARA COLETOR PREDIAL DE ESGOTO. AF_06/2022</v>
          </cell>
          <cell r="D611" t="str">
            <v>SINAPI</v>
          </cell>
          <cell r="E611" t="str">
            <v>M</v>
          </cell>
          <cell r="F611">
            <v>101</v>
          </cell>
          <cell r="G611">
            <v>103.08</v>
          </cell>
          <cell r="H611">
            <v>10411.08</v>
          </cell>
        </row>
        <row r="612">
          <cell r="B612" t="str">
            <v>01.08.050</v>
          </cell>
          <cell r="C612" t="str">
            <v>Caixa de ligacao ou inspecao - alvenaria de 1/2 tijolo revestida</v>
          </cell>
          <cell r="D612" t="str">
            <v>FDE</v>
          </cell>
          <cell r="E612" t="str">
            <v>M2</v>
          </cell>
          <cell r="F612">
            <v>13</v>
          </cell>
          <cell r="G612">
            <v>263.8</v>
          </cell>
          <cell r="H612">
            <v>3429.4</v>
          </cell>
        </row>
        <row r="613">
          <cell r="B613" t="str">
            <v>01.08.052</v>
          </cell>
          <cell r="C613" t="str">
            <v>Caixa de ligacao ou inspecao - tampa de concreto armado</v>
          </cell>
          <cell r="D613" t="str">
            <v>FDE</v>
          </cell>
          <cell r="E613" t="str">
            <v>M2</v>
          </cell>
          <cell r="F613">
            <v>12</v>
          </cell>
          <cell r="G613">
            <v>238.49</v>
          </cell>
          <cell r="H613">
            <v>2861.88</v>
          </cell>
        </row>
        <row r="614">
          <cell r="B614" t="str">
            <v>95570</v>
          </cell>
          <cell r="C614" t="str">
            <v>TUBO DE CONCRETO (SIMPLES) PARA REDES COLETORAS DE ÁGUAS PLUVIAIS, DIÂMETRO DE 300 MM, JUNTA RÍGIDA, INSTALADO EM LOCAL COM ALTO NÍVEL DE INTERFERÊNCIAS - FORNECIMENTO E ASSENTAMENTO. AF_03/2024</v>
          </cell>
          <cell r="D614" t="str">
            <v>SINAPI</v>
          </cell>
          <cell r="E614" t="str">
            <v>M</v>
          </cell>
          <cell r="F614">
            <v>59</v>
          </cell>
          <cell r="G614">
            <v>99.95</v>
          </cell>
          <cell r="H614">
            <v>5897.05</v>
          </cell>
        </row>
        <row r="615">
          <cell r="B615" t="str">
            <v>95571</v>
          </cell>
          <cell r="C615" t="str">
            <v>TUBO DE CONCRETO (SIMPLES) PARA REDES COLETORAS DE ÁGUAS PLUVIAIS, DIÂMETRO DE 400 MM, JUNTA RÍGIDA, INSTALADO EM LOCAL COM ALTO NÍVEL DE INTERFERÊNCIAS - FORNECIMENTO E ASSENTAMENTO. AF_03/2024</v>
          </cell>
          <cell r="D615" t="str">
            <v>SINAPI</v>
          </cell>
          <cell r="E615" t="str">
            <v>M</v>
          </cell>
          <cell r="F615">
            <v>59</v>
          </cell>
          <cell r="G615">
            <v>124.38</v>
          </cell>
          <cell r="H615">
            <v>7338.42</v>
          </cell>
        </row>
        <row r="616">
          <cell r="B616" t="str">
            <v>95572</v>
          </cell>
          <cell r="C616" t="str">
            <v>TUBO DE CONCRETO (SIMPLES) PARA REDES COLETORAS DE ÁGUAS PLUVIAIS, DIÂMETRO DE 500 MM, JUNTA RÍGIDA, INSTALADO EM LOCAL COM ALTO NÍVEL DE INTERFERÊNCIAS - FORNECIMENTO E ASSENTAMENTO. AF_03/2024</v>
          </cell>
          <cell r="D616" t="str">
            <v>SINAPI</v>
          </cell>
          <cell r="E616" t="str">
            <v>M</v>
          </cell>
          <cell r="F616">
            <v>29</v>
          </cell>
          <cell r="G616">
            <v>176.83</v>
          </cell>
          <cell r="H616">
            <v>5128.07</v>
          </cell>
        </row>
        <row r="617">
          <cell r="B617" t="str">
            <v>92221</v>
          </cell>
          <cell r="C617" t="str">
            <v>TUBO DE CONCRETO PARA REDES COLETORAS DE ÁGUAS PLUVIAIS, DIÂMETRO DE 600 MM, JUNTA RÍGIDA, INSTALADO EM LOCAL COM ALTO NÍVEL DE INTERFERÊNCIAS - FORNECIMENTO E ASSENTAMENTO. AF_03/2024</v>
          </cell>
          <cell r="D617" t="str">
            <v>SINAPI</v>
          </cell>
          <cell r="E617" t="str">
            <v>M</v>
          </cell>
          <cell r="F617">
            <v>26</v>
          </cell>
          <cell r="G617">
            <v>339.85</v>
          </cell>
          <cell r="H617">
            <v>8836.1</v>
          </cell>
        </row>
        <row r="618">
          <cell r="B618" t="str">
            <v>92223</v>
          </cell>
          <cell r="C618" t="str">
            <v>TUBO DE CONCRETO PARA REDES COLETORAS DE ÁGUAS PLUVIAIS, DIÂMETRO DE 800 MM, JUNTA RÍGIDA, INSTALADO EM LOCAL COM ALTO NÍVEL DE INTERFERÊNCIAS - FORNECIMENTO E ASSENTAMENTO. AF_03/2024</v>
          </cell>
          <cell r="D618" t="str">
            <v>SINAPI</v>
          </cell>
          <cell r="E618" t="str">
            <v>M</v>
          </cell>
          <cell r="F618">
            <v>7</v>
          </cell>
          <cell r="G618">
            <v>546.9</v>
          </cell>
          <cell r="H618">
            <v>3828.3</v>
          </cell>
        </row>
        <row r="619">
          <cell r="B619" t="str">
            <v>92226</v>
          </cell>
          <cell r="C619" t="str">
            <v>TUBO DE CONCRETO PARA REDES COLETORAS DE ÁGUAS PLUVIAIS, DIÂMETRO DE 1000 MM, JUNTA RÍGIDA, INSTALADO EM LOCAL COM ALTO NÍVEL DE INTERFERÊNCIAS - FORNECIMENTO E ASSENTAMENTO. AF_03/2024</v>
          </cell>
          <cell r="D619" t="str">
            <v>SINAPI</v>
          </cell>
          <cell r="E619" t="str">
            <v>M</v>
          </cell>
          <cell r="F619">
            <v>7</v>
          </cell>
          <cell r="G619">
            <v>651.33000000000004</v>
          </cell>
          <cell r="H619">
            <v>4559.3100000000004</v>
          </cell>
        </row>
        <row r="620">
          <cell r="B620" t="str">
            <v>92829</v>
          </cell>
          <cell r="C620" t="str">
            <v>TUBO DE CONCRETO PARA REDES COLETORAS DE ÁGUAS PLUVIAIS, DIÂMETRO DE 1200 MM, JUNTA RÍGIDA, INSTALADO EM LOCAL COM ALTO NÍVEL DE INTERFERÊNCIAS - FORNECIMENTO E ASSENTAMENTO. AF_03/2024</v>
          </cell>
          <cell r="D620" t="str">
            <v>SINAPI</v>
          </cell>
          <cell r="E620" t="str">
            <v>M</v>
          </cell>
          <cell r="F620">
            <v>7</v>
          </cell>
          <cell r="G620">
            <v>942.03</v>
          </cell>
          <cell r="H620">
            <v>6594.21</v>
          </cell>
        </row>
        <row r="621">
          <cell r="B621" t="str">
            <v>08.11.027</v>
          </cell>
          <cell r="C621" t="str">
            <v>Tubo concreto simples (ps-1) com ponta e bolsa ø 60cm nbr 8890/2007</v>
          </cell>
          <cell r="D621" t="str">
            <v>FDE</v>
          </cell>
          <cell r="E621" t="str">
            <v>M</v>
          </cell>
          <cell r="F621">
            <v>3</v>
          </cell>
          <cell r="G621">
            <v>258.27</v>
          </cell>
          <cell r="H621">
            <v>774.81</v>
          </cell>
        </row>
        <row r="622">
          <cell r="B622" t="str">
            <v>89508</v>
          </cell>
          <cell r="C622" t="str">
            <v>TUBO PVC, SÉRIE R, ÁGUA PLUVIAL, DN 40 MM, FORNECIDO E INSTALADO EM RAMAL DE ENCAMINHAMENTO. AF_06/2022</v>
          </cell>
          <cell r="D622" t="str">
            <v>SINAPI</v>
          </cell>
          <cell r="E622" t="str">
            <v>M</v>
          </cell>
          <cell r="F622">
            <v>3</v>
          </cell>
          <cell r="G622">
            <v>19.690000000000001</v>
          </cell>
          <cell r="H622">
            <v>59.07</v>
          </cell>
        </row>
        <row r="623">
          <cell r="B623" t="str">
            <v>89509</v>
          </cell>
          <cell r="C623" t="str">
            <v>TUBO PVC, SÉRIE R, ÁGUA PLUVIAL, DN 50 MM, FORNECIDO E INSTALADO EM RAMAL DE ENCAMINHAMENTO. AF_06/2022</v>
          </cell>
          <cell r="D623" t="str">
            <v>SINAPI</v>
          </cell>
          <cell r="E623" t="str">
            <v>M</v>
          </cell>
          <cell r="F623">
            <v>3</v>
          </cell>
          <cell r="G623">
            <v>26.52</v>
          </cell>
          <cell r="H623">
            <v>79.56</v>
          </cell>
        </row>
        <row r="624">
          <cell r="B624" t="str">
            <v>89511</v>
          </cell>
          <cell r="C624" t="str">
            <v>TUBO PVC, SÉRIE R, ÁGUA PLUVIAL, DN 75 MM, FORNECIDO E INSTALADO EM RAMAL DE ENCAMINHAMENTO. AF_06/2022</v>
          </cell>
          <cell r="D624" t="str">
            <v>SINAPI</v>
          </cell>
          <cell r="E624" t="str">
            <v>M</v>
          </cell>
          <cell r="F624">
            <v>3</v>
          </cell>
          <cell r="G624">
            <v>44.86</v>
          </cell>
          <cell r="H624">
            <v>134.58000000000001</v>
          </cell>
        </row>
        <row r="625">
          <cell r="B625" t="str">
            <v>89578</v>
          </cell>
          <cell r="C625" t="str">
            <v>TUBO PVC, SÉRIE R, ÁGUA PLUVIAL, DN 100 MM, FORNECIDO E INSTALADO EM CONDUTORES VERTICAIS DE ÁGUAS PLUVIAIS. AF_06/2022</v>
          </cell>
          <cell r="D625" t="str">
            <v>SINAPI</v>
          </cell>
          <cell r="E625" t="str">
            <v>M</v>
          </cell>
          <cell r="F625">
            <v>35</v>
          </cell>
          <cell r="G625">
            <v>36.32</v>
          </cell>
          <cell r="H625">
            <v>1271.2</v>
          </cell>
        </row>
        <row r="626">
          <cell r="B626" t="str">
            <v>104166</v>
          </cell>
          <cell r="C626" t="str">
            <v>TUBO PVC, SÉRIE R, ÁGUA PLUVIAL, DN 150 MM, FORNECIDO E INSTALADO EM RAMAL DE ENCAMINHAMENTO. AF_06/2022</v>
          </cell>
          <cell r="D626" t="str">
            <v>SINAPI</v>
          </cell>
          <cell r="E626" t="str">
            <v>M</v>
          </cell>
          <cell r="F626">
            <v>7</v>
          </cell>
          <cell r="G626">
            <v>82.5</v>
          </cell>
          <cell r="H626">
            <v>577.5</v>
          </cell>
        </row>
        <row r="627">
          <cell r="B627" t="str">
            <v>08.12.001</v>
          </cell>
          <cell r="C627" t="str">
            <v>Condutor em chapa galvanizada n 24 desenv. 0,25m</v>
          </cell>
          <cell r="D627" t="str">
            <v>FDE</v>
          </cell>
          <cell r="E627" t="str">
            <v>M</v>
          </cell>
          <cell r="F627">
            <v>7</v>
          </cell>
          <cell r="G627">
            <v>75</v>
          </cell>
          <cell r="H627">
            <v>525</v>
          </cell>
        </row>
        <row r="628">
          <cell r="B628" t="str">
            <v>08.12.002</v>
          </cell>
          <cell r="C628" t="str">
            <v>Condutor em chapa galvanizada n 26 desenv. 0,25m</v>
          </cell>
          <cell r="D628" t="str">
            <v>FDE</v>
          </cell>
          <cell r="E628" t="str">
            <v>M</v>
          </cell>
          <cell r="F628">
            <v>7</v>
          </cell>
          <cell r="G628">
            <v>67.959999999999994</v>
          </cell>
          <cell r="H628">
            <v>475.72</v>
          </cell>
        </row>
        <row r="629">
          <cell r="B629" t="str">
            <v>08.12.003</v>
          </cell>
          <cell r="C629" t="str">
            <v>Condutor de chapa galvanizada n 24 - desenvolvimento de 0,33 m</v>
          </cell>
          <cell r="D629" t="str">
            <v>FDE</v>
          </cell>
          <cell r="E629" t="str">
            <v>M</v>
          </cell>
          <cell r="F629">
            <v>7</v>
          </cell>
          <cell r="G629">
            <v>86.37</v>
          </cell>
          <cell r="H629">
            <v>604.59</v>
          </cell>
        </row>
        <row r="630">
          <cell r="B630" t="str">
            <v>08.12.004</v>
          </cell>
          <cell r="C630" t="str">
            <v>Condutor de chapa galvanizada n 26 - desenvolvimento de 0,33 m</v>
          </cell>
          <cell r="D630" t="str">
            <v>FDE</v>
          </cell>
          <cell r="E630" t="str">
            <v>M</v>
          </cell>
          <cell r="F630">
            <v>7</v>
          </cell>
          <cell r="G630">
            <v>75.739999999999995</v>
          </cell>
          <cell r="H630">
            <v>530.17999999999995</v>
          </cell>
        </row>
        <row r="631">
          <cell r="B631" t="str">
            <v>08.12.007</v>
          </cell>
          <cell r="C631" t="str">
            <v>Ligacao calha condutor de chapa aco galvanizado n.24 diametro de 3"</v>
          </cell>
          <cell r="D631" t="str">
            <v>FDE</v>
          </cell>
          <cell r="E631" t="str">
            <v>UN</v>
          </cell>
          <cell r="F631">
            <v>7</v>
          </cell>
          <cell r="G631">
            <v>78.739999999999995</v>
          </cell>
          <cell r="H631">
            <v>551.17999999999995</v>
          </cell>
        </row>
        <row r="632">
          <cell r="B632" t="str">
            <v>08.12.008</v>
          </cell>
          <cell r="C632" t="str">
            <v>Ligacao calha condutor de chapa aco galvanizado n.24 diametro de 4"</v>
          </cell>
          <cell r="D632" t="str">
            <v>FDE</v>
          </cell>
          <cell r="E632" t="str">
            <v>UN</v>
          </cell>
          <cell r="F632">
            <v>7</v>
          </cell>
          <cell r="G632">
            <v>84.11</v>
          </cell>
          <cell r="H632">
            <v>588.77</v>
          </cell>
        </row>
        <row r="633">
          <cell r="B633" t="str">
            <v>94227</v>
          </cell>
          <cell r="C633" t="str">
            <v>CALHA EM CHAPA DE AÇO GALVANIZADO NÚMERO 24, DESENVOLVIMENTO DE 33 CM, INCLUSO TRANSPORTE VERTICAL. AF_07/2019</v>
          </cell>
          <cell r="D633" t="str">
            <v>SINAPI</v>
          </cell>
          <cell r="E633" t="str">
            <v>M</v>
          </cell>
          <cell r="F633">
            <v>1900</v>
          </cell>
          <cell r="G633">
            <v>65.489999999999995</v>
          </cell>
          <cell r="H633">
            <v>124431</v>
          </cell>
        </row>
        <row r="634">
          <cell r="B634" t="str">
            <v>94228</v>
          </cell>
          <cell r="C634" t="str">
            <v>CALHA EM CHAPA DE AÇO GALVANIZADO NÚMERO 24, DESENVOLVIMENTO DE 50 CM, INCLUSO TRANSPORTE VERTICAL. AF_07/2019</v>
          </cell>
          <cell r="D634" t="str">
            <v>SINAPI</v>
          </cell>
          <cell r="E634" t="str">
            <v>M</v>
          </cell>
          <cell r="F634">
            <v>1600</v>
          </cell>
          <cell r="G634">
            <v>89.94</v>
          </cell>
          <cell r="H634">
            <v>143904</v>
          </cell>
        </row>
        <row r="635">
          <cell r="B635" t="str">
            <v>94229</v>
          </cell>
          <cell r="C635" t="str">
            <v>CALHA EM CHAPA DE AÇO GALVANIZADO NÚMERO 24, DESENVOLVIMENTO DE 100 CM, INCLUSO TRANSPORTE VERTICAL. AF_07/2019</v>
          </cell>
          <cell r="D635" t="str">
            <v>SINAPI</v>
          </cell>
          <cell r="E635" t="str">
            <v>M</v>
          </cell>
          <cell r="F635">
            <v>1600</v>
          </cell>
          <cell r="G635">
            <v>173.58</v>
          </cell>
          <cell r="H635">
            <v>277728</v>
          </cell>
        </row>
        <row r="636">
          <cell r="B636" t="str">
            <v>08.12.021</v>
          </cell>
          <cell r="C636" t="str">
            <v>Calha ou agua furtada em chapa galv. n 26 - corte 0.33m</v>
          </cell>
          <cell r="D636" t="str">
            <v>FDE</v>
          </cell>
          <cell r="E636" t="str">
            <v>M</v>
          </cell>
          <cell r="F636">
            <v>3800</v>
          </cell>
          <cell r="G636">
            <v>98.83</v>
          </cell>
          <cell r="H636">
            <v>375554</v>
          </cell>
        </row>
        <row r="637">
          <cell r="B637" t="str">
            <v>08.12.022</v>
          </cell>
          <cell r="C637" t="str">
            <v>Calha ou agua furtada em chapa galv. n 26 - corte 0,50m</v>
          </cell>
          <cell r="D637" t="str">
            <v>FDE</v>
          </cell>
          <cell r="E637" t="str">
            <v>M</v>
          </cell>
          <cell r="F637">
            <v>1500</v>
          </cell>
          <cell r="G637">
            <v>135.03</v>
          </cell>
          <cell r="H637">
            <v>202545</v>
          </cell>
        </row>
        <row r="638">
          <cell r="B638" t="str">
            <v>08.12.031</v>
          </cell>
          <cell r="C638" t="str">
            <v>Rufo em chapa galvanizada n 24 - corte 0,16 m</v>
          </cell>
          <cell r="D638" t="str">
            <v>FDE</v>
          </cell>
          <cell r="E638" t="str">
            <v>M</v>
          </cell>
          <cell r="F638">
            <v>100</v>
          </cell>
          <cell r="G638">
            <v>47.78</v>
          </cell>
          <cell r="H638">
            <v>4778</v>
          </cell>
        </row>
        <row r="639">
          <cell r="B639" t="str">
            <v>94231</v>
          </cell>
          <cell r="C639" t="str">
            <v>RUFO EM CHAPA DE AÇO GALVANIZADO NÚMERO 24, CORTE DE 25 CM, INCLUSO TRANSPORTE VERTICAL. AF_07/2019</v>
          </cell>
          <cell r="D639" t="str">
            <v>SINAPI</v>
          </cell>
          <cell r="E639" t="str">
            <v>M</v>
          </cell>
          <cell r="F639">
            <v>1200</v>
          </cell>
          <cell r="G639">
            <v>52.83</v>
          </cell>
          <cell r="H639">
            <v>63396</v>
          </cell>
        </row>
        <row r="640">
          <cell r="B640" t="str">
            <v>101979</v>
          </cell>
          <cell r="C640" t="str">
            <v>CHAPIM (RUFO CAPA) EM AÇO GALVANIZADO, CORTE 33. AF_11/2020</v>
          </cell>
          <cell r="D640" t="str">
            <v>SINAPI</v>
          </cell>
          <cell r="E640" t="str">
            <v>M</v>
          </cell>
          <cell r="F640">
            <v>100</v>
          </cell>
          <cell r="G640">
            <v>40.35</v>
          </cell>
          <cell r="H640">
            <v>4035</v>
          </cell>
        </row>
        <row r="641">
          <cell r="B641" t="str">
            <v>08.12.034</v>
          </cell>
          <cell r="C641" t="str">
            <v>Rufo em chapa galvanizada n 24 - corte 0,50 m</v>
          </cell>
          <cell r="D641" t="str">
            <v>FDE</v>
          </cell>
          <cell r="E641" t="str">
            <v>M</v>
          </cell>
          <cell r="F641">
            <v>600</v>
          </cell>
          <cell r="G641">
            <v>101.53</v>
          </cell>
          <cell r="H641">
            <v>60918</v>
          </cell>
        </row>
        <row r="642">
          <cell r="B642" t="str">
            <v>08.12.035</v>
          </cell>
          <cell r="C642" t="str">
            <v>Rufo em chapa galvanizada n 24 - corte 1,00 m</v>
          </cell>
          <cell r="D642" t="str">
            <v>FDE</v>
          </cell>
          <cell r="E642" t="str">
            <v>M</v>
          </cell>
          <cell r="F642">
            <v>1700</v>
          </cell>
          <cell r="G642">
            <v>186.7</v>
          </cell>
          <cell r="H642">
            <v>317390</v>
          </cell>
        </row>
        <row r="643">
          <cell r="B643" t="str">
            <v>08.12.038</v>
          </cell>
          <cell r="C643" t="str">
            <v>Rufo em chapa galvanizada n 26 - corte 0,16 m</v>
          </cell>
          <cell r="D643" t="str">
            <v>FDE</v>
          </cell>
          <cell r="E643" t="str">
            <v>M</v>
          </cell>
          <cell r="F643">
            <v>150</v>
          </cell>
          <cell r="G643">
            <v>44.41</v>
          </cell>
          <cell r="H643">
            <v>6661.5</v>
          </cell>
        </row>
        <row r="644">
          <cell r="B644" t="str">
            <v>08.12.039</v>
          </cell>
          <cell r="C644" t="str">
            <v>Rufo em chapa galvanizada n 26 - corte 0,25 m</v>
          </cell>
          <cell r="D644" t="str">
            <v>FDE</v>
          </cell>
          <cell r="E644" t="str">
            <v>M</v>
          </cell>
          <cell r="F644">
            <v>600</v>
          </cell>
          <cell r="G644">
            <v>54.47</v>
          </cell>
          <cell r="H644">
            <v>32682</v>
          </cell>
        </row>
        <row r="645">
          <cell r="B645" t="str">
            <v>08.12.041</v>
          </cell>
          <cell r="C645" t="str">
            <v>Rufo em chapa galvanizada n 26 - corte 0,50 m</v>
          </cell>
          <cell r="D645" t="str">
            <v>FDE</v>
          </cell>
          <cell r="E645" t="str">
            <v>M</v>
          </cell>
          <cell r="F645">
            <v>100</v>
          </cell>
          <cell r="G645">
            <v>87.42</v>
          </cell>
          <cell r="H645">
            <v>8742</v>
          </cell>
        </row>
        <row r="646">
          <cell r="B646" t="str">
            <v>08.12.042</v>
          </cell>
          <cell r="C646" t="str">
            <v>Rufo em chapa galvanizada n 26 - corte 1,00 m</v>
          </cell>
          <cell r="D646" t="str">
            <v>FDE</v>
          </cell>
          <cell r="E646" t="str">
            <v>M</v>
          </cell>
          <cell r="F646">
            <v>2000</v>
          </cell>
          <cell r="G646">
            <v>158.69</v>
          </cell>
          <cell r="H646">
            <v>317380</v>
          </cell>
        </row>
        <row r="647">
          <cell r="B647" t="str">
            <v>08.12.065</v>
          </cell>
          <cell r="C647" t="str">
            <v>Grelha hemisferica de ferro fundido dn 75mm (3")</v>
          </cell>
          <cell r="D647" t="str">
            <v>FDE</v>
          </cell>
          <cell r="E647" t="str">
            <v>UN</v>
          </cell>
          <cell r="F647">
            <v>5</v>
          </cell>
          <cell r="G647">
            <v>13.74</v>
          </cell>
          <cell r="H647">
            <v>68.7</v>
          </cell>
        </row>
        <row r="648">
          <cell r="B648" t="str">
            <v>08.12.066</v>
          </cell>
          <cell r="C648" t="str">
            <v>Grelha hemisferica de ferro fundido dn 100mm (4")</v>
          </cell>
          <cell r="D648" t="str">
            <v>FDE</v>
          </cell>
          <cell r="E648" t="str">
            <v>UN</v>
          </cell>
          <cell r="F648">
            <v>5</v>
          </cell>
          <cell r="G648">
            <v>17.940000000000001</v>
          </cell>
          <cell r="H648">
            <v>89.7</v>
          </cell>
        </row>
        <row r="649">
          <cell r="B649" t="str">
            <v>08.12.067</v>
          </cell>
          <cell r="C649" t="str">
            <v>Grelha hemisferica de ferro fundido dn 150mm (6")</v>
          </cell>
          <cell r="D649" t="str">
            <v>FDE</v>
          </cell>
          <cell r="E649" t="str">
            <v>UN</v>
          </cell>
          <cell r="F649">
            <v>5</v>
          </cell>
          <cell r="G649">
            <v>37.479999999999997</v>
          </cell>
          <cell r="H649">
            <v>187.4</v>
          </cell>
        </row>
        <row r="650">
          <cell r="B650" t="str">
            <v>08.12.087</v>
          </cell>
          <cell r="C650" t="str">
            <v>Ralo seco de f. fundido dn 100 mm c/grelha pvc cromado</v>
          </cell>
          <cell r="D650" t="str">
            <v>FDE</v>
          </cell>
          <cell r="E650" t="str">
            <v>UN</v>
          </cell>
          <cell r="F650">
            <v>5</v>
          </cell>
          <cell r="G650">
            <v>238.39</v>
          </cell>
          <cell r="H650">
            <v>1191.95</v>
          </cell>
        </row>
        <row r="651">
          <cell r="B651" t="str">
            <v>94648</v>
          </cell>
          <cell r="C651" t="str">
            <v>TUBO, PVC, SOLDÁVEL, DE 25MM, INSTALADO EM RESERVAÇÃO PREDIAL DE ÁGUA - FORNECIMENTO E INSTALAÇÃO. AF_04/2024</v>
          </cell>
          <cell r="D651" t="str">
            <v>SINAPI</v>
          </cell>
          <cell r="E651" t="str">
            <v>M</v>
          </cell>
          <cell r="F651">
            <v>7</v>
          </cell>
          <cell r="G651">
            <v>7.52</v>
          </cell>
          <cell r="H651">
            <v>52.64</v>
          </cell>
        </row>
        <row r="652">
          <cell r="B652" t="str">
            <v>94649</v>
          </cell>
          <cell r="C652" t="str">
            <v>TUBO, PVC, SOLDÁVEL, DE 32MM, INSTALADO EM RESERVAÇÃO PREDIAL DE ÁGUA - FORNECIMENTO E INSTALAÇÃO. AF_04/2024</v>
          </cell>
          <cell r="D652" t="str">
            <v>SINAPI</v>
          </cell>
          <cell r="E652" t="str">
            <v>M</v>
          </cell>
          <cell r="F652">
            <v>5</v>
          </cell>
          <cell r="G652">
            <v>13.7</v>
          </cell>
          <cell r="H652">
            <v>68.5</v>
          </cell>
        </row>
        <row r="653">
          <cell r="B653" t="str">
            <v>94650</v>
          </cell>
          <cell r="C653" t="str">
            <v>TUBO, PVC, SOLDÁVEL, DE 40MM, INSTALADO EM RESERVAÇÃO PREDIAL DE ÁGUA - FORNECIMENTO E INSTALAÇÃO. AF_04/2024</v>
          </cell>
          <cell r="D653" t="str">
            <v>SINAPI</v>
          </cell>
          <cell r="E653" t="str">
            <v>M</v>
          </cell>
          <cell r="F653">
            <v>5</v>
          </cell>
          <cell r="G653">
            <v>20.64</v>
          </cell>
          <cell r="H653">
            <v>103.2</v>
          </cell>
        </row>
        <row r="654">
          <cell r="B654" t="str">
            <v>94651</v>
          </cell>
          <cell r="C654" t="str">
            <v>TUBO, PVC, SOLDÁVEL, DE 50MM, INSTALADO EM RESERVAÇÃO PREDIAL DE ÁGUA - FORNECIMENTO E INSTALAÇÃO. AF_04/2024</v>
          </cell>
          <cell r="D654" t="str">
            <v>SINAPI</v>
          </cell>
          <cell r="E654" t="str">
            <v>M</v>
          </cell>
          <cell r="F654">
            <v>8</v>
          </cell>
          <cell r="G654">
            <v>24.18</v>
          </cell>
          <cell r="H654">
            <v>193.44</v>
          </cell>
        </row>
        <row r="655">
          <cell r="B655" t="str">
            <v>94652</v>
          </cell>
          <cell r="C655" t="str">
            <v>TUBO, PVC, SOLDÁVEL, DE 60MM, INSTALADO EM RESERVAÇÃO PREDIAL DE ÁGUA - FORNECIMENTO E INSTALAÇÃO. AF_04/2024</v>
          </cell>
          <cell r="D655" t="str">
            <v>SINAPI</v>
          </cell>
          <cell r="E655" t="str">
            <v>M</v>
          </cell>
          <cell r="F655">
            <v>3</v>
          </cell>
          <cell r="G655">
            <v>37.61</v>
          </cell>
          <cell r="H655">
            <v>112.83</v>
          </cell>
        </row>
        <row r="656">
          <cell r="B656" t="str">
            <v>94653</v>
          </cell>
          <cell r="C656" t="str">
            <v>TUBO, PVC, SOLDÁVEL, DE 75MM, INSTALADO EM RESERVAÇÃO PREDIAL DE ÁGUA - FORNECIMENTO E INSTALAÇÃO. AF_04/2024</v>
          </cell>
          <cell r="D656" t="str">
            <v>SINAPI</v>
          </cell>
          <cell r="E656" t="str">
            <v>M</v>
          </cell>
          <cell r="F656">
            <v>2</v>
          </cell>
          <cell r="G656">
            <v>60.56</v>
          </cell>
          <cell r="H656">
            <v>121.12</v>
          </cell>
        </row>
        <row r="657">
          <cell r="B657" t="str">
            <v>94654</v>
          </cell>
          <cell r="C657" t="str">
            <v>TUBO, PVC, SOLDÁVEL, DE 85MM, INSTALADO EM RESERVAÇÃO PREDIAL DE ÁGUA - FORNECIMENTO E INSTALAÇÃO. AF_04/2024</v>
          </cell>
          <cell r="D657" t="str">
            <v>SINAPI</v>
          </cell>
          <cell r="E657" t="str">
            <v>M</v>
          </cell>
          <cell r="F657">
            <v>2</v>
          </cell>
          <cell r="G657">
            <v>82.26</v>
          </cell>
          <cell r="H657">
            <v>164.52</v>
          </cell>
        </row>
        <row r="658">
          <cell r="B658" t="str">
            <v>94655</v>
          </cell>
          <cell r="C658" t="str">
            <v>TUBO, PVC, SOLDÁVEL, DE 110MM, INSTALADO EM RESERVAÇÃO PREDIAL DE ÁGUA - FORNECIMENTO E INSTALAÇÃO. AF_04/2024</v>
          </cell>
          <cell r="D658" t="str">
            <v>SINAPI</v>
          </cell>
          <cell r="E658" t="str">
            <v>M</v>
          </cell>
          <cell r="F658">
            <v>5</v>
          </cell>
          <cell r="G658">
            <v>129.66</v>
          </cell>
          <cell r="H658">
            <v>648.29999999999995</v>
          </cell>
        </row>
        <row r="659">
          <cell r="B659" t="str">
            <v>08.13.011</v>
          </cell>
          <cell r="C659" t="str">
            <v>Tubo aco galvaniz nbr5580-cl media, dn20mm (3/4") - incl conexoes</v>
          </cell>
          <cell r="D659" t="str">
            <v>FDE</v>
          </cell>
          <cell r="E659" t="str">
            <v>M</v>
          </cell>
          <cell r="F659">
            <v>5</v>
          </cell>
          <cell r="G659">
            <v>79.959999999999994</v>
          </cell>
          <cell r="H659">
            <v>399.8</v>
          </cell>
        </row>
        <row r="660">
          <cell r="B660" t="str">
            <v>92364</v>
          </cell>
          <cell r="C660" t="str">
            <v>TUBO DE AÇO GALVANIZADO COM COSTURA, CLASSE MÉDIA, DN 32 (1 1/4"), CONEXÃO ROSQUEADA, INSTALADO EM REDE DE ALIMENTAÇÃO PARA HIDRANTE - FORNECIMENTO E INSTALAÇÃO. AF_10/2020</v>
          </cell>
          <cell r="D660" t="str">
            <v>SINAPI</v>
          </cell>
          <cell r="E660" t="str">
            <v>M</v>
          </cell>
          <cell r="F660">
            <v>32</v>
          </cell>
          <cell r="G660">
            <v>57.58</v>
          </cell>
          <cell r="H660">
            <v>1842.56</v>
          </cell>
        </row>
        <row r="661">
          <cell r="B661" t="str">
            <v>92365</v>
          </cell>
          <cell r="C661" t="str">
            <v>TUBO DE AÇO GALVANIZADO COM COSTURA, CLASSE MÉDIA, DN 40 (1 1/2"), CONEXÃO ROSQUEADA, INSTALADO EM REDE DE ALIMENTAÇÃO PARA HIDRANTE - FORNECIMENTO E INSTALAÇÃO. AF_10/2020</v>
          </cell>
          <cell r="D661" t="str">
            <v>SINAPI</v>
          </cell>
          <cell r="E661" t="str">
            <v>M</v>
          </cell>
          <cell r="F661">
            <v>43</v>
          </cell>
          <cell r="G661">
            <v>66.069999999999993</v>
          </cell>
          <cell r="H661">
            <v>2841.01</v>
          </cell>
        </row>
        <row r="662">
          <cell r="B662" t="str">
            <v>94462</v>
          </cell>
          <cell r="C662" t="str">
            <v>TUBO DE AÇO GALVANIZADO COM COSTURA, CLASSE MÉDIA, DN 50 MM (2"), CONEXÃO ROSQUEADA, INSTALADO EM RESERVAÇÃO PREDIAL DE ÁGUA - FORNECIMENTO E INSTALAÇÃO. AF_04/2024</v>
          </cell>
          <cell r="D662" t="str">
            <v>SINAPI</v>
          </cell>
          <cell r="E662" t="str">
            <v>M</v>
          </cell>
          <cell r="F662">
            <v>52</v>
          </cell>
          <cell r="G662">
            <v>101.6</v>
          </cell>
          <cell r="H662">
            <v>5283.2</v>
          </cell>
        </row>
        <row r="663">
          <cell r="B663" t="str">
            <v>94464</v>
          </cell>
          <cell r="C663" t="str">
            <v>TUBO DE AÇO GALVANIZADO COM COSTURA, CLASSE MÉDIA, DN 80 MM (3"), CONEXÃO ROSQUEADA, INSTALADO EM RESERVAÇÃO PREDIAL DE ÁGUA - FORNECIMENTO E INSTALAÇÃO. AF_04/2024</v>
          </cell>
          <cell r="D663" t="str">
            <v>SINAPI</v>
          </cell>
          <cell r="E663" t="str">
            <v>M</v>
          </cell>
          <cell r="F663">
            <v>29</v>
          </cell>
          <cell r="G663">
            <v>162.61000000000001</v>
          </cell>
          <cell r="H663">
            <v>4715.6899999999996</v>
          </cell>
        </row>
        <row r="664">
          <cell r="B664" t="str">
            <v>94495</v>
          </cell>
          <cell r="C664" t="str">
            <v>REGISTRO DE GAVETA BRUTO, LATÃO, ROSCÁVEL, 1" - FORNECIMENTO E INSTALAÇÃO. AF_08/2021</v>
          </cell>
          <cell r="D664" t="str">
            <v>SINAPI</v>
          </cell>
          <cell r="E664" t="str">
            <v>UN</v>
          </cell>
          <cell r="F664">
            <v>32</v>
          </cell>
          <cell r="G664">
            <v>49.7</v>
          </cell>
          <cell r="H664">
            <v>1590.4</v>
          </cell>
        </row>
        <row r="665">
          <cell r="B665" t="str">
            <v>08.14.016</v>
          </cell>
          <cell r="C665" t="str">
            <v>Valvula de retencao horizontal de bronze de 1"</v>
          </cell>
          <cell r="D665" t="str">
            <v>FDE</v>
          </cell>
          <cell r="E665" t="str">
            <v>UN</v>
          </cell>
          <cell r="F665">
            <v>5</v>
          </cell>
          <cell r="G665">
            <v>177.74</v>
          </cell>
          <cell r="H665">
            <v>888.7</v>
          </cell>
        </row>
        <row r="666">
          <cell r="B666" t="str">
            <v>08.14.017</v>
          </cell>
          <cell r="C666" t="str">
            <v>Valvula de retencao horizontal de bronze de 1.1/4"</v>
          </cell>
          <cell r="D666" t="str">
            <v>FDE</v>
          </cell>
          <cell r="E666" t="str">
            <v>UN</v>
          </cell>
          <cell r="F666">
            <v>5</v>
          </cell>
          <cell r="G666">
            <v>249.95</v>
          </cell>
          <cell r="H666">
            <v>1249.75</v>
          </cell>
        </row>
        <row r="667">
          <cell r="B667" t="str">
            <v>08.14.018</v>
          </cell>
          <cell r="C667" t="str">
            <v>Valvula de retencao horizontal de bronze de 1.1/2"</v>
          </cell>
          <cell r="D667" t="str">
            <v>FDE</v>
          </cell>
          <cell r="E667" t="str">
            <v>UN</v>
          </cell>
          <cell r="F667">
            <v>5</v>
          </cell>
          <cell r="G667">
            <v>279.38</v>
          </cell>
          <cell r="H667">
            <v>1396.9</v>
          </cell>
        </row>
        <row r="668">
          <cell r="B668" t="str">
            <v>08.14.019</v>
          </cell>
          <cell r="C668" t="str">
            <v>Valvula de retencao horizontal de bronze de 2"</v>
          </cell>
          <cell r="D668" t="str">
            <v>FDE</v>
          </cell>
          <cell r="E668" t="str">
            <v>UN</v>
          </cell>
          <cell r="F668">
            <v>5</v>
          </cell>
          <cell r="G668">
            <v>398.95</v>
          </cell>
          <cell r="H668">
            <v>1994.75</v>
          </cell>
        </row>
        <row r="669">
          <cell r="B669" t="str">
            <v>08.14.020</v>
          </cell>
          <cell r="C669" t="str">
            <v>Valvula de retencao horizontal de bronze de 2.1/2"</v>
          </cell>
          <cell r="D669" t="str">
            <v>FDE</v>
          </cell>
          <cell r="E669" t="str">
            <v>UN</v>
          </cell>
          <cell r="F669">
            <v>5</v>
          </cell>
          <cell r="G669">
            <v>656.29</v>
          </cell>
          <cell r="H669">
            <v>3281.45</v>
          </cell>
        </row>
        <row r="670">
          <cell r="B670" t="str">
            <v>08.14.021</v>
          </cell>
          <cell r="C670" t="str">
            <v>Valvula de retencao horizontal de bronze de 3"</v>
          </cell>
          <cell r="D670" t="str">
            <v>FDE</v>
          </cell>
          <cell r="E670" t="str">
            <v>UN</v>
          </cell>
          <cell r="F670">
            <v>5</v>
          </cell>
          <cell r="G670">
            <v>774.49</v>
          </cell>
          <cell r="H670">
            <v>3872.45</v>
          </cell>
        </row>
        <row r="671">
          <cell r="B671" t="str">
            <v>99629</v>
          </cell>
          <cell r="C671" t="str">
            <v>VÁLVULA DE RETENÇÃO VERTICAL, DE BRONZE, ROSCÁVEL, 1" - FORNECIMENTO E INSTALAÇÃO. AF_08/2021</v>
          </cell>
          <cell r="D671" t="str">
            <v>SINAPI</v>
          </cell>
          <cell r="E671" t="str">
            <v>UN</v>
          </cell>
          <cell r="F671">
            <v>5</v>
          </cell>
          <cell r="G671">
            <v>105.06</v>
          </cell>
          <cell r="H671">
            <v>525.29999999999995</v>
          </cell>
        </row>
        <row r="672">
          <cell r="B672" t="str">
            <v>99630</v>
          </cell>
          <cell r="C672" t="str">
            <v>VÁLVULA DE RETENÇÃO VERTICAL, DE BRONZE, ROSCÁVEL, 1 1/4" - FORNECIMENTO E INSTALAÇÃO. AF_08/2021</v>
          </cell>
          <cell r="D672" t="str">
            <v>SINAPI</v>
          </cell>
          <cell r="E672" t="str">
            <v>UN</v>
          </cell>
          <cell r="F672">
            <v>5</v>
          </cell>
          <cell r="G672">
            <v>156.27000000000001</v>
          </cell>
          <cell r="H672">
            <v>781.35</v>
          </cell>
        </row>
        <row r="673">
          <cell r="B673" t="str">
            <v>99631</v>
          </cell>
          <cell r="C673" t="str">
            <v>VÁLVULA DE RETENÇÃO VERTICAL, DE BRONZE, ROSCÁVEL, 1 1/2" - FORNECIMENTO E INSTALAÇÃO. AF_08/2021</v>
          </cell>
          <cell r="D673" t="str">
            <v>SINAPI</v>
          </cell>
          <cell r="E673" t="str">
            <v>UN</v>
          </cell>
          <cell r="F673">
            <v>5</v>
          </cell>
          <cell r="G673">
            <v>181.99</v>
          </cell>
          <cell r="H673">
            <v>909.95</v>
          </cell>
        </row>
        <row r="674">
          <cell r="B674" t="str">
            <v>99632</v>
          </cell>
          <cell r="C674" t="str">
            <v>VÁLVULA DE RETENÇÃO VERTICAL, DE BRONZE, ROSCÁVEL, 2" - FORNECIMENTO E INSTALAÇÃO. AF_08/2021</v>
          </cell>
          <cell r="D674" t="str">
            <v>SINAPI</v>
          </cell>
          <cell r="E674" t="str">
            <v>UN</v>
          </cell>
          <cell r="F674">
            <v>5</v>
          </cell>
          <cell r="G674">
            <v>262.32</v>
          </cell>
          <cell r="H674">
            <v>1311.6</v>
          </cell>
        </row>
        <row r="675">
          <cell r="B675" t="str">
            <v>103011</v>
          </cell>
          <cell r="C675" t="str">
            <v>VÁLVULA DE RETENÇÃO, DE BRONZE, PÉ COM CRIVOS, ROSCÁVEL, 1" - FORNECIMENTO E INSTALAÇÃO. AF_08/2021</v>
          </cell>
          <cell r="D675" t="str">
            <v>SINAPI</v>
          </cell>
          <cell r="E675" t="str">
            <v>UN</v>
          </cell>
          <cell r="F675">
            <v>5</v>
          </cell>
          <cell r="G675">
            <v>99.05</v>
          </cell>
          <cell r="H675">
            <v>495.25</v>
          </cell>
        </row>
        <row r="676">
          <cell r="B676" t="str">
            <v>103012</v>
          </cell>
          <cell r="C676" t="str">
            <v>VÁLVULA DE RETENÇÃO, DE BRONZE, PÉ COM CRIVOS, ROSCÁVEL, 1 1/4" - FORNECIMENTO E INSTALAÇÃO. AF_08/2021</v>
          </cell>
          <cell r="D676" t="str">
            <v>SINAPI</v>
          </cell>
          <cell r="E676" t="str">
            <v>UN</v>
          </cell>
          <cell r="F676">
            <v>5</v>
          </cell>
          <cell r="G676">
            <v>156.16999999999999</v>
          </cell>
          <cell r="H676">
            <v>780.85</v>
          </cell>
        </row>
        <row r="677">
          <cell r="B677" t="str">
            <v>103013</v>
          </cell>
          <cell r="C677" t="str">
            <v>VÁLVULA DE RETENÇÃO, DE BRONZE, PÉ COM CRIVOS, ROSCÁVEL, 1 1/2" - FORNECIMENTO E INSTALAÇÃO. AF_08/2021</v>
          </cell>
          <cell r="D677" t="str">
            <v>SINAPI</v>
          </cell>
          <cell r="E677" t="str">
            <v>UN</v>
          </cell>
          <cell r="F677">
            <v>5</v>
          </cell>
          <cell r="G677">
            <v>168.18</v>
          </cell>
          <cell r="H677">
            <v>840.9</v>
          </cell>
        </row>
        <row r="678">
          <cell r="B678" t="str">
            <v>103014</v>
          </cell>
          <cell r="C678" t="str">
            <v>VÁLVULA DE RETENÇÃO, DE BRONZE, PÉ COM CRIVOS, ROSCÁVEL, 2" - FORNECIMENTO E INSTALAÇÃO. AF_08/2021</v>
          </cell>
          <cell r="D678" t="str">
            <v>SINAPI</v>
          </cell>
          <cell r="E678" t="str">
            <v>UN</v>
          </cell>
          <cell r="F678">
            <v>5</v>
          </cell>
          <cell r="G678">
            <v>252.84</v>
          </cell>
          <cell r="H678">
            <v>1264.2</v>
          </cell>
        </row>
        <row r="679">
          <cell r="B679" t="str">
            <v>103015</v>
          </cell>
          <cell r="C679" t="str">
            <v>VÁLVULA DE RETENÇÃO, DE BRONZE, PÉ COM CRIVOS, ROSCÁVEL, 2 1/2" - FORNECIMENTO E INSTALAÇÃO. AF_08/2021</v>
          </cell>
          <cell r="D679" t="str">
            <v>SINAPI</v>
          </cell>
          <cell r="E679" t="str">
            <v>UN</v>
          </cell>
          <cell r="F679">
            <v>5</v>
          </cell>
          <cell r="G679">
            <v>446.9</v>
          </cell>
          <cell r="H679">
            <v>2234.5</v>
          </cell>
        </row>
        <row r="680">
          <cell r="B680" t="str">
            <v>103016</v>
          </cell>
          <cell r="C680" t="str">
            <v>VÁLVULA DE RETENÇÃO, DE BRONZE, PÉ COM CRIVOS, ROSCÁVEL, 3" - FORNECIMENTO E INSTALAÇÃO. AF_08/2021</v>
          </cell>
          <cell r="D680" t="str">
            <v>SINAPI</v>
          </cell>
          <cell r="E680" t="str">
            <v>UN</v>
          </cell>
          <cell r="F680">
            <v>5</v>
          </cell>
          <cell r="G680">
            <v>610.89</v>
          </cell>
          <cell r="H680">
            <v>3054.45</v>
          </cell>
        </row>
        <row r="681">
          <cell r="B681" t="str">
            <v>94796</v>
          </cell>
          <cell r="C681" t="str">
            <v>TORNEIRA DE BOIA PARA CAIXA D'ÁGUA, ROSCÁVEL, 3/4" - FORNECIMENTO E INSTALAÇÃO. AF_08/2021</v>
          </cell>
          <cell r="D681" t="str">
            <v>SINAPI</v>
          </cell>
          <cell r="E681" t="str">
            <v>UN</v>
          </cell>
          <cell r="F681">
            <v>17</v>
          </cell>
          <cell r="G681">
            <v>59.57</v>
          </cell>
          <cell r="H681">
            <v>1012.69</v>
          </cell>
        </row>
        <row r="682">
          <cell r="B682" t="str">
            <v>94797</v>
          </cell>
          <cell r="C682" t="str">
            <v>TORNEIRA DE BOIA PARA CAIXA D'ÁGUA, ROSCÁVEL, 1" - FORNECIMENTO E INSTALAÇÃO. AF_08/2021</v>
          </cell>
          <cell r="D682" t="str">
            <v>SINAPI</v>
          </cell>
          <cell r="E682" t="str">
            <v>UN</v>
          </cell>
          <cell r="F682">
            <v>25</v>
          </cell>
          <cell r="G682">
            <v>122.95</v>
          </cell>
          <cell r="H682">
            <v>3073.75</v>
          </cell>
        </row>
        <row r="683">
          <cell r="B683" t="str">
            <v>94800</v>
          </cell>
          <cell r="C683" t="str">
            <v>TORNEIRA DE BOIA PARA CAIXA D'ÁGUA, ROSCÁVEL, 2" - FORNECIMENTO E INSTALAÇÃO. AF_08/2021</v>
          </cell>
          <cell r="D683" t="str">
            <v>SINAPI</v>
          </cell>
          <cell r="E683" t="str">
            <v>UN</v>
          </cell>
          <cell r="F683">
            <v>7</v>
          </cell>
          <cell r="G683">
            <v>321.23</v>
          </cell>
          <cell r="H683">
            <v>2248.61</v>
          </cell>
        </row>
        <row r="684">
          <cell r="B684" t="str">
            <v>08.14.063</v>
          </cell>
          <cell r="C684" t="str">
            <v>Laje pre-moldada d=3,00m e=8cm p/ reservatorio</v>
          </cell>
          <cell r="D684" t="str">
            <v>FDE</v>
          </cell>
          <cell r="E684" t="str">
            <v>UN</v>
          </cell>
          <cell r="F684">
            <v>5</v>
          </cell>
          <cell r="G684">
            <v>4684.83</v>
          </cell>
          <cell r="H684">
            <v>23424.15</v>
          </cell>
        </row>
        <row r="685">
          <cell r="B685" t="str">
            <v>102605</v>
          </cell>
          <cell r="C685" t="str">
            <v>CAIXA D´ÁGUA EM POLIETILENO, 500 LITROS - FORNECIMENTO E INSTALAÇÃO. AF_06/2021</v>
          </cell>
          <cell r="D685" t="str">
            <v>SINAPI</v>
          </cell>
          <cell r="E685" t="str">
            <v>UN</v>
          </cell>
          <cell r="F685">
            <v>5</v>
          </cell>
          <cell r="G685">
            <v>280.63</v>
          </cell>
          <cell r="H685">
            <v>1403.15</v>
          </cell>
        </row>
        <row r="686">
          <cell r="B686" t="str">
            <v>102607</v>
          </cell>
          <cell r="C686" t="str">
            <v>CAIXA D´ÁGUA EM POLIETILENO, 1000 LITROS - FORNECIMENTO E INSTALAÇÃO. AF_06/2021</v>
          </cell>
          <cell r="D686" t="str">
            <v>SINAPI</v>
          </cell>
          <cell r="E686" t="str">
            <v>UN</v>
          </cell>
          <cell r="F686">
            <v>3</v>
          </cell>
          <cell r="G686">
            <v>462.59</v>
          </cell>
          <cell r="H686">
            <v>1387.77</v>
          </cell>
        </row>
        <row r="687">
          <cell r="B687" t="str">
            <v>08.15.003</v>
          </cell>
          <cell r="C687" t="str">
            <v>Bn-02 banho infantil</v>
          </cell>
          <cell r="D687" t="str">
            <v>FDE</v>
          </cell>
          <cell r="E687" t="str">
            <v>CJ</v>
          </cell>
          <cell r="F687">
            <v>2</v>
          </cell>
          <cell r="G687">
            <v>1235.03</v>
          </cell>
          <cell r="H687">
            <v>2470.06</v>
          </cell>
        </row>
        <row r="688">
          <cell r="B688" t="str">
            <v>08.15.013</v>
          </cell>
          <cell r="C688" t="str">
            <v>Lt-04 lavatorio /bebedouro coletivo com torneira antivandalismo</v>
          </cell>
          <cell r="D688" t="str">
            <v>FDE</v>
          </cell>
          <cell r="E688" t="str">
            <v>M</v>
          </cell>
          <cell r="F688">
            <v>4</v>
          </cell>
          <cell r="G688">
            <v>1845.67</v>
          </cell>
          <cell r="H688">
            <v>7382.68</v>
          </cell>
        </row>
        <row r="689">
          <cell r="B689" t="str">
            <v>08.15.016</v>
          </cell>
          <cell r="C689" t="str">
            <v>Bb-01 bebedouro coletivo</v>
          </cell>
          <cell r="D689" t="str">
            <v>FDE</v>
          </cell>
          <cell r="E689" t="str">
            <v>M</v>
          </cell>
          <cell r="F689">
            <v>2</v>
          </cell>
          <cell r="G689">
            <v>964.48</v>
          </cell>
          <cell r="H689">
            <v>1928.96</v>
          </cell>
        </row>
        <row r="690">
          <cell r="B690" t="str">
            <v>08.15.017</v>
          </cell>
          <cell r="C690" t="str">
            <v>Bb-02 bebedouro acessível água refrigerada pressão mínima 8mca - fornecido e instalado</v>
          </cell>
          <cell r="D690" t="str">
            <v>FDE</v>
          </cell>
          <cell r="E690" t="str">
            <v>UN</v>
          </cell>
          <cell r="F690">
            <v>2</v>
          </cell>
          <cell r="G690">
            <v>3127.53</v>
          </cell>
          <cell r="H690">
            <v>6255.06</v>
          </cell>
        </row>
        <row r="691">
          <cell r="B691" t="str">
            <v>08.15.018</v>
          </cell>
          <cell r="C691" t="str">
            <v>Lt-06 lavatório coletivo com torneira antivandalismo</v>
          </cell>
          <cell r="D691" t="str">
            <v>FDE</v>
          </cell>
          <cell r="E691" t="str">
            <v>M</v>
          </cell>
          <cell r="F691">
            <v>2</v>
          </cell>
          <cell r="G691">
            <v>2156.14</v>
          </cell>
          <cell r="H691">
            <v>4312.28</v>
          </cell>
        </row>
        <row r="692">
          <cell r="B692" t="str">
            <v>08.15.019</v>
          </cell>
          <cell r="C692" t="str">
            <v>Lt-07 lavatório coletivo com torneira de mesa- sanit.administração</v>
          </cell>
          <cell r="D692" t="str">
            <v>FDE</v>
          </cell>
          <cell r="E692" t="str">
            <v>M</v>
          </cell>
          <cell r="F692">
            <v>5</v>
          </cell>
          <cell r="G692">
            <v>2571.81</v>
          </cell>
          <cell r="H692">
            <v>12859.05</v>
          </cell>
        </row>
        <row r="693">
          <cell r="B693" t="str">
            <v>08.16.045</v>
          </cell>
          <cell r="C693" t="str">
            <v>Tanque de louca branca,pequeno c/coluna</v>
          </cell>
          <cell r="D693" t="str">
            <v>FDE</v>
          </cell>
          <cell r="E693" t="str">
            <v>UN</v>
          </cell>
          <cell r="F693">
            <v>4</v>
          </cell>
          <cell r="G693">
            <v>1048.44</v>
          </cell>
          <cell r="H693">
            <v>4193.76</v>
          </cell>
        </row>
        <row r="694">
          <cell r="B694" t="str">
            <v>95470</v>
          </cell>
          <cell r="C694" t="str">
            <v>VASO SANITARIO SIFONADO CONVENCIONAL COM LOUÇA BRANCA, INCLUSO CONJUNTO DE LIGAÇÃO PARA BACIA SANITÁRIA AJUSTÁVEL - FORNECIMENTO E INSTALAÇÃO. AF_01/2020</v>
          </cell>
          <cell r="D694" t="str">
            <v>SINAPI</v>
          </cell>
          <cell r="E694" t="str">
            <v>UN</v>
          </cell>
          <cell r="F694">
            <v>120</v>
          </cell>
          <cell r="G694">
            <v>305.95</v>
          </cell>
          <cell r="H694">
            <v>36714</v>
          </cell>
        </row>
        <row r="695">
          <cell r="B695" t="str">
            <v>100849</v>
          </cell>
          <cell r="C695" t="str">
            <v>ASSENTO SANITÁRIO CONVENCIONAL - FORNECIMENTO E INSTALACAO. AF_01/2020</v>
          </cell>
          <cell r="D695" t="str">
            <v>SINAPI</v>
          </cell>
          <cell r="E695" t="str">
            <v>UN</v>
          </cell>
          <cell r="F695">
            <v>250</v>
          </cell>
          <cell r="G695">
            <v>45.58</v>
          </cell>
          <cell r="H695">
            <v>11395</v>
          </cell>
        </row>
        <row r="696">
          <cell r="B696" t="str">
            <v>100851</v>
          </cell>
          <cell r="C696" t="str">
            <v>ASSENTO SANITÁRIO INFANTIL - FORNECIMENTO E INSTALACAO. AF_01/2020</v>
          </cell>
          <cell r="D696" t="str">
            <v>SINAPI</v>
          </cell>
          <cell r="E696" t="str">
            <v>UN</v>
          </cell>
          <cell r="F696">
            <v>40</v>
          </cell>
          <cell r="G696">
            <v>89.4</v>
          </cell>
          <cell r="H696">
            <v>3576</v>
          </cell>
        </row>
        <row r="697">
          <cell r="B697" t="str">
            <v>100848</v>
          </cell>
          <cell r="C697" t="str">
            <v>VASO SANITÁRIO INFANTIL LOUÇA BRANCA - FORNECIMENTO E INSTALACAO. AF_01/2020</v>
          </cell>
          <cell r="D697" t="str">
            <v>SINAPI</v>
          </cell>
          <cell r="E697" t="str">
            <v>UN</v>
          </cell>
          <cell r="F697">
            <v>40</v>
          </cell>
          <cell r="G697">
            <v>538.15</v>
          </cell>
          <cell r="H697">
            <v>21526</v>
          </cell>
        </row>
        <row r="698">
          <cell r="B698" t="str">
            <v>86888</v>
          </cell>
          <cell r="C698" t="str">
            <v>VASO SANITÁRIO SIFONADO COM CAIXA ACOPLADA LOUÇA BRANCA - FORNECIMENTO E INSTALAÇÃO. AF_01/2020</v>
          </cell>
          <cell r="D698" t="str">
            <v>SINAPI</v>
          </cell>
          <cell r="E698" t="str">
            <v>UN</v>
          </cell>
          <cell r="F698">
            <v>4</v>
          </cell>
          <cell r="G698">
            <v>481.57</v>
          </cell>
          <cell r="H698">
            <v>1926.28</v>
          </cell>
        </row>
        <row r="699">
          <cell r="B699" t="str">
            <v>02.02.04.110.03</v>
          </cell>
          <cell r="C699" t="str">
            <v>Caixa de descarga acoplada em louça para bacia sanitária</v>
          </cell>
          <cell r="D699" t="str">
            <v>CPTM</v>
          </cell>
          <cell r="E699" t="str">
            <v>un</v>
          </cell>
          <cell r="F699">
            <v>40</v>
          </cell>
          <cell r="G699">
            <v>223.67</v>
          </cell>
          <cell r="H699">
            <v>8946.7999999999993</v>
          </cell>
        </row>
        <row r="700">
          <cell r="B700" t="str">
            <v>08.16.010</v>
          </cell>
          <cell r="C700" t="str">
            <v>Lavatorio de louca branca sem coluna c/ torneira de fecham automatico</v>
          </cell>
          <cell r="D700" t="str">
            <v>FDE</v>
          </cell>
          <cell r="E700" t="str">
            <v>UN</v>
          </cell>
          <cell r="F700">
            <v>17</v>
          </cell>
          <cell r="G700">
            <v>1017.34</v>
          </cell>
          <cell r="H700">
            <v>17294.78</v>
          </cell>
        </row>
        <row r="701">
          <cell r="B701" t="str">
            <v>100858</v>
          </cell>
          <cell r="C701" t="str">
            <v>MICTÓRIO SIFONADO LOUÇA BRANCA - PADRÃO MÉDIO - FORNECIMENTO E INSTALAÇÃO. AF_01/2020</v>
          </cell>
          <cell r="D701" t="str">
            <v>SINAPI</v>
          </cell>
          <cell r="E701" t="str">
            <v>UN</v>
          </cell>
          <cell r="F701">
            <v>32</v>
          </cell>
          <cell r="G701">
            <v>762.98</v>
          </cell>
          <cell r="H701">
            <v>24415.360000000001</v>
          </cell>
        </row>
        <row r="702">
          <cell r="B702" t="str">
            <v>86919</v>
          </cell>
          <cell r="C702" t="str">
            <v>TANQUE DE LOUÇA BRANCA COM COLUNA, 30L OU EQUIVALENTE, INCLUSO SIFÃO FLEXÍVEL EM PVC, VÁLVULA METÁLICA E TORNEIRA DE METAL CROMADO PADRÃO MÉDIO - FORNECIMENTO E INSTALAÇÃO. AF_01/2020</v>
          </cell>
          <cell r="D702" t="str">
            <v>SINAPI</v>
          </cell>
          <cell r="E702" t="str">
            <v>UN</v>
          </cell>
          <cell r="F702">
            <v>3</v>
          </cell>
          <cell r="G702">
            <v>885.66</v>
          </cell>
          <cell r="H702">
            <v>2656.98</v>
          </cell>
        </row>
        <row r="703">
          <cell r="B703" t="str">
            <v>08.16.050</v>
          </cell>
          <cell r="C703" t="str">
            <v>Saboneteira de louca branca de 7,5x15 cm</v>
          </cell>
          <cell r="D703" t="str">
            <v>FDE</v>
          </cell>
          <cell r="E703" t="str">
            <v>UN</v>
          </cell>
          <cell r="F703">
            <v>5</v>
          </cell>
          <cell r="G703">
            <v>89.24</v>
          </cell>
          <cell r="H703">
            <v>446.2</v>
          </cell>
        </row>
        <row r="704">
          <cell r="B704" t="str">
            <v>08.16.051</v>
          </cell>
          <cell r="C704" t="str">
            <v>Saboneteira de louca branca de 15x15 cm</v>
          </cell>
          <cell r="D704" t="str">
            <v>FDE</v>
          </cell>
          <cell r="E704" t="str">
            <v>UN</v>
          </cell>
          <cell r="F704">
            <v>5</v>
          </cell>
          <cell r="G704">
            <v>106.62</v>
          </cell>
          <cell r="H704">
            <v>533.1</v>
          </cell>
        </row>
        <row r="705">
          <cell r="B705" t="str">
            <v>95472</v>
          </cell>
          <cell r="C705" t="str">
            <v>VASO SANITARIO SIFONADO CONVENCIONAL PARA PCD SEM FURO FRONTAL COM LOUÇA BRANCA SEM ASSENTO, INCLUSO CONJUNTO DE LIGAÇÃO PARA BACIA SANITÁRIA AJUSTÁVEL - FORNECIMENTO E INSTALAÇÃO. AF_01/2020</v>
          </cell>
          <cell r="D705" t="str">
            <v>SINAPI</v>
          </cell>
          <cell r="E705" t="str">
            <v>UN</v>
          </cell>
          <cell r="F705">
            <v>26</v>
          </cell>
          <cell r="G705">
            <v>761.81</v>
          </cell>
          <cell r="H705">
            <v>19807.060000000001</v>
          </cell>
        </row>
        <row r="706">
          <cell r="B706" t="str">
            <v>95544</v>
          </cell>
          <cell r="C706" t="str">
            <v>PAPELEIRA DE PAREDE EM METAL CROMADO SEM TAMPA, INCLUSO FIXAÇÃO. AF_01/2020</v>
          </cell>
          <cell r="D706" t="str">
            <v>SINAPI</v>
          </cell>
          <cell r="E706" t="str">
            <v>UN</v>
          </cell>
          <cell r="F706">
            <v>9</v>
          </cell>
          <cell r="G706">
            <v>60.51</v>
          </cell>
          <cell r="H706">
            <v>544.59</v>
          </cell>
        </row>
        <row r="707">
          <cell r="B707" t="str">
            <v>02.02.04.300.19</v>
          </cell>
          <cell r="C707" t="str">
            <v>NEG 12_Dispenser para papel toalha interfolhado em inox com acabamento escovado; com visor frontal e articulação para carregamento das folhas acionada por chave de segurança; fixação através de buchas e parafusos inclusas.</v>
          </cell>
          <cell r="D707" t="str">
            <v>CPTM</v>
          </cell>
          <cell r="E707" t="str">
            <v>un</v>
          </cell>
          <cell r="F707">
            <v>12</v>
          </cell>
          <cell r="G707">
            <v>140.25</v>
          </cell>
          <cell r="H707">
            <v>1683</v>
          </cell>
        </row>
        <row r="708">
          <cell r="B708" t="str">
            <v>08.16.070</v>
          </cell>
          <cell r="C708" t="str">
            <v>Cabide de louca branca com 2 ganchos</v>
          </cell>
          <cell r="D708" t="str">
            <v>FDE</v>
          </cell>
          <cell r="E708" t="str">
            <v>UN</v>
          </cell>
          <cell r="F708">
            <v>5</v>
          </cell>
          <cell r="G708">
            <v>60.51</v>
          </cell>
          <cell r="H708">
            <v>302.55</v>
          </cell>
        </row>
        <row r="709">
          <cell r="B709" t="str">
            <v>08.16.073</v>
          </cell>
          <cell r="C709" t="str">
            <v>Bc-23 banco de granito 2cm com borda arredondada para vestiário</v>
          </cell>
          <cell r="D709" t="str">
            <v>FDE</v>
          </cell>
          <cell r="E709" t="str">
            <v>M</v>
          </cell>
          <cell r="F709">
            <v>2</v>
          </cell>
          <cell r="G709">
            <v>411.45</v>
          </cell>
          <cell r="H709">
            <v>822.9</v>
          </cell>
        </row>
        <row r="710">
          <cell r="B710" t="str">
            <v>95543</v>
          </cell>
          <cell r="C710" t="str">
            <v>PORTA TOALHA BANHO EM METAL CROMADO, TIPO BARRA, INCLUSO FIXAÇÃO. AF_01/2020</v>
          </cell>
          <cell r="D710" t="str">
            <v>SINAPI</v>
          </cell>
          <cell r="E710" t="str">
            <v>UN</v>
          </cell>
          <cell r="F710">
            <v>2</v>
          </cell>
          <cell r="G710">
            <v>83.21</v>
          </cell>
          <cell r="H710">
            <v>166.42</v>
          </cell>
        </row>
        <row r="711">
          <cell r="B711" t="str">
            <v>08.16.090</v>
          </cell>
          <cell r="C711" t="str">
            <v>Br-02 lavatorio para sanitario acessivel</v>
          </cell>
          <cell r="D711" t="str">
            <v>FDE</v>
          </cell>
          <cell r="E711" t="str">
            <v>CJ</v>
          </cell>
          <cell r="F711">
            <v>6</v>
          </cell>
          <cell r="G711">
            <v>1763.99</v>
          </cell>
          <cell r="H711">
            <v>10583.94</v>
          </cell>
        </row>
        <row r="712">
          <cell r="B712" t="str">
            <v>08.16.091</v>
          </cell>
          <cell r="C712" t="str">
            <v>Br-03 conjunto lavatorio e bacia acessiveis</v>
          </cell>
          <cell r="D712" t="str">
            <v>FDE</v>
          </cell>
          <cell r="E712" t="str">
            <v>CJ</v>
          </cell>
          <cell r="F712">
            <v>9</v>
          </cell>
          <cell r="G712">
            <v>3435.44</v>
          </cell>
          <cell r="H712">
            <v>30918.959999999999</v>
          </cell>
        </row>
        <row r="713">
          <cell r="B713" t="str">
            <v>08.16.092</v>
          </cell>
          <cell r="C713" t="str">
            <v>Br-04 barra de apoio com fixação lateral</v>
          </cell>
          <cell r="D713" t="str">
            <v>FDE</v>
          </cell>
          <cell r="E713" t="str">
            <v>UN</v>
          </cell>
          <cell r="F713">
            <v>5</v>
          </cell>
          <cell r="G713">
            <v>383.9</v>
          </cell>
          <cell r="H713">
            <v>1919.5</v>
          </cell>
        </row>
        <row r="714">
          <cell r="B714" t="str">
            <v>08.16.093</v>
          </cell>
          <cell r="C714" t="str">
            <v>Br-05 trocador acessível</v>
          </cell>
          <cell r="D714" t="str">
            <v>FDE</v>
          </cell>
          <cell r="E714" t="str">
            <v>UN</v>
          </cell>
          <cell r="F714">
            <v>7</v>
          </cell>
          <cell r="G714">
            <v>3222.72</v>
          </cell>
          <cell r="H714">
            <v>22559.040000000001</v>
          </cell>
        </row>
        <row r="715">
          <cell r="B715" t="str">
            <v>08.16.094</v>
          </cell>
          <cell r="C715" t="str">
            <v>Br-06 chuveiro acessivel</v>
          </cell>
          <cell r="D715" t="str">
            <v>FDE</v>
          </cell>
          <cell r="E715" t="str">
            <v>CJ</v>
          </cell>
          <cell r="F715">
            <v>2</v>
          </cell>
          <cell r="G715">
            <v>2851.83</v>
          </cell>
          <cell r="H715">
            <v>5703.66</v>
          </cell>
        </row>
        <row r="716">
          <cell r="B716" t="str">
            <v>08.17.013</v>
          </cell>
          <cell r="C716" t="str">
            <v>Mictorio coletivo de aco inoxidavel</v>
          </cell>
          <cell r="D716" t="str">
            <v>FDE</v>
          </cell>
          <cell r="E716" t="str">
            <v>M</v>
          </cell>
          <cell r="F716">
            <v>2</v>
          </cell>
          <cell r="G716">
            <v>1297.5</v>
          </cell>
          <cell r="H716">
            <v>2595</v>
          </cell>
        </row>
        <row r="717">
          <cell r="B717" t="str">
            <v>08.17.030</v>
          </cell>
          <cell r="C717" t="str">
            <v>Tampo para pia marmore nacional espessura de 3 cm</v>
          </cell>
          <cell r="D717" t="str">
            <v>FDE</v>
          </cell>
          <cell r="E717" t="str">
            <v>M2</v>
          </cell>
          <cell r="F717">
            <v>5</v>
          </cell>
          <cell r="G717">
            <v>1228.73</v>
          </cell>
          <cell r="H717">
            <v>6143.65</v>
          </cell>
        </row>
        <row r="718">
          <cell r="B718" t="str">
            <v>08.17.037</v>
          </cell>
          <cell r="C718" t="str">
            <v>Chuveiro antivandalismo</v>
          </cell>
          <cell r="D718" t="str">
            <v>FDE</v>
          </cell>
          <cell r="E718" t="str">
            <v>UN</v>
          </cell>
          <cell r="F718">
            <v>5</v>
          </cell>
          <cell r="G718">
            <v>1406.8</v>
          </cell>
          <cell r="H718">
            <v>7034</v>
          </cell>
        </row>
        <row r="719">
          <cell r="B719" t="str">
            <v>08.17.038</v>
          </cell>
          <cell r="C719" t="str">
            <v>Chuveiro simples c/articulacao, latao cromado dn 15mm (1/2")</v>
          </cell>
          <cell r="D719" t="str">
            <v>FDE</v>
          </cell>
          <cell r="E719" t="str">
            <v>UN</v>
          </cell>
          <cell r="F719">
            <v>5</v>
          </cell>
          <cell r="G719">
            <v>192.5</v>
          </cell>
          <cell r="H719">
            <v>962.5</v>
          </cell>
        </row>
        <row r="720">
          <cell r="B720" t="str">
            <v>08.17.041</v>
          </cell>
          <cell r="C720" t="str">
            <v>Chuveiro eletrico com resistencia blindada</v>
          </cell>
          <cell r="D720" t="str">
            <v>FDE</v>
          </cell>
          <cell r="E720" t="str">
            <v>UN</v>
          </cell>
          <cell r="F720">
            <v>2</v>
          </cell>
          <cell r="G720">
            <v>555.64</v>
          </cell>
          <cell r="H720">
            <v>1111.28</v>
          </cell>
        </row>
        <row r="721">
          <cell r="B721" t="str">
            <v>44.03.360</v>
          </cell>
          <cell r="C721" t="str">
            <v>Ducha higiênica cromada</v>
          </cell>
          <cell r="D721" t="str">
            <v>SP Obras</v>
          </cell>
          <cell r="E721" t="str">
            <v>UN</v>
          </cell>
          <cell r="F721">
            <v>7</v>
          </cell>
          <cell r="G721">
            <v>561.57000000000005</v>
          </cell>
          <cell r="H721">
            <v>3930.99</v>
          </cell>
        </row>
        <row r="722">
          <cell r="B722" t="str">
            <v>08.17.043</v>
          </cell>
          <cell r="C722" t="str">
            <v>Aquecedor eletrico de passagem com resistencia blindada</v>
          </cell>
          <cell r="D722" t="str">
            <v>FDE</v>
          </cell>
          <cell r="E722" t="str">
            <v>UN</v>
          </cell>
          <cell r="F722">
            <v>6</v>
          </cell>
          <cell r="G722">
            <v>851.74</v>
          </cell>
          <cell r="H722">
            <v>5110.4399999999996</v>
          </cell>
        </row>
        <row r="723">
          <cell r="B723" t="str">
            <v>08.17.049</v>
          </cell>
          <cell r="C723" t="str">
            <v>Purificador/bebedouro de agua refrigerada</v>
          </cell>
          <cell r="D723" t="str">
            <v>FDE</v>
          </cell>
          <cell r="E723" t="str">
            <v>UN</v>
          </cell>
          <cell r="F723">
            <v>2</v>
          </cell>
          <cell r="G723">
            <v>3836.79</v>
          </cell>
          <cell r="H723">
            <v>7673.58</v>
          </cell>
        </row>
        <row r="724">
          <cell r="B724" t="str">
            <v>08.17.050</v>
          </cell>
          <cell r="C724" t="str">
            <v>Bebedouro eletrico com capacidade de 40 l</v>
          </cell>
          <cell r="D724" t="str">
            <v>FDE</v>
          </cell>
          <cell r="E724" t="str">
            <v>UN</v>
          </cell>
          <cell r="F724">
            <v>7</v>
          </cell>
          <cell r="G724">
            <v>1468.68</v>
          </cell>
          <cell r="H724">
            <v>10280.76</v>
          </cell>
        </row>
        <row r="725">
          <cell r="B725" t="str">
            <v>08.17.051</v>
          </cell>
          <cell r="C725" t="str">
            <v>Bebedouro eletrico com capacidade de 80 l</v>
          </cell>
          <cell r="D725" t="str">
            <v>FDE</v>
          </cell>
          <cell r="E725" t="str">
            <v>UN</v>
          </cell>
          <cell r="F725">
            <v>2</v>
          </cell>
          <cell r="G725">
            <v>1196.95</v>
          </cell>
          <cell r="H725">
            <v>2393.9</v>
          </cell>
        </row>
        <row r="726">
          <cell r="B726" t="str">
            <v>08.17.055</v>
          </cell>
          <cell r="C726" t="str">
            <v>Filtro pressao cuno(aqualar)c/elem filtr carvao ativado e cel 180/l/h</v>
          </cell>
          <cell r="D726" t="str">
            <v>FDE</v>
          </cell>
          <cell r="E726" t="str">
            <v>UN</v>
          </cell>
          <cell r="F726">
            <v>9</v>
          </cell>
          <cell r="G726">
            <v>410.33</v>
          </cell>
          <cell r="H726">
            <v>3692.97</v>
          </cell>
        </row>
        <row r="727">
          <cell r="B727" t="str">
            <v>08.17.058</v>
          </cell>
          <cell r="C727" t="str">
            <v>Ft-02 filtro para agua potavel</v>
          </cell>
          <cell r="D727" t="str">
            <v>FDE</v>
          </cell>
          <cell r="E727" t="str">
            <v>UN</v>
          </cell>
          <cell r="F727">
            <v>24</v>
          </cell>
          <cell r="G727">
            <v>617.53</v>
          </cell>
          <cell r="H727">
            <v>14820.72</v>
          </cell>
        </row>
        <row r="728">
          <cell r="B728" t="str">
            <v>08.17.077</v>
          </cell>
          <cell r="C728" t="str">
            <v>Restritor de vazao 12l/min para chuveiro simples</v>
          </cell>
          <cell r="D728" t="str">
            <v>FDE</v>
          </cell>
          <cell r="E728" t="str">
            <v>UN</v>
          </cell>
          <cell r="F728">
            <v>9</v>
          </cell>
          <cell r="G728">
            <v>60.98</v>
          </cell>
          <cell r="H728">
            <v>548.82000000000005</v>
          </cell>
        </row>
        <row r="729">
          <cell r="B729" t="str">
            <v>08.17.078</v>
          </cell>
          <cell r="C729" t="str">
            <v>Restritor de vazao 6l/min para torneiras e misturadores</v>
          </cell>
          <cell r="D729" t="str">
            <v>FDE</v>
          </cell>
          <cell r="E729" t="str">
            <v>UN</v>
          </cell>
          <cell r="F729">
            <v>9</v>
          </cell>
          <cell r="G729">
            <v>57.17</v>
          </cell>
          <cell r="H729">
            <v>514.53</v>
          </cell>
        </row>
        <row r="730">
          <cell r="B730" t="str">
            <v>44.03.316</v>
          </cell>
          <cell r="C730" t="str">
            <v>Torneira misturador clínica de mesa com arejador articulado, acionamento cotovelo</v>
          </cell>
          <cell r="D730" t="str">
            <v>SP Obras</v>
          </cell>
          <cell r="E730" t="str">
            <v>UN</v>
          </cell>
          <cell r="F730">
            <v>7</v>
          </cell>
          <cell r="G730">
            <v>366.61</v>
          </cell>
          <cell r="H730">
            <v>2566.27</v>
          </cell>
        </row>
        <row r="731">
          <cell r="B731" t="str">
            <v>08.17.079</v>
          </cell>
          <cell r="C731" t="str">
            <v>Torneira de parede antivandalismo - 85mm</v>
          </cell>
          <cell r="D731" t="str">
            <v>FDE</v>
          </cell>
          <cell r="E731" t="str">
            <v>UN</v>
          </cell>
          <cell r="F731">
            <v>68</v>
          </cell>
          <cell r="G731">
            <v>653.98</v>
          </cell>
          <cell r="H731">
            <v>44470.64</v>
          </cell>
        </row>
        <row r="732">
          <cell r="B732" t="str">
            <v>44.03.720</v>
          </cell>
          <cell r="C732" t="str">
            <v>Torneira de mesa para lavatório, acionamento hidromecânico com alavanca, registro integrado regulador de vazão, em latão cromado, DN= 1/2´</v>
          </cell>
          <cell r="D732" t="str">
            <v>SP Obras</v>
          </cell>
          <cell r="E732" t="str">
            <v>UN</v>
          </cell>
          <cell r="F732">
            <v>20</v>
          </cell>
          <cell r="G732">
            <v>763.46</v>
          </cell>
          <cell r="H732">
            <v>15269.2</v>
          </cell>
        </row>
        <row r="733">
          <cell r="B733" t="str">
            <v>44.03.315</v>
          </cell>
          <cell r="C733" t="str">
            <v>Torneira de mesa com bica móvel e alavanca</v>
          </cell>
          <cell r="D733" t="str">
            <v>SP Obras</v>
          </cell>
          <cell r="E733" t="str">
            <v>UN</v>
          </cell>
          <cell r="F733">
            <v>10</v>
          </cell>
          <cell r="G733">
            <v>98.17</v>
          </cell>
          <cell r="H733">
            <v>981.7</v>
          </cell>
        </row>
        <row r="734">
          <cell r="B734" t="str">
            <v>44.03.300</v>
          </cell>
          <cell r="C734" t="str">
            <v>Torneira clínica com volante tipo alavanca</v>
          </cell>
          <cell r="D734" t="str">
            <v>SP Obras</v>
          </cell>
          <cell r="E734" t="str">
            <v>UN</v>
          </cell>
          <cell r="F734">
            <v>20</v>
          </cell>
          <cell r="G734">
            <v>356.71</v>
          </cell>
          <cell r="H734">
            <v>7134.2</v>
          </cell>
        </row>
        <row r="735">
          <cell r="B735" t="str">
            <v>86914</v>
          </cell>
          <cell r="C735" t="str">
            <v>TORNEIRA CROMADA 1/2" OU 3/4" PARA TANQUE, PADRÃO MÉDIO - FORNECIMENTO E INSTALAÇÃO. AF_01/2020</v>
          </cell>
          <cell r="D735" t="str">
            <v>SINAPI</v>
          </cell>
          <cell r="E735" t="str">
            <v>UN</v>
          </cell>
          <cell r="F735">
            <v>49</v>
          </cell>
          <cell r="G735">
            <v>84.81</v>
          </cell>
          <cell r="H735">
            <v>4155.6899999999996</v>
          </cell>
        </row>
        <row r="736">
          <cell r="B736" t="str">
            <v>02.02.04.250.16</v>
          </cell>
          <cell r="C736" t="str">
            <v>Torneira de jardim (com rosca de saída 3/4" para mangueira), tipo curta, em liga de cobre/latão, acabamento não cromado, com chaveta (volante) removível de polietileno ou equivalente, diâmetro de entrada da torneira de 1/2", com bucha de redução metálica 3/4" X 1/2"</v>
          </cell>
          <cell r="D736" t="str">
            <v>CPTM</v>
          </cell>
          <cell r="E736" t="str">
            <v>un</v>
          </cell>
          <cell r="F736">
            <v>25</v>
          </cell>
          <cell r="G736">
            <v>84.12</v>
          </cell>
          <cell r="H736">
            <v>2103</v>
          </cell>
        </row>
        <row r="737">
          <cell r="B737" t="str">
            <v>08.17.084</v>
          </cell>
          <cell r="C737" t="str">
            <v>Torneira eletrica - eletrod pvc ø 25mm flexivel nbr 15465</v>
          </cell>
          <cell r="D737" t="str">
            <v>FDE</v>
          </cell>
          <cell r="E737" t="str">
            <v>UN</v>
          </cell>
          <cell r="F737">
            <v>17</v>
          </cell>
          <cell r="G737">
            <v>743.62</v>
          </cell>
          <cell r="H737">
            <v>12641.54</v>
          </cell>
        </row>
        <row r="738">
          <cell r="B738" t="str">
            <v>08.17.085</v>
          </cell>
          <cell r="C738" t="str">
            <v>Torneira de fechamento automatico de mesa</v>
          </cell>
          <cell r="D738" t="str">
            <v>FDE</v>
          </cell>
          <cell r="E738" t="str">
            <v>UN</v>
          </cell>
          <cell r="F738">
            <v>26</v>
          </cell>
          <cell r="G738">
            <v>583.75</v>
          </cell>
          <cell r="H738">
            <v>15177.5</v>
          </cell>
        </row>
        <row r="739">
          <cell r="B739" t="str">
            <v>08.17.086</v>
          </cell>
          <cell r="C739" t="str">
            <v>Torneira de fechamento automatico de parede</v>
          </cell>
          <cell r="D739" t="str">
            <v>FDE</v>
          </cell>
          <cell r="E739" t="str">
            <v>UN</v>
          </cell>
          <cell r="F739">
            <v>26</v>
          </cell>
          <cell r="G739">
            <v>645.54</v>
          </cell>
          <cell r="H739">
            <v>16784.04</v>
          </cell>
        </row>
        <row r="740">
          <cell r="B740" t="str">
            <v>08.17.087</v>
          </cell>
          <cell r="C740" t="str">
            <v>Torneira de parede antivandalismo -140mm</v>
          </cell>
          <cell r="D740" t="str">
            <v>FDE</v>
          </cell>
          <cell r="E740" t="str">
            <v>UN</v>
          </cell>
          <cell r="F740">
            <v>30</v>
          </cell>
          <cell r="G740">
            <v>672.76</v>
          </cell>
          <cell r="H740">
            <v>20182.8</v>
          </cell>
        </row>
        <row r="741">
          <cell r="B741" t="str">
            <v>08.17.088</v>
          </cell>
          <cell r="C741" t="str">
            <v>Torneira de uso restrito de 1/2</v>
          </cell>
          <cell r="D741" t="str">
            <v>FDE</v>
          </cell>
          <cell r="E741" t="str">
            <v>UN</v>
          </cell>
          <cell r="F741">
            <v>17</v>
          </cell>
          <cell r="G741">
            <v>212.35</v>
          </cell>
          <cell r="H741">
            <v>3609.95</v>
          </cell>
        </row>
        <row r="742">
          <cell r="B742" t="str">
            <v>08.17.089</v>
          </cell>
          <cell r="C742" t="str">
            <v>Torneira de uso restrito de 3/4</v>
          </cell>
          <cell r="D742" t="str">
            <v>FDE</v>
          </cell>
          <cell r="E742" t="str">
            <v>UN</v>
          </cell>
          <cell r="F742">
            <v>16</v>
          </cell>
          <cell r="G742">
            <v>314.14999999999998</v>
          </cell>
          <cell r="H742">
            <v>5026.3999999999996</v>
          </cell>
        </row>
        <row r="743">
          <cell r="B743" t="str">
            <v>08.50.001</v>
          </cell>
          <cell r="C743" t="str">
            <v>Demolição de tubulacões em geral incluindo conexões, caixas e ralos</v>
          </cell>
          <cell r="D743" t="str">
            <v>FDE</v>
          </cell>
          <cell r="E743" t="str">
            <v>M</v>
          </cell>
          <cell r="F743">
            <v>785</v>
          </cell>
          <cell r="G743">
            <v>8.5399999999999991</v>
          </cell>
          <cell r="H743">
            <v>6703.9</v>
          </cell>
        </row>
        <row r="744">
          <cell r="B744" t="str">
            <v>104803</v>
          </cell>
          <cell r="C744" t="str">
            <v>REMOÇÃO CALHAS E RUFOS, DE FORMA MANUAL, SEM REAPROVEITAMENTO. AF_09/2023</v>
          </cell>
          <cell r="D744" t="str">
            <v>SINAPI</v>
          </cell>
          <cell r="E744" t="str">
            <v>M</v>
          </cell>
          <cell r="F744">
            <v>18</v>
          </cell>
          <cell r="G744">
            <v>5.61</v>
          </cell>
          <cell r="H744">
            <v>100.98</v>
          </cell>
        </row>
        <row r="745">
          <cell r="B745" t="str">
            <v>08.50.021</v>
          </cell>
          <cell r="C745" t="str">
            <v>Demolição de condutores aparentes</v>
          </cell>
          <cell r="D745" t="str">
            <v>FDE</v>
          </cell>
          <cell r="E745" t="str">
            <v>M</v>
          </cell>
          <cell r="F745">
            <v>5</v>
          </cell>
          <cell r="G745">
            <v>3.21</v>
          </cell>
          <cell r="H745">
            <v>16.05</v>
          </cell>
        </row>
        <row r="746">
          <cell r="B746" t="str">
            <v>08.60.005</v>
          </cell>
          <cell r="C746" t="str">
            <v>Retirada de registros e válvulas de descarga</v>
          </cell>
          <cell r="D746" t="str">
            <v>FDE</v>
          </cell>
          <cell r="E746" t="str">
            <v>UN</v>
          </cell>
          <cell r="F746">
            <v>102</v>
          </cell>
          <cell r="G746">
            <v>71.06</v>
          </cell>
          <cell r="H746">
            <v>7248.12</v>
          </cell>
        </row>
        <row r="747">
          <cell r="B747" t="str">
            <v>08.60.006</v>
          </cell>
          <cell r="C747" t="str">
            <v>Retirada de válvulas de retencao</v>
          </cell>
          <cell r="D747" t="str">
            <v>FDE</v>
          </cell>
          <cell r="E747" t="str">
            <v>UN</v>
          </cell>
          <cell r="F747">
            <v>3</v>
          </cell>
          <cell r="G747">
            <v>28.62</v>
          </cell>
          <cell r="H747">
            <v>85.86</v>
          </cell>
        </row>
        <row r="748">
          <cell r="B748" t="str">
            <v>08.60.007</v>
          </cell>
          <cell r="C748" t="str">
            <v>Retirada de torneiras</v>
          </cell>
          <cell r="D748" t="str">
            <v>FDE</v>
          </cell>
          <cell r="E748" t="str">
            <v>UN</v>
          </cell>
          <cell r="F748">
            <v>149</v>
          </cell>
          <cell r="G748">
            <v>6.77</v>
          </cell>
          <cell r="H748">
            <v>1008.73</v>
          </cell>
        </row>
        <row r="749">
          <cell r="B749" t="str">
            <v>08.60.010</v>
          </cell>
          <cell r="C749" t="str">
            <v>Retirada de sifões</v>
          </cell>
          <cell r="D749" t="str">
            <v>FDE</v>
          </cell>
          <cell r="E749" t="str">
            <v>UN</v>
          </cell>
          <cell r="F749">
            <v>171</v>
          </cell>
          <cell r="G749">
            <v>10.41</v>
          </cell>
          <cell r="H749">
            <v>1780.11</v>
          </cell>
        </row>
        <row r="750">
          <cell r="B750" t="str">
            <v>08.60.011</v>
          </cell>
          <cell r="C750" t="str">
            <v>Retirada de aparelhos sanitários incluindo acessórios</v>
          </cell>
          <cell r="D750" t="str">
            <v>FDE</v>
          </cell>
          <cell r="E750" t="str">
            <v>UN</v>
          </cell>
          <cell r="F750">
            <v>182</v>
          </cell>
          <cell r="G750">
            <v>52.04</v>
          </cell>
          <cell r="H750">
            <v>9471.2800000000007</v>
          </cell>
        </row>
        <row r="751">
          <cell r="B751" t="str">
            <v>08.60.013</v>
          </cell>
          <cell r="C751" t="str">
            <v>Retirada de reservatórios de fibro cimento ate 1000 litros</v>
          </cell>
          <cell r="D751" t="str">
            <v>FDE</v>
          </cell>
          <cell r="E751" t="str">
            <v>UN</v>
          </cell>
          <cell r="F751">
            <v>3</v>
          </cell>
          <cell r="G751">
            <v>142.13</v>
          </cell>
          <cell r="H751">
            <v>426.39</v>
          </cell>
        </row>
        <row r="752">
          <cell r="B752" t="str">
            <v>08.60.014</v>
          </cell>
          <cell r="C752" t="str">
            <v>Retirada de conjunto de motor-bomba</v>
          </cell>
          <cell r="D752" t="str">
            <v>FDE</v>
          </cell>
          <cell r="E752" t="str">
            <v>UN</v>
          </cell>
          <cell r="F752">
            <v>9</v>
          </cell>
          <cell r="G752">
            <v>208.15</v>
          </cell>
          <cell r="H752">
            <v>1873.35</v>
          </cell>
        </row>
        <row r="753">
          <cell r="B753" t="str">
            <v>08.60.015</v>
          </cell>
          <cell r="C753" t="str">
            <v>Retirada de hidrante de parede completo</v>
          </cell>
          <cell r="D753" t="str">
            <v>FDE</v>
          </cell>
          <cell r="E753" t="str">
            <v>UN</v>
          </cell>
          <cell r="F753">
            <v>3</v>
          </cell>
          <cell r="G753">
            <v>78.05</v>
          </cell>
          <cell r="H753">
            <v>234.15</v>
          </cell>
        </row>
        <row r="754">
          <cell r="B754" t="str">
            <v>08.70.005</v>
          </cell>
          <cell r="C754" t="str">
            <v>Recolocação de registro e válvulas de descarga</v>
          </cell>
          <cell r="D754" t="str">
            <v>FDE</v>
          </cell>
          <cell r="E754" t="str">
            <v>UN</v>
          </cell>
          <cell r="F754">
            <v>5</v>
          </cell>
          <cell r="G754">
            <v>143.59</v>
          </cell>
          <cell r="H754">
            <v>717.95</v>
          </cell>
        </row>
        <row r="755">
          <cell r="B755" t="str">
            <v>08.70.006</v>
          </cell>
          <cell r="C755" t="str">
            <v>Recolocação de válvula de retenção</v>
          </cell>
          <cell r="D755" t="str">
            <v>FDE</v>
          </cell>
          <cell r="E755" t="str">
            <v>UN</v>
          </cell>
          <cell r="F755">
            <v>5</v>
          </cell>
          <cell r="G755">
            <v>49.27</v>
          </cell>
          <cell r="H755">
            <v>246.35</v>
          </cell>
        </row>
        <row r="756">
          <cell r="B756" t="str">
            <v>08.70.007</v>
          </cell>
          <cell r="C756" t="str">
            <v>Recolocação de torneiras</v>
          </cell>
          <cell r="D756" t="str">
            <v>FDE</v>
          </cell>
          <cell r="E756" t="str">
            <v>UN</v>
          </cell>
          <cell r="F756">
            <v>8</v>
          </cell>
          <cell r="G756">
            <v>23.69</v>
          </cell>
          <cell r="H756">
            <v>189.52</v>
          </cell>
        </row>
        <row r="757">
          <cell r="B757" t="str">
            <v>08.70.010</v>
          </cell>
          <cell r="C757" t="str">
            <v>Recolocação de sifões</v>
          </cell>
          <cell r="D757" t="str">
            <v>FDE</v>
          </cell>
          <cell r="E757" t="str">
            <v>UN</v>
          </cell>
          <cell r="F757">
            <v>5</v>
          </cell>
          <cell r="G757">
            <v>23.69</v>
          </cell>
          <cell r="H757">
            <v>118.45</v>
          </cell>
        </row>
        <row r="758">
          <cell r="B758" t="str">
            <v>08.70.013</v>
          </cell>
          <cell r="C758" t="str">
            <v>Recolocação de reservatório de fibro-cimento ate 1000 l</v>
          </cell>
          <cell r="D758" t="str">
            <v>FDE</v>
          </cell>
          <cell r="E758" t="str">
            <v>UN</v>
          </cell>
          <cell r="F758">
            <v>5</v>
          </cell>
          <cell r="G758">
            <v>189.5</v>
          </cell>
          <cell r="H758">
            <v>947.5</v>
          </cell>
        </row>
        <row r="759">
          <cell r="B759" t="str">
            <v>08.70.014</v>
          </cell>
          <cell r="C759" t="str">
            <v>Recolocação de conjunto motor bomba</v>
          </cell>
          <cell r="D759" t="str">
            <v>FDE</v>
          </cell>
          <cell r="E759" t="str">
            <v>UN</v>
          </cell>
          <cell r="F759">
            <v>22</v>
          </cell>
          <cell r="G759">
            <v>189.5</v>
          </cell>
          <cell r="H759">
            <v>4169</v>
          </cell>
        </row>
        <row r="760">
          <cell r="B760" t="str">
            <v>08.70.015</v>
          </cell>
          <cell r="C760" t="str">
            <v>Recolocação de hidrante de parede completo</v>
          </cell>
          <cell r="D760" t="str">
            <v>FDE</v>
          </cell>
          <cell r="E760" t="str">
            <v>UN</v>
          </cell>
          <cell r="F760">
            <v>5</v>
          </cell>
          <cell r="G760">
            <v>246.35</v>
          </cell>
          <cell r="H760">
            <v>1231.75</v>
          </cell>
        </row>
        <row r="761">
          <cell r="B761" t="str">
            <v>08.70.016</v>
          </cell>
          <cell r="C761" t="str">
            <v>Recolocação de aparelhos sanitarios incluindo acessorios</v>
          </cell>
          <cell r="D761" t="str">
            <v>FDE</v>
          </cell>
          <cell r="E761" t="str">
            <v>UN</v>
          </cell>
          <cell r="F761">
            <v>31</v>
          </cell>
          <cell r="G761">
            <v>118.44</v>
          </cell>
          <cell r="H761">
            <v>3671.64</v>
          </cell>
        </row>
        <row r="762">
          <cell r="B762" t="str">
            <v>95635</v>
          </cell>
          <cell r="C762" t="str">
            <v>KIT CAVALETE PARA MEDIÇÃO DE ÁGUA - ENTRADA PRINCIPAL, EM PVC 25 MM (3/4") - FORNECIMENTO E INSTALAÇÃO (EXCLUSIVE HIDRÔMETRO). AF_03/2024</v>
          </cell>
          <cell r="D762" t="str">
            <v>SINAPI</v>
          </cell>
          <cell r="E762" t="str">
            <v>UN</v>
          </cell>
          <cell r="F762">
            <v>5</v>
          </cell>
          <cell r="G762">
            <v>241.76</v>
          </cell>
          <cell r="H762">
            <v>1208.8</v>
          </cell>
        </row>
        <row r="763">
          <cell r="B763" t="str">
            <v>95636</v>
          </cell>
          <cell r="C763" t="str">
            <v>KIT CAVALETE PARA MEDIÇÃO DE ÁGUA - ENTRADA PRINCIPAL, EM AÇO GALVANIZADO DN 25 MM (1") - FORNECIMENTO E INSTALAÇÃO (EXCLUSIVE HIDRÔMETRO). AF_03/2024</v>
          </cell>
          <cell r="D763" t="str">
            <v>SINAPI</v>
          </cell>
          <cell r="E763" t="str">
            <v>UN</v>
          </cell>
          <cell r="F763">
            <v>5</v>
          </cell>
          <cell r="G763">
            <v>439</v>
          </cell>
          <cell r="H763">
            <v>2195</v>
          </cell>
        </row>
        <row r="764">
          <cell r="B764" t="str">
            <v>95638</v>
          </cell>
          <cell r="C764" t="str">
            <v>KIT CAVALETE PARA MEDIÇÃO DE ÁGUA - ENTRADA PRINCIPAL, EM AÇO GALVANIZADO DN 40 MM (1 1/2") - FORNECIMENTO E INSTALAÇÃO (EXCLUSIVE HIDRÔMETRO). AF_03/2024</v>
          </cell>
          <cell r="D764" t="str">
            <v>SINAPI</v>
          </cell>
          <cell r="E764" t="str">
            <v>UN</v>
          </cell>
          <cell r="F764">
            <v>5</v>
          </cell>
          <cell r="G764">
            <v>711.69</v>
          </cell>
          <cell r="H764">
            <v>3558.45</v>
          </cell>
        </row>
        <row r="765">
          <cell r="B765" t="str">
            <v>100856</v>
          </cell>
          <cell r="C765" t="str">
            <v>MANOPLA E CANOPLA CROMADA - FORNECIMENTO E INSTALAÇÃO. AF_01/2020</v>
          </cell>
          <cell r="D765" t="str">
            <v>SINAPI</v>
          </cell>
          <cell r="E765" t="str">
            <v>UN</v>
          </cell>
          <cell r="F765">
            <v>2</v>
          </cell>
          <cell r="G765">
            <v>33.369999999999997</v>
          </cell>
          <cell r="H765">
            <v>66.739999999999995</v>
          </cell>
        </row>
        <row r="766">
          <cell r="B766" t="str">
            <v>08.80.011</v>
          </cell>
          <cell r="C766" t="str">
            <v>Canopla para valvula de descarga</v>
          </cell>
          <cell r="D766" t="str">
            <v>FDE</v>
          </cell>
          <cell r="E766" t="str">
            <v>UN</v>
          </cell>
          <cell r="F766">
            <v>26</v>
          </cell>
          <cell r="G766">
            <v>138.21</v>
          </cell>
          <cell r="H766">
            <v>3593.46</v>
          </cell>
        </row>
        <row r="767">
          <cell r="B767" t="str">
            <v>08.80.012</v>
          </cell>
          <cell r="C767" t="str">
            <v>Volante cromado para registro</v>
          </cell>
          <cell r="D767" t="str">
            <v>FDE</v>
          </cell>
          <cell r="E767" t="str">
            <v>UN</v>
          </cell>
          <cell r="F767">
            <v>5</v>
          </cell>
          <cell r="G767">
            <v>26.17</v>
          </cell>
          <cell r="H767">
            <v>130.85</v>
          </cell>
        </row>
        <row r="768">
          <cell r="B768" t="str">
            <v>08.80.015</v>
          </cell>
          <cell r="C768" t="str">
            <v>Botao para valvula de descarga</v>
          </cell>
          <cell r="D768" t="str">
            <v>FDE</v>
          </cell>
          <cell r="E768" t="str">
            <v>UN</v>
          </cell>
          <cell r="F768">
            <v>9</v>
          </cell>
          <cell r="G768">
            <v>50.17</v>
          </cell>
          <cell r="H768">
            <v>451.53</v>
          </cell>
        </row>
        <row r="769">
          <cell r="B769" t="str">
            <v>08.80.018</v>
          </cell>
          <cell r="C769" t="str">
            <v>Acabamento antivandalismo para valvula de descarga</v>
          </cell>
          <cell r="D769" t="str">
            <v>FDE</v>
          </cell>
          <cell r="E769" t="str">
            <v>UN</v>
          </cell>
          <cell r="F769">
            <v>26</v>
          </cell>
          <cell r="G769">
            <v>304.69</v>
          </cell>
          <cell r="H769">
            <v>7921.94</v>
          </cell>
        </row>
        <row r="770">
          <cell r="B770" t="str">
            <v>08.80.019</v>
          </cell>
          <cell r="C770" t="str">
            <v>Reparo para caixa de descarga acoplada</v>
          </cell>
          <cell r="D770" t="str">
            <v>FDE</v>
          </cell>
          <cell r="E770" t="str">
            <v>CJ</v>
          </cell>
          <cell r="F770">
            <v>3</v>
          </cell>
          <cell r="G770">
            <v>154.53</v>
          </cell>
          <cell r="H770">
            <v>463.59</v>
          </cell>
        </row>
        <row r="771">
          <cell r="B771" t="str">
            <v>08.80.020</v>
          </cell>
          <cell r="C771" t="str">
            <v>Reparo de valvula de descarga</v>
          </cell>
          <cell r="D771" t="str">
            <v>FDE</v>
          </cell>
          <cell r="E771" t="str">
            <v>UN</v>
          </cell>
          <cell r="F771">
            <v>61</v>
          </cell>
          <cell r="G771">
            <v>140.63999999999999</v>
          </cell>
          <cell r="H771">
            <v>8579.0400000000009</v>
          </cell>
        </row>
        <row r="772">
          <cell r="B772" t="str">
            <v>08.80.021</v>
          </cell>
          <cell r="C772" t="str">
            <v>Tubo de descarga em pvc dn=40mm</v>
          </cell>
          <cell r="D772" t="str">
            <v>FDE</v>
          </cell>
          <cell r="E772" t="str">
            <v>UN</v>
          </cell>
          <cell r="F772">
            <v>64</v>
          </cell>
          <cell r="G772">
            <v>33.630000000000003</v>
          </cell>
          <cell r="H772">
            <v>2152.3200000000002</v>
          </cell>
        </row>
        <row r="773">
          <cell r="B773" t="str">
            <v>08.80.022</v>
          </cell>
          <cell r="C773" t="str">
            <v>Tubo de ligação com canopla para vaso sanitário (metal cromado)</v>
          </cell>
          <cell r="D773" t="str">
            <v>FDE</v>
          </cell>
          <cell r="E773" t="str">
            <v>UN</v>
          </cell>
          <cell r="F773">
            <v>18</v>
          </cell>
          <cell r="G773">
            <v>46.44</v>
          </cell>
          <cell r="H773">
            <v>835.92</v>
          </cell>
        </row>
        <row r="774">
          <cell r="B774" t="str">
            <v>86910</v>
          </cell>
          <cell r="C774" t="str">
            <v>TORNEIRA CROMADA TUBO MÓVEL, DE PAREDE, 1/2" OU 3/4", PARA PIA DE COZINHA, PADRÃO MÉDIO - FORNECIMENTO E INSTALAÇÃO. AF_01/2020</v>
          </cell>
          <cell r="D774" t="str">
            <v>SINAPI</v>
          </cell>
          <cell r="E774" t="str">
            <v>UN</v>
          </cell>
          <cell r="F774">
            <v>117</v>
          </cell>
          <cell r="G774">
            <v>108.97</v>
          </cell>
          <cell r="H774">
            <v>12749.49</v>
          </cell>
        </row>
        <row r="775">
          <cell r="B775" t="str">
            <v>86915</v>
          </cell>
          <cell r="C775" t="str">
            <v>TORNEIRA CROMADA DE MESA, 1/2" OU 3/4", PARA LAVATÓRIO, PADRÃO MÉDIO - FORNECIMENTO E INSTALAÇÃO. AF_01/2020</v>
          </cell>
          <cell r="D775" t="str">
            <v>SINAPI</v>
          </cell>
          <cell r="E775" t="str">
            <v>UN</v>
          </cell>
          <cell r="F775">
            <v>5</v>
          </cell>
          <cell r="G775">
            <v>121.43</v>
          </cell>
          <cell r="H775">
            <v>607.15</v>
          </cell>
        </row>
        <row r="776">
          <cell r="B776" t="str">
            <v>08.80.090</v>
          </cell>
          <cell r="C776" t="str">
            <v>Abrigo para hidrante caixa 0,60x0,90x0,17m com cesto meia lua p/mangueira</v>
          </cell>
          <cell r="D776" t="str">
            <v>FDE</v>
          </cell>
          <cell r="E776" t="str">
            <v>UN</v>
          </cell>
          <cell r="F776">
            <v>2</v>
          </cell>
          <cell r="G776">
            <v>434.2</v>
          </cell>
          <cell r="H776">
            <v>868.4</v>
          </cell>
        </row>
        <row r="777">
          <cell r="B777" t="str">
            <v>08.80.091</v>
          </cell>
          <cell r="C777" t="str">
            <v>Recarga de extintor de gas carbonico de 6 litros</v>
          </cell>
          <cell r="D777" t="str">
            <v>FDE</v>
          </cell>
          <cell r="E777" t="str">
            <v>UN</v>
          </cell>
          <cell r="F777">
            <v>5</v>
          </cell>
          <cell r="G777">
            <v>88</v>
          </cell>
          <cell r="H777">
            <v>440</v>
          </cell>
        </row>
        <row r="778">
          <cell r="B778" t="str">
            <v>08.80.092</v>
          </cell>
          <cell r="C778" t="str">
            <v>Recarga de extintor de espuma de 10 litros</v>
          </cell>
          <cell r="D778" t="str">
            <v>FDE</v>
          </cell>
          <cell r="E778" t="str">
            <v>UN</v>
          </cell>
          <cell r="F778">
            <v>5</v>
          </cell>
          <cell r="G778">
            <v>102.35</v>
          </cell>
          <cell r="H778">
            <v>511.75</v>
          </cell>
        </row>
        <row r="779">
          <cell r="B779" t="str">
            <v>08.80.093</v>
          </cell>
          <cell r="C779" t="str">
            <v>Recarga de extintor de po quimico de 4 kg</v>
          </cell>
          <cell r="D779" t="str">
            <v>FDE</v>
          </cell>
          <cell r="E779" t="str">
            <v>UN</v>
          </cell>
          <cell r="F779">
            <v>5</v>
          </cell>
          <cell r="G779">
            <v>38.270000000000003</v>
          </cell>
          <cell r="H779">
            <v>191.35</v>
          </cell>
        </row>
        <row r="780">
          <cell r="B780" t="str">
            <v>08.80.095</v>
          </cell>
          <cell r="C780" t="str">
            <v>Extintor de incendio de agua pressurizada 10l : recarga</v>
          </cell>
          <cell r="D780" t="str">
            <v>FDE</v>
          </cell>
          <cell r="E780" t="str">
            <v>UN</v>
          </cell>
          <cell r="F780">
            <v>5</v>
          </cell>
          <cell r="G780">
            <v>30.29</v>
          </cell>
          <cell r="H780">
            <v>151.44999999999999</v>
          </cell>
        </row>
        <row r="781">
          <cell r="B781" t="str">
            <v>08.82.012</v>
          </cell>
          <cell r="C781" t="str">
            <v>Ralo sifonado f.fundido dn 150mm c/grelha pvc cromado</v>
          </cell>
          <cell r="D781" t="str">
            <v>FDE</v>
          </cell>
          <cell r="E781" t="str">
            <v>UN</v>
          </cell>
          <cell r="F781">
            <v>5</v>
          </cell>
          <cell r="G781">
            <v>632.82000000000005</v>
          </cell>
          <cell r="H781">
            <v>3164.1</v>
          </cell>
        </row>
        <row r="782">
          <cell r="B782" t="str">
            <v>08.82.023</v>
          </cell>
          <cell r="C782" t="str">
            <v>Grelha metalica cromada diam 15 cm</v>
          </cell>
          <cell r="D782" t="str">
            <v>FDE</v>
          </cell>
          <cell r="E782" t="str">
            <v>UN</v>
          </cell>
          <cell r="F782">
            <v>26</v>
          </cell>
          <cell r="G782">
            <v>24.9</v>
          </cell>
          <cell r="H782">
            <v>647.4</v>
          </cell>
        </row>
        <row r="783">
          <cell r="B783" t="str">
            <v>08.82.024</v>
          </cell>
          <cell r="C783" t="str">
            <v>Grelha metalica cromada diam 10 cm</v>
          </cell>
          <cell r="D783" t="str">
            <v>FDE</v>
          </cell>
          <cell r="E783" t="str">
            <v>UN</v>
          </cell>
          <cell r="F783">
            <v>5</v>
          </cell>
          <cell r="G783">
            <v>12.4</v>
          </cell>
          <cell r="H783">
            <v>62</v>
          </cell>
        </row>
        <row r="784">
          <cell r="B784" t="str">
            <v>08.82.030</v>
          </cell>
          <cell r="C784" t="str">
            <v>Grelha de ferro fundido de 20x20 cm</v>
          </cell>
          <cell r="D784" t="str">
            <v>FDE</v>
          </cell>
          <cell r="E784" t="str">
            <v>UN</v>
          </cell>
          <cell r="F784">
            <v>5</v>
          </cell>
          <cell r="G784">
            <v>51.43</v>
          </cell>
          <cell r="H784">
            <v>257.14999999999998</v>
          </cell>
        </row>
        <row r="785">
          <cell r="B785" t="str">
            <v>08.82.031</v>
          </cell>
          <cell r="C785" t="str">
            <v>Grelha de ferro fundido de 15x15 cm</v>
          </cell>
          <cell r="D785" t="str">
            <v>FDE</v>
          </cell>
          <cell r="E785" t="str">
            <v>UN</v>
          </cell>
          <cell r="F785">
            <v>5</v>
          </cell>
          <cell r="G785">
            <v>31.6</v>
          </cell>
          <cell r="H785">
            <v>158</v>
          </cell>
        </row>
        <row r="786">
          <cell r="B786" t="str">
            <v>08.82.040</v>
          </cell>
          <cell r="C786" t="str">
            <v>Sifao metalico tipo copo dn 2x2"</v>
          </cell>
          <cell r="D786" t="str">
            <v>FDE</v>
          </cell>
          <cell r="E786" t="str">
            <v>UN</v>
          </cell>
          <cell r="F786">
            <v>102</v>
          </cell>
          <cell r="G786">
            <v>237.13</v>
          </cell>
          <cell r="H786">
            <v>24187.26</v>
          </cell>
        </row>
        <row r="787">
          <cell r="B787" t="str">
            <v>08.82.041</v>
          </cell>
          <cell r="C787" t="str">
            <v>Sifao metalico tipo copo dn 1 1/2 x 1 1/2"</v>
          </cell>
          <cell r="D787" t="str">
            <v>FDE</v>
          </cell>
          <cell r="E787" t="str">
            <v>UN</v>
          </cell>
          <cell r="F787">
            <v>102</v>
          </cell>
          <cell r="G787">
            <v>125.02</v>
          </cell>
          <cell r="H787">
            <v>12752.04</v>
          </cell>
        </row>
        <row r="788">
          <cell r="B788" t="str">
            <v>08.82.046</v>
          </cell>
          <cell r="C788" t="str">
            <v>Sifao pvc rigido tipo copo dn 1 1/2x1 1/2"</v>
          </cell>
          <cell r="D788" t="str">
            <v>FDE</v>
          </cell>
          <cell r="E788" t="str">
            <v>UN</v>
          </cell>
          <cell r="F788">
            <v>26</v>
          </cell>
          <cell r="G788">
            <v>31.88</v>
          </cell>
          <cell r="H788">
            <v>828.88</v>
          </cell>
        </row>
        <row r="789">
          <cell r="B789" t="str">
            <v>08.82.050</v>
          </cell>
          <cell r="C789" t="str">
            <v>Desentupimento de ramais de esgoto</v>
          </cell>
          <cell r="D789" t="str">
            <v>FDE</v>
          </cell>
          <cell r="E789" t="str">
            <v>M</v>
          </cell>
          <cell r="F789">
            <v>755</v>
          </cell>
          <cell r="G789">
            <v>11.84</v>
          </cell>
          <cell r="H789">
            <v>8939.2000000000007</v>
          </cell>
        </row>
        <row r="790">
          <cell r="B790" t="str">
            <v>08.82.055</v>
          </cell>
          <cell r="C790" t="str">
            <v>Limpeza simples em calhas metalicas</v>
          </cell>
          <cell r="D790" t="str">
            <v>FDE</v>
          </cell>
          <cell r="E790" t="str">
            <v>M</v>
          </cell>
          <cell r="F790">
            <v>470</v>
          </cell>
          <cell r="G790">
            <v>3.84</v>
          </cell>
          <cell r="H790">
            <v>1804.8</v>
          </cell>
        </row>
        <row r="791">
          <cell r="B791" t="str">
            <v>08.82.056</v>
          </cell>
          <cell r="C791" t="str">
            <v>Limpeza simples em lajes/calhas de concreto</v>
          </cell>
          <cell r="D791" t="str">
            <v>FDE</v>
          </cell>
          <cell r="E791" t="str">
            <v>M2</v>
          </cell>
          <cell r="F791">
            <v>1258</v>
          </cell>
          <cell r="G791">
            <v>9.61</v>
          </cell>
          <cell r="H791">
            <v>12089.38</v>
          </cell>
        </row>
        <row r="792">
          <cell r="B792" t="str">
            <v>08.82.060</v>
          </cell>
          <cell r="C792" t="str">
            <v>Limpeza de canaletas de águas pluviais</v>
          </cell>
          <cell r="D792" t="str">
            <v>FDE</v>
          </cell>
          <cell r="E792" t="str">
            <v>M</v>
          </cell>
          <cell r="F792">
            <v>68</v>
          </cell>
          <cell r="G792">
            <v>5.34</v>
          </cell>
          <cell r="H792">
            <v>363.12</v>
          </cell>
        </row>
        <row r="793">
          <cell r="B793" t="str">
            <v>08.82.061</v>
          </cell>
          <cell r="C793" t="str">
            <v>Solda e rebitagem em calhas de chapa galvanizada</v>
          </cell>
          <cell r="D793" t="str">
            <v>FDE</v>
          </cell>
          <cell r="E793" t="str">
            <v>M</v>
          </cell>
          <cell r="F793">
            <v>18</v>
          </cell>
          <cell r="G793">
            <v>90.7</v>
          </cell>
          <cell r="H793">
            <v>1632.6</v>
          </cell>
        </row>
        <row r="794">
          <cell r="B794" t="str">
            <v>08.82.062</v>
          </cell>
          <cell r="C794" t="str">
            <v>Solda em chapa galvanizada</v>
          </cell>
          <cell r="D794" t="str">
            <v>FDE</v>
          </cell>
          <cell r="E794" t="str">
            <v>M</v>
          </cell>
          <cell r="F794">
            <v>5</v>
          </cell>
          <cell r="G794">
            <v>83.14</v>
          </cell>
          <cell r="H794">
            <v>415.7</v>
          </cell>
        </row>
        <row r="795">
          <cell r="B795" t="str">
            <v>08.84.012</v>
          </cell>
          <cell r="C795" t="str">
            <v>Bolsa plastica para bacia sanitaria</v>
          </cell>
          <cell r="D795" t="str">
            <v>FDE</v>
          </cell>
          <cell r="E795" t="str">
            <v>UN</v>
          </cell>
          <cell r="F795">
            <v>29</v>
          </cell>
          <cell r="G795">
            <v>17.02</v>
          </cell>
          <cell r="H795">
            <v>493.58</v>
          </cell>
        </row>
        <row r="796">
          <cell r="B796" t="str">
            <v>08.84.020</v>
          </cell>
          <cell r="C796" t="str">
            <v>Suporte de ferro fundido para lavatorio</v>
          </cell>
          <cell r="D796" t="str">
            <v>FDE</v>
          </cell>
          <cell r="E796" t="str">
            <v>UN</v>
          </cell>
          <cell r="F796">
            <v>5</v>
          </cell>
          <cell r="G796">
            <v>51.14</v>
          </cell>
          <cell r="H796">
            <v>255.7</v>
          </cell>
        </row>
        <row r="797">
          <cell r="B797" t="str">
            <v>08.84.033</v>
          </cell>
          <cell r="C797" t="str">
            <v>Torneira pres 1/2 c/alavanca tipo mesa cromado</v>
          </cell>
          <cell r="D797" t="str">
            <v>FDE</v>
          </cell>
          <cell r="E797" t="str">
            <v>UN</v>
          </cell>
          <cell r="F797">
            <v>18</v>
          </cell>
          <cell r="G797">
            <v>289.64</v>
          </cell>
          <cell r="H797">
            <v>5213.5200000000004</v>
          </cell>
        </row>
        <row r="798">
          <cell r="B798" t="str">
            <v>08.84.038</v>
          </cell>
          <cell r="C798" t="str">
            <v>Filtro de pressao cuno (aqualar) c/elem. filtrante carvao e cel 360/l/h</v>
          </cell>
          <cell r="D798" t="str">
            <v>FDE</v>
          </cell>
          <cell r="E798" t="str">
            <v>UN</v>
          </cell>
          <cell r="F798">
            <v>5</v>
          </cell>
          <cell r="G798">
            <v>405.58</v>
          </cell>
          <cell r="H798">
            <v>2027.9</v>
          </cell>
        </row>
        <row r="799">
          <cell r="B799" t="str">
            <v>08.84.042</v>
          </cell>
          <cell r="C799" t="str">
            <v>Elemento filtrante cuno (aqualar)elem filtrante carvao e cel/180l/h</v>
          </cell>
          <cell r="D799" t="str">
            <v>FDE</v>
          </cell>
          <cell r="E799" t="str">
            <v>UN</v>
          </cell>
          <cell r="F799">
            <v>5</v>
          </cell>
          <cell r="G799">
            <v>77.58</v>
          </cell>
          <cell r="H799">
            <v>387.9</v>
          </cell>
        </row>
        <row r="800">
          <cell r="B800" t="str">
            <v>08.84.043</v>
          </cell>
          <cell r="C800" t="str">
            <v>Elemento filtrante cuno (aqualar) carvao e celulose 360 l/h</v>
          </cell>
          <cell r="D800" t="str">
            <v>FDE</v>
          </cell>
          <cell r="E800" t="str">
            <v>UN</v>
          </cell>
          <cell r="F800">
            <v>77</v>
          </cell>
          <cell r="G800">
            <v>104.91</v>
          </cell>
          <cell r="H800">
            <v>8078.07</v>
          </cell>
        </row>
        <row r="801">
          <cell r="B801" t="str">
            <v>08.84.047</v>
          </cell>
          <cell r="C801" t="str">
            <v>Tampo de pia em marmore branco nacional de 3 cm</v>
          </cell>
          <cell r="D801" t="str">
            <v>FDE</v>
          </cell>
          <cell r="E801" t="str">
            <v>M2</v>
          </cell>
          <cell r="F801">
            <v>5</v>
          </cell>
          <cell r="G801">
            <v>1228.73</v>
          </cell>
          <cell r="H801">
            <v>6143.65</v>
          </cell>
        </row>
        <row r="802">
          <cell r="B802" t="str">
            <v>08.84.048</v>
          </cell>
          <cell r="C802" t="str">
            <v>Tampo de pia em granilite</v>
          </cell>
          <cell r="D802" t="str">
            <v>FDE</v>
          </cell>
          <cell r="E802" t="str">
            <v>M2</v>
          </cell>
          <cell r="F802">
            <v>5</v>
          </cell>
          <cell r="G802">
            <v>594.44000000000005</v>
          </cell>
          <cell r="H802">
            <v>2972.2</v>
          </cell>
        </row>
        <row r="803">
          <cell r="B803" t="str">
            <v>08.84.049</v>
          </cell>
          <cell r="C803" t="str">
            <v>Tampo aco inox (304) c/ cuba simples - ch.22</v>
          </cell>
          <cell r="D803" t="str">
            <v>FDE</v>
          </cell>
          <cell r="E803" t="str">
            <v>M2</v>
          </cell>
          <cell r="F803">
            <v>5</v>
          </cell>
          <cell r="G803">
            <v>2668.48</v>
          </cell>
          <cell r="H803">
            <v>13342.4</v>
          </cell>
        </row>
        <row r="804">
          <cell r="B804" t="str">
            <v>08.84.050</v>
          </cell>
          <cell r="C804" t="str">
            <v>Tampo aco inox (304) c/ cuba dupla - ch.22</v>
          </cell>
          <cell r="D804" t="str">
            <v>FDE</v>
          </cell>
          <cell r="E804" t="str">
            <v>M2</v>
          </cell>
          <cell r="F804">
            <v>5</v>
          </cell>
          <cell r="G804">
            <v>2823.84</v>
          </cell>
          <cell r="H804">
            <v>14119.2</v>
          </cell>
        </row>
        <row r="805">
          <cell r="B805" t="str">
            <v>86938</v>
          </cell>
          <cell r="C805" t="str">
            <v>CUBA DE EMBUTIR OVAL EM LOUÇA BRANCA, 35 X 50CM OU EQUIVALENTE, INCLUSO VÁLVULA E SIFÃO TIPO GARRAFA EM METAL CROMADO - FORNECIMENTO E INSTALAÇÃO. AF_01/2020</v>
          </cell>
          <cell r="D805" t="str">
            <v>SINAPI</v>
          </cell>
          <cell r="E805" t="str">
            <v>UN</v>
          </cell>
          <cell r="F805">
            <v>18</v>
          </cell>
          <cell r="G805">
            <v>414.44</v>
          </cell>
          <cell r="H805">
            <v>7459.92</v>
          </cell>
        </row>
        <row r="806">
          <cell r="B806" t="str">
            <v>100852</v>
          </cell>
          <cell r="C806" t="str">
            <v>CUBA DE EMBUTIR RETANGULAR DE AÇO INOXIDÁVEL, 56 X 33 X 12 CM - FORNECIMENTO E INSTALAÇÃO. AF_01/2020</v>
          </cell>
          <cell r="D806" t="str">
            <v>SINAPI</v>
          </cell>
          <cell r="E806" t="str">
            <v>UN</v>
          </cell>
          <cell r="F806">
            <v>5</v>
          </cell>
          <cell r="G806">
            <v>214.98</v>
          </cell>
          <cell r="H806">
            <v>1074.9000000000001</v>
          </cell>
        </row>
        <row r="807">
          <cell r="B807" t="str">
            <v>08.84.055</v>
          </cell>
          <cell r="C807" t="str">
            <v>Cuba simples aco inox(304) chap.22 - 400x340x140mm - sem pertences</v>
          </cell>
          <cell r="D807" t="str">
            <v>FDE</v>
          </cell>
          <cell r="E807" t="str">
            <v>UN</v>
          </cell>
          <cell r="F807">
            <v>5</v>
          </cell>
          <cell r="G807">
            <v>280.57</v>
          </cell>
          <cell r="H807">
            <v>1402.85</v>
          </cell>
        </row>
        <row r="808">
          <cell r="B808" t="str">
            <v>08.84.058</v>
          </cell>
          <cell r="C808" t="str">
            <v>Cuba dupla aco inox(304) chapa 22 835x340x140mm - sem pertences</v>
          </cell>
          <cell r="D808" t="str">
            <v>FDE</v>
          </cell>
          <cell r="E808" t="str">
            <v>UN</v>
          </cell>
          <cell r="F808">
            <v>5</v>
          </cell>
          <cell r="G808">
            <v>433.96</v>
          </cell>
          <cell r="H808">
            <v>2169.8000000000002</v>
          </cell>
        </row>
        <row r="809">
          <cell r="B809" t="str">
            <v>08.84.060</v>
          </cell>
          <cell r="C809" t="str">
            <v>Tampo liso em aco inox (304) chapa 20</v>
          </cell>
          <cell r="D809" t="str">
            <v>FDE</v>
          </cell>
          <cell r="E809" t="str">
            <v>M2</v>
          </cell>
          <cell r="F809">
            <v>5</v>
          </cell>
          <cell r="G809">
            <v>1446.34</v>
          </cell>
          <cell r="H809">
            <v>7231.7</v>
          </cell>
        </row>
        <row r="810">
          <cell r="B810" t="str">
            <v>86878</v>
          </cell>
          <cell r="C810" t="str">
            <v>VÁLVULA EM METAL CROMADO TIPO AMERICANA 3.1/2" X 1.1/2" PARA PIA - FORNECIMENTO E INSTALAÇÃO. AF_01/2020</v>
          </cell>
          <cell r="D810" t="str">
            <v>SINAPI</v>
          </cell>
          <cell r="E810" t="str">
            <v>UN</v>
          </cell>
          <cell r="F810">
            <v>12</v>
          </cell>
          <cell r="G810">
            <v>72.17</v>
          </cell>
          <cell r="H810">
            <v>866.04</v>
          </cell>
        </row>
        <row r="811">
          <cell r="B811" t="str">
            <v>08.84.076</v>
          </cell>
          <cell r="C811" t="str">
            <v>Valvula de metal cromado de 1 1/2"</v>
          </cell>
          <cell r="D811" t="str">
            <v>FDE</v>
          </cell>
          <cell r="E811" t="str">
            <v>UN</v>
          </cell>
          <cell r="F811">
            <v>7</v>
          </cell>
          <cell r="G811">
            <v>85</v>
          </cell>
          <cell r="H811">
            <v>595</v>
          </cell>
        </row>
        <row r="812">
          <cell r="B812" t="str">
            <v>101915</v>
          </cell>
          <cell r="C812" t="str">
            <v>CONJUNTO DE MANGUEIRA PARA COMBATE A INCÊNDIO EM FIBRA DE POLIESTER PURA, COM 1.1/2", REVESTIDA INTERNAMENTE, COMPRIMENTO DE 15M - FORNECIMENTO E INSTALAÇÃO. AF_10/2020</v>
          </cell>
          <cell r="D812" t="str">
            <v>SINAPI</v>
          </cell>
          <cell r="E812" t="str">
            <v>UN</v>
          </cell>
          <cell r="F812">
            <v>3</v>
          </cell>
          <cell r="G812">
            <v>356.83</v>
          </cell>
          <cell r="H812">
            <v>1070.49</v>
          </cell>
        </row>
        <row r="813">
          <cell r="B813" t="str">
            <v>08.84.091</v>
          </cell>
          <cell r="C813" t="str">
            <v>Mangueira para hidrante diam 1 1/2' l=30,00m</v>
          </cell>
          <cell r="D813" t="str">
            <v>FDE</v>
          </cell>
          <cell r="E813" t="str">
            <v>UN</v>
          </cell>
          <cell r="F813">
            <v>3</v>
          </cell>
          <cell r="G813">
            <v>710.49</v>
          </cell>
          <cell r="H813">
            <v>2131.4699999999998</v>
          </cell>
        </row>
        <row r="814">
          <cell r="B814" t="str">
            <v>48.02.205</v>
          </cell>
          <cell r="C814" t="str">
            <v>Reservatório em polietileno com tampa de encaixar - capacidade de 3.000 litros</v>
          </cell>
          <cell r="D814" t="str">
            <v>SP Obras</v>
          </cell>
          <cell r="E814" t="str">
            <v>UN</v>
          </cell>
          <cell r="F814">
            <v>5</v>
          </cell>
          <cell r="G814">
            <v>2015</v>
          </cell>
          <cell r="H814">
            <v>10075</v>
          </cell>
        </row>
        <row r="815">
          <cell r="B815" t="str">
            <v>48.02.207</v>
          </cell>
          <cell r="C815" t="str">
            <v>Reservatório em polietileno com tampa de encaixar - capacidade de 10.000 litros</v>
          </cell>
          <cell r="D815" t="str">
            <v>SP Obras</v>
          </cell>
          <cell r="E815" t="str">
            <v>UN</v>
          </cell>
          <cell r="F815">
            <v>3</v>
          </cell>
          <cell r="G815">
            <v>5609.19</v>
          </cell>
          <cell r="H815">
            <v>16827.57</v>
          </cell>
        </row>
        <row r="816">
          <cell r="B816" t="str">
            <v>102617</v>
          </cell>
          <cell r="C816" t="str">
            <v>CAIXA D´ÁGUA EM POLIÉSTER REFORÇADO COM FIBRA DE VIDRO, 5000 LITROS - FORNECIMENTO E INSTALAÇÃO. AF_06/2021</v>
          </cell>
          <cell r="D816" t="str">
            <v>SINAPI</v>
          </cell>
          <cell r="E816" t="str">
            <v>UN</v>
          </cell>
          <cell r="F816">
            <v>5</v>
          </cell>
          <cell r="G816">
            <v>3421.89</v>
          </cell>
          <cell r="H816">
            <v>17109.45</v>
          </cell>
        </row>
        <row r="817">
          <cell r="B817" t="str">
            <v>102615</v>
          </cell>
          <cell r="C817" t="str">
            <v>CAIXA D´ÁGUA EM POLIÉSTER REFORÇADO COM FIBRA DE VIDRO, 2000 LITROS - FORNECIMENTO E INSTALAÇÃO. AF_06/2021</v>
          </cell>
          <cell r="D817" t="str">
            <v>SINAPI</v>
          </cell>
          <cell r="E817" t="str">
            <v>UN</v>
          </cell>
          <cell r="F817">
            <v>3</v>
          </cell>
          <cell r="G817">
            <v>1249.04</v>
          </cell>
          <cell r="H817">
            <v>3747.12</v>
          </cell>
        </row>
        <row r="818">
          <cell r="B818" t="str">
            <v>09.10.02.100.01</v>
          </cell>
          <cell r="C818" t="str">
            <v>Descupinização</v>
          </cell>
          <cell r="D818" t="str">
            <v>CPTM</v>
          </cell>
          <cell r="E818" t="str">
            <v>m²</v>
          </cell>
          <cell r="F818">
            <v>3500</v>
          </cell>
          <cell r="G818">
            <v>8.6300000000000008</v>
          </cell>
          <cell r="H818">
            <v>30205</v>
          </cell>
        </row>
        <row r="819">
          <cell r="B819" t="str">
            <v>COTAÇÃO -AB</v>
          </cell>
          <cell r="C819" t="str">
            <v>ANÁLISE BACTERIOLÓGICA</v>
          </cell>
          <cell r="D819" t="str">
            <v>MERCADO</v>
          </cell>
          <cell r="E819" t="str">
            <v>UN</v>
          </cell>
          <cell r="F819">
            <v>1288</v>
          </cell>
          <cell r="G819">
            <v>103.15</v>
          </cell>
          <cell r="H819">
            <v>132857.20000000001</v>
          </cell>
        </row>
        <row r="820">
          <cell r="B820" t="str">
            <v>COTAÇÃO LD-2M</v>
          </cell>
          <cell r="C820" t="str">
            <v>LIMPEZA E DESINFECÇÃO DE CAIXA D'ÁGUA ATÉ 2.000L</v>
          </cell>
          <cell r="D820" t="str">
            <v>MERCADO</v>
          </cell>
          <cell r="E820" t="str">
            <v>UN</v>
          </cell>
          <cell r="F820">
            <v>662</v>
          </cell>
          <cell r="G820">
            <v>96.54</v>
          </cell>
          <cell r="H820">
            <v>63909.48</v>
          </cell>
        </row>
        <row r="821">
          <cell r="B821" t="str">
            <v>COTAÇÃO LD-10M</v>
          </cell>
          <cell r="C821" t="str">
            <v>LIMPEZA E DESINFECÇÃO DE CAIXA D'ÁGUA DE 2.001L À 10.000L</v>
          </cell>
          <cell r="D821" t="str">
            <v>MERCADO</v>
          </cell>
          <cell r="E821" t="str">
            <v>UN</v>
          </cell>
          <cell r="F821">
            <v>258</v>
          </cell>
          <cell r="G821">
            <v>157.37</v>
          </cell>
          <cell r="H821">
            <v>40601.46</v>
          </cell>
        </row>
        <row r="822">
          <cell r="B822" t="str">
            <v>COTAÇÃO LD-25M</v>
          </cell>
          <cell r="C822" t="str">
            <v>LIMPEZA E DESINFECÇÃO DE CAIXA D'ÁGUA DE 10.001L À 25.000L</v>
          </cell>
          <cell r="D822" t="str">
            <v>MERCADO</v>
          </cell>
          <cell r="E822" t="str">
            <v>UN</v>
          </cell>
          <cell r="F822">
            <v>74</v>
          </cell>
          <cell r="G822">
            <v>245.97</v>
          </cell>
          <cell r="H822">
            <v>18201.78</v>
          </cell>
        </row>
        <row r="823">
          <cell r="B823" t="str">
            <v>COTAÇÃO LD-35M</v>
          </cell>
          <cell r="C823" t="str">
            <v>LIMPEZA E DESINFECÇÃO DE CAIXA D'ÁGUA DE 25.001L À 35.000L</v>
          </cell>
          <cell r="D823" t="str">
            <v>MERCADO</v>
          </cell>
          <cell r="E823" t="str">
            <v>UN</v>
          </cell>
          <cell r="F823">
            <v>54</v>
          </cell>
          <cell r="G823">
            <v>293.58</v>
          </cell>
          <cell r="H823">
            <v>15853.32</v>
          </cell>
        </row>
        <row r="824">
          <cell r="B824" t="str">
            <v>COTAÇÃO LD-50M</v>
          </cell>
          <cell r="C824" t="str">
            <v>LIMPEZA E DESINFECÇÃO DE CAIXA D'ÁGUA DE 35.001L À 50.000L</v>
          </cell>
          <cell r="D824" t="str">
            <v>MERCADO</v>
          </cell>
          <cell r="E824" t="str">
            <v>UN</v>
          </cell>
          <cell r="F824">
            <v>28</v>
          </cell>
          <cell r="G824">
            <v>423.18</v>
          </cell>
          <cell r="H824">
            <v>11849.04</v>
          </cell>
        </row>
        <row r="825">
          <cell r="B825" t="str">
            <v>COTAÇÃO LD-80M</v>
          </cell>
          <cell r="C825" t="str">
            <v>LIMPEZA E DESINFECÇÃO DE TORRE ACIMA DE 80.000L</v>
          </cell>
          <cell r="D825" t="str">
            <v>MERCADO</v>
          </cell>
          <cell r="E825" t="str">
            <v>UN</v>
          </cell>
          <cell r="F825">
            <v>2</v>
          </cell>
          <cell r="G825">
            <v>1908.01</v>
          </cell>
          <cell r="H825">
            <v>3816.02</v>
          </cell>
        </row>
        <row r="826">
          <cell r="B826" t="str">
            <v>COTAÇÃO LD-35-50M</v>
          </cell>
          <cell r="C826" t="str">
            <v>LIMPEZA E DESINFECÇÃO DE TORRE DE 5.000L À 50.000L</v>
          </cell>
          <cell r="D826" t="str">
            <v>MERCADO</v>
          </cell>
          <cell r="E826" t="str">
            <v>UN</v>
          </cell>
          <cell r="F826">
            <v>188</v>
          </cell>
          <cell r="G826">
            <v>983.89</v>
          </cell>
          <cell r="H826">
            <v>184971.32</v>
          </cell>
        </row>
        <row r="827">
          <cell r="B827" t="str">
            <v>COTAÇÃO LD-50-80M</v>
          </cell>
          <cell r="C827" t="str">
            <v>LIMPEZA E DESINFECÇÃO DE TORRE DE 50.001L À 80.000L</v>
          </cell>
          <cell r="D827" t="str">
            <v>MERCADO</v>
          </cell>
          <cell r="E827" t="str">
            <v>UN</v>
          </cell>
          <cell r="F827">
            <v>22</v>
          </cell>
          <cell r="G827">
            <v>1301.28</v>
          </cell>
          <cell r="H827">
            <v>28628.16</v>
          </cell>
        </row>
        <row r="828">
          <cell r="B828" t="str">
            <v>INSTALAÇÕES ELÉTRICAS: LOGICA - TELEFONIA - PÁRA-RAIO - INCÊNDIO</v>
          </cell>
          <cell r="H828">
            <v>4577250.4500000048</v>
          </cell>
        </row>
        <row r="829">
          <cell r="B829" t="str">
            <v>09.02.052</v>
          </cell>
          <cell r="C829" t="str">
            <v>Ae-24 abrigo e entrada de energia (caixa m, t e e) com leitura voltada para calçada aes eletropaulo</v>
          </cell>
          <cell r="D829" t="str">
            <v>FDE</v>
          </cell>
          <cell r="E829" t="str">
            <v>UN</v>
          </cell>
          <cell r="F829">
            <v>5</v>
          </cell>
          <cell r="G829">
            <v>5697.29</v>
          </cell>
          <cell r="H829">
            <v>28486.45</v>
          </cell>
        </row>
        <row r="830">
          <cell r="B830" t="str">
            <v>09.02.053</v>
          </cell>
          <cell r="C830" t="str">
            <v>Ae-23 abrigo e entrada de energia (caixa m, t e iv) com leitura voltada para calçada - cpfl, edp bandeirante e elektro</v>
          </cell>
          <cell r="D830" t="str">
            <v>FDE</v>
          </cell>
          <cell r="E830" t="str">
            <v>UN</v>
          </cell>
          <cell r="F830">
            <v>6</v>
          </cell>
          <cell r="G830">
            <v>5307.61</v>
          </cell>
          <cell r="H830">
            <v>31845.66</v>
          </cell>
        </row>
        <row r="831">
          <cell r="B831" t="str">
            <v>09.02.059</v>
          </cell>
          <cell r="C831" t="str">
            <v>Ae-19 abrigo e entrada de energia (caixa ii, iv ou e): aes eletrop/bandeirante/cpfl/elektro</v>
          </cell>
          <cell r="D831" t="str">
            <v>FDE</v>
          </cell>
          <cell r="E831" t="str">
            <v>UN</v>
          </cell>
          <cell r="F831">
            <v>5</v>
          </cell>
          <cell r="G831">
            <v>2603.11</v>
          </cell>
          <cell r="H831">
            <v>13015.55</v>
          </cell>
        </row>
        <row r="832">
          <cell r="B832" t="str">
            <v>09.02.060</v>
          </cell>
          <cell r="C832" t="str">
            <v>Ae-20 abrigo e entrada de energia (caixas iii ou v):bandeirante/cpfl/elektro</v>
          </cell>
          <cell r="D832" t="str">
            <v>FDE</v>
          </cell>
          <cell r="E832" t="str">
            <v>UN</v>
          </cell>
          <cell r="F832">
            <v>5</v>
          </cell>
          <cell r="G832">
            <v>3340.95</v>
          </cell>
          <cell r="H832">
            <v>16704.75</v>
          </cell>
        </row>
        <row r="833">
          <cell r="B833" t="str">
            <v>09.02.062</v>
          </cell>
          <cell r="C833" t="str">
            <v>Conj 3 cabos p/ entrada energia seccao 10mm2 c/ eletrodutos</v>
          </cell>
          <cell r="D833" t="str">
            <v>FDE</v>
          </cell>
          <cell r="E833" t="str">
            <v>UN</v>
          </cell>
          <cell r="F833">
            <v>5</v>
          </cell>
          <cell r="G833">
            <v>947.73</v>
          </cell>
          <cell r="H833">
            <v>4738.6499999999996</v>
          </cell>
        </row>
        <row r="834">
          <cell r="B834" t="str">
            <v>09.02.063</v>
          </cell>
          <cell r="C834" t="str">
            <v>Conj 3 cabos p/ entrada energia seccao 16mm2 c/ eletrodutos</v>
          </cell>
          <cell r="D834" t="str">
            <v>FDE</v>
          </cell>
          <cell r="E834" t="str">
            <v>UN</v>
          </cell>
          <cell r="F834">
            <v>5</v>
          </cell>
          <cell r="G834">
            <v>1241.3800000000001</v>
          </cell>
          <cell r="H834">
            <v>6206.9</v>
          </cell>
        </row>
        <row r="835">
          <cell r="B835" t="str">
            <v>98307</v>
          </cell>
          <cell r="C835" t="str">
            <v>TOMADA DE REDE RJ45 - FORNECIMENTO E INSTALAÇÃO. AF_11/2019</v>
          </cell>
          <cell r="D835" t="str">
            <v>SINAPI</v>
          </cell>
          <cell r="E835" t="str">
            <v>UN</v>
          </cell>
          <cell r="F835">
            <v>200</v>
          </cell>
          <cell r="G835">
            <v>51.43</v>
          </cell>
          <cell r="H835">
            <v>10286</v>
          </cell>
        </row>
        <row r="836">
          <cell r="B836" t="str">
            <v>98308</v>
          </cell>
          <cell r="C836" t="str">
            <v>TOMADA PARA TELEFONE RJ11 - FORNECIMENTO E INSTALAÇÃO. AF_11/2019</v>
          </cell>
          <cell r="D836" t="str">
            <v>SINAPI</v>
          </cell>
          <cell r="E836" t="str">
            <v>UN</v>
          </cell>
          <cell r="F836">
            <v>200</v>
          </cell>
          <cell r="G836">
            <v>35.44</v>
          </cell>
          <cell r="H836">
            <v>7088</v>
          </cell>
        </row>
        <row r="837">
          <cell r="B837" t="str">
            <v>09.02.011</v>
          </cell>
          <cell r="C837" t="str">
            <v>At-01 entrada aerea para telefone</v>
          </cell>
          <cell r="D837" t="str">
            <v>FDE</v>
          </cell>
          <cell r="E837" t="str">
            <v>UN</v>
          </cell>
          <cell r="F837">
            <v>5</v>
          </cell>
          <cell r="G837">
            <v>1734.17</v>
          </cell>
          <cell r="H837">
            <v>8670.85</v>
          </cell>
        </row>
        <row r="838">
          <cell r="B838" t="str">
            <v>09.02.042</v>
          </cell>
          <cell r="C838" t="str">
            <v>Dps - dispositivo protecao contra surtos (telefonia)</v>
          </cell>
          <cell r="D838" t="str">
            <v>FDE</v>
          </cell>
          <cell r="E838" t="str">
            <v>UN</v>
          </cell>
          <cell r="F838">
            <v>5</v>
          </cell>
          <cell r="G838">
            <v>139.86000000000001</v>
          </cell>
          <cell r="H838">
            <v>699.3</v>
          </cell>
        </row>
        <row r="839">
          <cell r="B839" t="str">
            <v>09.02.043</v>
          </cell>
          <cell r="C839" t="str">
            <v>Dps - dispositivo protecao contra surtos (energia)</v>
          </cell>
          <cell r="D839" t="str">
            <v>FDE</v>
          </cell>
          <cell r="E839" t="str">
            <v>UN</v>
          </cell>
          <cell r="F839">
            <v>3</v>
          </cell>
          <cell r="G839">
            <v>231.3</v>
          </cell>
          <cell r="H839">
            <v>693.9</v>
          </cell>
        </row>
        <row r="840">
          <cell r="B840" t="str">
            <v>09.02.047</v>
          </cell>
          <cell r="C840" t="str">
            <v>Disjuntor tripolar termomagnetico 3x300a</v>
          </cell>
          <cell r="D840" t="str">
            <v>FDE</v>
          </cell>
          <cell r="E840" t="str">
            <v>UN</v>
          </cell>
          <cell r="F840">
            <v>3</v>
          </cell>
          <cell r="G840">
            <v>2771.06</v>
          </cell>
          <cell r="H840">
            <v>8313.18</v>
          </cell>
        </row>
        <row r="841">
          <cell r="B841" t="str">
            <v>09.05.021</v>
          </cell>
          <cell r="C841" t="str">
            <v>Eletrocalha lisa chapa 24 (0,65mm) pre zincada 50x50mm incl. acessorios e tampa de encaixe .</v>
          </cell>
          <cell r="D841" t="str">
            <v>FDE</v>
          </cell>
          <cell r="E841" t="str">
            <v>M</v>
          </cell>
          <cell r="F841">
            <v>80</v>
          </cell>
          <cell r="G841">
            <v>48.13</v>
          </cell>
          <cell r="H841">
            <v>3850.4</v>
          </cell>
        </row>
        <row r="842">
          <cell r="B842" t="str">
            <v>09.05.022</v>
          </cell>
          <cell r="C842" t="str">
            <v>Eletrocalha lisa chapa 24 (0,65mm) pre zincada 100x50mm incl. acessorios e tampa de encaixe .</v>
          </cell>
          <cell r="D842" t="str">
            <v>FDE</v>
          </cell>
          <cell r="E842" t="str">
            <v>M</v>
          </cell>
          <cell r="F842">
            <v>70</v>
          </cell>
          <cell r="G842">
            <v>66.75</v>
          </cell>
          <cell r="H842">
            <v>4672.5</v>
          </cell>
        </row>
        <row r="843">
          <cell r="B843" t="str">
            <v>09.05.023</v>
          </cell>
          <cell r="C843" t="str">
            <v>Eletrocalha lisa chapa 24 (0,65mm) pre zincada 150x50mm incl. acessorios e tampa de encaixe .</v>
          </cell>
          <cell r="D843" t="str">
            <v>FDE</v>
          </cell>
          <cell r="E843" t="str">
            <v>M</v>
          </cell>
          <cell r="F843">
            <v>100</v>
          </cell>
          <cell r="G843">
            <v>85.65</v>
          </cell>
          <cell r="H843">
            <v>8565</v>
          </cell>
        </row>
        <row r="844">
          <cell r="B844" t="str">
            <v>09.05.024</v>
          </cell>
          <cell r="C844" t="str">
            <v>Eletrocalha lisa chapa 24 (0,65mm) pre zincada 200x50mm incl. acessorios e tampa de encaixe</v>
          </cell>
          <cell r="D844" t="str">
            <v>FDE</v>
          </cell>
          <cell r="E844" t="str">
            <v>M</v>
          </cell>
          <cell r="F844">
            <v>120</v>
          </cell>
          <cell r="G844">
            <v>97.48</v>
          </cell>
          <cell r="H844">
            <v>11697.6</v>
          </cell>
        </row>
        <row r="845">
          <cell r="B845" t="str">
            <v>38.21.920</v>
          </cell>
          <cell r="C845" t="str">
            <v>Eletrocalha perfurada galvanizada a fogo, 100 x 50 mm, com acessórios</v>
          </cell>
          <cell r="D845" t="str">
            <v>SP Obras</v>
          </cell>
          <cell r="E845" t="str">
            <v>M</v>
          </cell>
          <cell r="F845">
            <v>80</v>
          </cell>
          <cell r="G845">
            <v>85.51</v>
          </cell>
          <cell r="H845">
            <v>6840.8</v>
          </cell>
        </row>
        <row r="846">
          <cell r="B846" t="str">
            <v>38.21.930</v>
          </cell>
          <cell r="C846" t="str">
            <v>Eletrocalha perfurada galvanizada a fogo, 150 x 50 mm, com acessórios</v>
          </cell>
          <cell r="D846" t="str">
            <v>SP Obras</v>
          </cell>
          <cell r="E846" t="str">
            <v>M</v>
          </cell>
          <cell r="F846">
            <v>60</v>
          </cell>
          <cell r="G846">
            <v>99.86</v>
          </cell>
          <cell r="H846">
            <v>5991.6</v>
          </cell>
        </row>
        <row r="847">
          <cell r="B847" t="str">
            <v>38.21.940</v>
          </cell>
          <cell r="C847" t="str">
            <v>Eletrocalha perfurada galvanizada a fogo, 200 x 50 mm, com acessórios</v>
          </cell>
          <cell r="D847" t="str">
            <v>SP Obras</v>
          </cell>
          <cell r="E847" t="str">
            <v>M</v>
          </cell>
          <cell r="F847">
            <v>40</v>
          </cell>
          <cell r="G847">
            <v>116.35</v>
          </cell>
          <cell r="H847">
            <v>4654</v>
          </cell>
        </row>
        <row r="848">
          <cell r="B848" t="str">
            <v>38.21.950</v>
          </cell>
          <cell r="C848" t="str">
            <v>Eletrocalha perfurada galvanizada a fogo, 250 x 50 mm, com acessórios</v>
          </cell>
          <cell r="D848" t="str">
            <v>SP Obras</v>
          </cell>
          <cell r="E848" t="str">
            <v>M</v>
          </cell>
          <cell r="F848">
            <v>40</v>
          </cell>
          <cell r="G848">
            <v>129.24</v>
          </cell>
          <cell r="H848">
            <v>5169.6000000000004</v>
          </cell>
        </row>
        <row r="849">
          <cell r="B849" t="str">
            <v>38.22.120</v>
          </cell>
          <cell r="C849" t="str">
            <v>Eletrocalha perfurada galvanizada a fogo, 150x100 mm, com acessórios</v>
          </cell>
          <cell r="D849" t="str">
            <v>SP Obras</v>
          </cell>
          <cell r="E849" t="str">
            <v>M</v>
          </cell>
          <cell r="F849">
            <v>40</v>
          </cell>
          <cell r="G849">
            <v>138.53</v>
          </cell>
          <cell r="H849">
            <v>5541.2</v>
          </cell>
        </row>
        <row r="850">
          <cell r="B850" t="str">
            <v>38.22.130</v>
          </cell>
          <cell r="C850" t="str">
            <v>Eletrocalha perfurada galvanizada a fogo, 200x100 mm, com acessórios</v>
          </cell>
          <cell r="D850" t="str">
            <v>SP Obras</v>
          </cell>
          <cell r="E850" t="str">
            <v>M</v>
          </cell>
          <cell r="F850">
            <v>40</v>
          </cell>
          <cell r="G850">
            <v>158.68</v>
          </cell>
          <cell r="H850">
            <v>6347.2</v>
          </cell>
        </row>
        <row r="851">
          <cell r="B851" t="str">
            <v>38.22.140</v>
          </cell>
          <cell r="C851" t="str">
            <v>Eletrocalha perfurada galvanizada a fogo, 250x100 mm, com acessórios</v>
          </cell>
          <cell r="D851" t="str">
            <v>SP Obras</v>
          </cell>
          <cell r="E851" t="str">
            <v>M</v>
          </cell>
          <cell r="F851">
            <v>40</v>
          </cell>
          <cell r="G851">
            <v>175.16</v>
          </cell>
          <cell r="H851">
            <v>7006.4</v>
          </cell>
        </row>
        <row r="852">
          <cell r="B852" t="str">
            <v>38.22.150</v>
          </cell>
          <cell r="C852" t="str">
            <v>Eletrocalha perfurada galvanizada a fogo, 300x100 mm, com acessórios</v>
          </cell>
          <cell r="D852" t="str">
            <v>SP Obras</v>
          </cell>
          <cell r="E852" t="str">
            <v>M</v>
          </cell>
          <cell r="F852">
            <v>20</v>
          </cell>
          <cell r="G852">
            <v>191.98</v>
          </cell>
          <cell r="H852">
            <v>3839.6</v>
          </cell>
        </row>
        <row r="853">
          <cell r="B853" t="str">
            <v>38.22.160</v>
          </cell>
          <cell r="C853" t="str">
            <v>Eletrocalha perfurada galvanizada a fogo, 400x100 mm, com acessórios</v>
          </cell>
          <cell r="D853" t="str">
            <v>SP Obras</v>
          </cell>
          <cell r="E853" t="str">
            <v>M</v>
          </cell>
          <cell r="F853">
            <v>20</v>
          </cell>
          <cell r="G853">
            <v>263.57</v>
          </cell>
          <cell r="H853">
            <v>5271.4</v>
          </cell>
        </row>
        <row r="854">
          <cell r="B854" t="str">
            <v>38.23.010</v>
          </cell>
          <cell r="C854" t="str">
            <v>Suporte para eletrocalha, galvanizado a fogo, 50x50 mm</v>
          </cell>
          <cell r="D854" t="str">
            <v>SP Obras</v>
          </cell>
          <cell r="E854" t="str">
            <v>UN</v>
          </cell>
          <cell r="F854">
            <v>60</v>
          </cell>
          <cell r="G854">
            <v>19.78</v>
          </cell>
          <cell r="H854">
            <v>1186.8</v>
          </cell>
        </row>
        <row r="855">
          <cell r="B855" t="str">
            <v>38.23.020</v>
          </cell>
          <cell r="C855" t="str">
            <v>Suporte para eletrocalha, galvanizado a fogo, 100x50 mm</v>
          </cell>
          <cell r="D855" t="str">
            <v>SP Obras</v>
          </cell>
          <cell r="E855" t="str">
            <v>UN</v>
          </cell>
          <cell r="F855">
            <v>120</v>
          </cell>
          <cell r="G855">
            <v>23.31</v>
          </cell>
          <cell r="H855">
            <v>2797.2</v>
          </cell>
        </row>
        <row r="856">
          <cell r="B856" t="str">
            <v>38.23.030</v>
          </cell>
          <cell r="C856" t="str">
            <v>Suporte para eletrocalha, galvanizado a fogo, 150x50 mm</v>
          </cell>
          <cell r="D856" t="str">
            <v>SP Obras</v>
          </cell>
          <cell r="E856" t="str">
            <v>UN</v>
          </cell>
          <cell r="F856">
            <v>80</v>
          </cell>
          <cell r="G856">
            <v>26.21</v>
          </cell>
          <cell r="H856">
            <v>2096.8000000000002</v>
          </cell>
        </row>
        <row r="857">
          <cell r="B857" t="str">
            <v>38.23.040</v>
          </cell>
          <cell r="C857" t="str">
            <v>Suporte para eletrocalha, galvanizado a fogo, 200x50 mm</v>
          </cell>
          <cell r="D857" t="str">
            <v>SP Obras</v>
          </cell>
          <cell r="E857" t="str">
            <v>UN</v>
          </cell>
          <cell r="F857">
            <v>80</v>
          </cell>
          <cell r="G857">
            <v>28.54</v>
          </cell>
          <cell r="H857">
            <v>2283.1999999999998</v>
          </cell>
        </row>
        <row r="858">
          <cell r="B858" t="str">
            <v>38.23.050</v>
          </cell>
          <cell r="C858" t="str">
            <v>Suporte para eletrocalha, galvanizado a fogo, 250x50 mm</v>
          </cell>
          <cell r="D858" t="str">
            <v>SP Obras</v>
          </cell>
          <cell r="E858" t="str">
            <v>UN</v>
          </cell>
          <cell r="F858">
            <v>80</v>
          </cell>
          <cell r="G858">
            <v>31.05</v>
          </cell>
          <cell r="H858">
            <v>2484</v>
          </cell>
        </row>
        <row r="859">
          <cell r="B859" t="str">
            <v>38.23.060</v>
          </cell>
          <cell r="C859" t="str">
            <v>Suporte para eletrocalha, galvanizado a fogo, 300x50 mm</v>
          </cell>
          <cell r="D859" t="str">
            <v>SP Obras</v>
          </cell>
          <cell r="E859" t="str">
            <v>UN</v>
          </cell>
          <cell r="F859">
            <v>40</v>
          </cell>
          <cell r="G859">
            <v>34.56</v>
          </cell>
          <cell r="H859">
            <v>1382.4</v>
          </cell>
        </row>
        <row r="860">
          <cell r="B860" t="str">
            <v>38.23.110</v>
          </cell>
          <cell r="C860" t="str">
            <v>Suporte para eletrocalha, galvanizado a fogo, 100x100 mm</v>
          </cell>
          <cell r="D860" t="str">
            <v>SP Obras</v>
          </cell>
          <cell r="E860" t="str">
            <v>UN</v>
          </cell>
          <cell r="F860">
            <v>40</v>
          </cell>
          <cell r="G860">
            <v>26.6</v>
          </cell>
          <cell r="H860">
            <v>1064</v>
          </cell>
        </row>
        <row r="861">
          <cell r="B861" t="str">
            <v>38.23.120</v>
          </cell>
          <cell r="C861" t="str">
            <v>Suporte para eletrocalha, galvanizado a fogo, 150x100 mm</v>
          </cell>
          <cell r="D861" t="str">
            <v>SP Obras</v>
          </cell>
          <cell r="E861" t="str">
            <v>UN</v>
          </cell>
          <cell r="F861">
            <v>80</v>
          </cell>
          <cell r="G861">
            <v>28.45</v>
          </cell>
          <cell r="H861">
            <v>2276</v>
          </cell>
        </row>
        <row r="862">
          <cell r="B862" t="str">
            <v>38.23.130</v>
          </cell>
          <cell r="C862" t="str">
            <v>Suporte para eletrocalha, galvanizado a fogo, 200x100 mm</v>
          </cell>
          <cell r="D862" t="str">
            <v>SP Obras</v>
          </cell>
          <cell r="E862" t="str">
            <v>UN</v>
          </cell>
          <cell r="F862">
            <v>80</v>
          </cell>
          <cell r="G862">
            <v>33.5</v>
          </cell>
          <cell r="H862">
            <v>2680</v>
          </cell>
        </row>
        <row r="863">
          <cell r="B863" t="str">
            <v>38.23.140</v>
          </cell>
          <cell r="C863" t="str">
            <v>Suporte para eletrocalha, galvanizado a fogo, 250x100 mm</v>
          </cell>
          <cell r="D863" t="str">
            <v>SP Obras</v>
          </cell>
          <cell r="E863" t="str">
            <v>UN</v>
          </cell>
          <cell r="F863">
            <v>80</v>
          </cell>
          <cell r="G863">
            <v>34.549999999999997</v>
          </cell>
          <cell r="H863">
            <v>2764</v>
          </cell>
        </row>
        <row r="864">
          <cell r="B864" t="str">
            <v>38.23.150</v>
          </cell>
          <cell r="C864" t="str">
            <v>Suporte para eletrocalha, galvanizado a fogo, 300x100 mm</v>
          </cell>
          <cell r="D864" t="str">
            <v>SP Obras</v>
          </cell>
          <cell r="E864" t="str">
            <v>UN</v>
          </cell>
          <cell r="F864">
            <v>40</v>
          </cell>
          <cell r="G864">
            <v>38.26</v>
          </cell>
          <cell r="H864">
            <v>1530.4</v>
          </cell>
        </row>
        <row r="865">
          <cell r="B865" t="str">
            <v>38.23.160</v>
          </cell>
          <cell r="C865" t="str">
            <v>Suporte para eletrocalha, galvanizado a fogo, 400x100 mm</v>
          </cell>
          <cell r="D865" t="str">
            <v>SP Obras</v>
          </cell>
          <cell r="E865" t="str">
            <v>UN</v>
          </cell>
          <cell r="F865">
            <v>40</v>
          </cell>
          <cell r="G865">
            <v>40.67</v>
          </cell>
          <cell r="H865">
            <v>1626.8</v>
          </cell>
        </row>
        <row r="866">
          <cell r="B866" t="str">
            <v>96562</v>
          </cell>
          <cell r="C866" t="str">
            <v>SUPORTE PARA ELETROCALHA LISA OU PERFURADA EM AÇO GALVANIZADO, LARGURA 400 MM, EM PERFILADO COM COMPRIMENTO DE 45 CM FIXADO EM LAJE, POR METRO DE ELETROCALHA FIXADA. AF_09/2023</v>
          </cell>
          <cell r="D866" t="str">
            <v>SINAPI</v>
          </cell>
          <cell r="E866" t="str">
            <v>M</v>
          </cell>
          <cell r="F866">
            <v>80</v>
          </cell>
          <cell r="G866">
            <v>60.63</v>
          </cell>
          <cell r="H866">
            <v>4850.3999999999996</v>
          </cell>
        </row>
        <row r="867">
          <cell r="B867" t="str">
            <v>96563</v>
          </cell>
          <cell r="C867" t="str">
            <v>SUPORTE PARA ELETROCALHA LISA OU PERFURADA EM AÇO GALVANIZADO, LARGURA 800 MM, EM PERFILADO COM COMPRIMENTO DE 85 CM FIXADO EM LAJE, POR METRO DE ELETROCALHA FIXADA. AF_09/2023</v>
          </cell>
          <cell r="D867" t="str">
            <v>SINAPI</v>
          </cell>
          <cell r="E867" t="str">
            <v>M</v>
          </cell>
          <cell r="F867">
            <v>80</v>
          </cell>
          <cell r="G867">
            <v>66.06</v>
          </cell>
          <cell r="H867">
            <v>5284.8</v>
          </cell>
        </row>
        <row r="868">
          <cell r="B868" t="str">
            <v>38.16.150</v>
          </cell>
          <cell r="C868" t="str">
            <v>Rodapé técnico duplo e tampa com pintura eletrostática</v>
          </cell>
          <cell r="D868" t="str">
            <v>SP Obras</v>
          </cell>
          <cell r="E868" t="str">
            <v>M</v>
          </cell>
          <cell r="F868">
            <v>200</v>
          </cell>
          <cell r="G868">
            <v>83.94</v>
          </cell>
          <cell r="H868">
            <v>16788</v>
          </cell>
        </row>
        <row r="869">
          <cell r="B869" t="str">
            <v>38.16.030</v>
          </cell>
          <cell r="C869" t="str">
            <v>Rodapé técnico triplo e tampa com pintura eletrostática</v>
          </cell>
          <cell r="D869" t="str">
            <v>SP Obras</v>
          </cell>
          <cell r="E869" t="str">
            <v>M</v>
          </cell>
          <cell r="F869">
            <v>400</v>
          </cell>
          <cell r="G869">
            <v>108.04</v>
          </cell>
          <cell r="H869">
            <v>43216</v>
          </cell>
        </row>
        <row r="870">
          <cell r="B870" t="str">
            <v>93660</v>
          </cell>
          <cell r="C870" t="str">
            <v>DISJUNTOR BIPOLAR TIPO DIN, CORRENTE NOMINAL DE 10A - FORNECIMENTO E INSTALAÇÃO. AF_10/2020</v>
          </cell>
          <cell r="D870" t="str">
            <v>SINAPI</v>
          </cell>
          <cell r="E870" t="str">
            <v>UN</v>
          </cell>
          <cell r="F870">
            <v>80</v>
          </cell>
          <cell r="G870">
            <v>55.26</v>
          </cell>
          <cell r="H870">
            <v>4420.8</v>
          </cell>
        </row>
        <row r="871">
          <cell r="B871" t="str">
            <v>93661</v>
          </cell>
          <cell r="C871" t="str">
            <v>DISJUNTOR BIPOLAR TIPO DIN, CORRENTE NOMINAL DE 16A - FORNECIMENTO E INSTALAÇÃO. AF_10/2020</v>
          </cell>
          <cell r="D871" t="str">
            <v>SINAPI</v>
          </cell>
          <cell r="E871" t="str">
            <v>UN</v>
          </cell>
          <cell r="F871">
            <v>80</v>
          </cell>
          <cell r="G871">
            <v>57.01</v>
          </cell>
          <cell r="H871">
            <v>4560.8</v>
          </cell>
        </row>
        <row r="872">
          <cell r="B872" t="str">
            <v>93662</v>
          </cell>
          <cell r="C872" t="str">
            <v>DISJUNTOR BIPOLAR TIPO DIN, CORRENTE NOMINAL DE 20A - FORNECIMENTO E INSTALAÇÃO. AF_10/2020</v>
          </cell>
          <cell r="D872" t="str">
            <v>SINAPI</v>
          </cell>
          <cell r="E872" t="str">
            <v>UN</v>
          </cell>
          <cell r="F872">
            <v>80</v>
          </cell>
          <cell r="G872">
            <v>60.27</v>
          </cell>
          <cell r="H872">
            <v>4821.6000000000004</v>
          </cell>
        </row>
        <row r="873">
          <cell r="B873" t="str">
            <v>93663</v>
          </cell>
          <cell r="C873" t="str">
            <v>DISJUNTOR BIPOLAR TIPO DIN, CORRENTE NOMINAL DE 25A - FORNECIMENTO E INSTALAÇÃO. AF_10/2020</v>
          </cell>
          <cell r="D873" t="str">
            <v>SINAPI</v>
          </cell>
          <cell r="E873" t="str">
            <v>UN</v>
          </cell>
          <cell r="F873">
            <v>80</v>
          </cell>
          <cell r="G873">
            <v>60.27</v>
          </cell>
          <cell r="H873">
            <v>4821.6000000000004</v>
          </cell>
        </row>
        <row r="874">
          <cell r="B874" t="str">
            <v>93664</v>
          </cell>
          <cell r="C874" t="str">
            <v>DISJUNTOR BIPOLAR TIPO DIN, CORRENTE NOMINAL DE 32A - FORNECIMENTO E INSTALAÇÃO. AF_10/2020</v>
          </cell>
          <cell r="D874" t="str">
            <v>SINAPI</v>
          </cell>
          <cell r="E874" t="str">
            <v>UN</v>
          </cell>
          <cell r="F874">
            <v>80</v>
          </cell>
          <cell r="G874">
            <v>64.3</v>
          </cell>
          <cell r="H874">
            <v>5144</v>
          </cell>
        </row>
        <row r="875">
          <cell r="B875" t="str">
            <v>93665</v>
          </cell>
          <cell r="C875" t="str">
            <v>DISJUNTOR BIPOLAR TIPO DIN, CORRENTE NOMINAL DE 40A - FORNECIMENTO E INSTALAÇÃO. AF_10/2020</v>
          </cell>
          <cell r="D875" t="str">
            <v>SINAPI</v>
          </cell>
          <cell r="E875" t="str">
            <v>UN</v>
          </cell>
          <cell r="F875">
            <v>80</v>
          </cell>
          <cell r="G875">
            <v>70.03</v>
          </cell>
          <cell r="H875">
            <v>5602.4</v>
          </cell>
        </row>
        <row r="876">
          <cell r="B876" t="str">
            <v>93666</v>
          </cell>
          <cell r="C876" t="str">
            <v>DISJUNTOR BIPOLAR TIPO DIN, CORRENTE NOMINAL DE 50A - FORNECIMENTO E INSTALAÇÃO. AF_10/2020</v>
          </cell>
          <cell r="D876" t="str">
            <v>SINAPI</v>
          </cell>
          <cell r="E876" t="str">
            <v>UN</v>
          </cell>
          <cell r="F876">
            <v>80</v>
          </cell>
          <cell r="G876">
            <v>78.27</v>
          </cell>
          <cell r="H876">
            <v>6261.6</v>
          </cell>
        </row>
        <row r="877">
          <cell r="B877" t="str">
            <v>101892</v>
          </cell>
          <cell r="C877" t="str">
            <v>DISJUNTOR BIPOLAR TIPO NEMA, CORRENTE NOMINAL DE 10 ATÉ 50A - FORNECIMENTO E INSTALAÇÃO. AF_10/2020</v>
          </cell>
          <cell r="D877" t="str">
            <v>SINAPI</v>
          </cell>
          <cell r="E877" t="str">
            <v>UN</v>
          </cell>
          <cell r="F877">
            <v>285</v>
          </cell>
          <cell r="G877">
            <v>70.69</v>
          </cell>
          <cell r="H877">
            <v>20146.650000000001</v>
          </cell>
        </row>
        <row r="878">
          <cell r="B878" t="str">
            <v>09.02.087</v>
          </cell>
          <cell r="C878" t="str">
            <v>Disjuntor bipolar termomagnetico 2x60a a 2x100a</v>
          </cell>
          <cell r="D878" t="str">
            <v>FDE</v>
          </cell>
          <cell r="E878" t="str">
            <v>UN</v>
          </cell>
          <cell r="F878">
            <v>29</v>
          </cell>
          <cell r="G878">
            <v>130.06</v>
          </cell>
          <cell r="H878">
            <v>3771.74</v>
          </cell>
        </row>
        <row r="879">
          <cell r="B879" t="str">
            <v>93667</v>
          </cell>
          <cell r="C879" t="str">
            <v>DISJUNTOR TRIPOLAR TIPO DIN, CORRENTE NOMINAL DE 10A - FORNECIMENTO E INSTALAÇÃO. AF_10/2020</v>
          </cell>
          <cell r="D879" t="str">
            <v>SINAPI</v>
          </cell>
          <cell r="E879" t="str">
            <v>UN</v>
          </cell>
          <cell r="F879">
            <v>80</v>
          </cell>
          <cell r="G879">
            <v>69.64</v>
          </cell>
          <cell r="H879">
            <v>5571.2</v>
          </cell>
        </row>
        <row r="880">
          <cell r="B880" t="str">
            <v>93668</v>
          </cell>
          <cell r="C880" t="str">
            <v>DISJUNTOR TRIPOLAR TIPO DIN, CORRENTE NOMINAL DE 16A - FORNECIMENTO E INSTALAÇÃO. AF_10/2020</v>
          </cell>
          <cell r="D880" t="str">
            <v>SINAPI</v>
          </cell>
          <cell r="E880" t="str">
            <v>UN</v>
          </cell>
          <cell r="F880">
            <v>80</v>
          </cell>
          <cell r="G880">
            <v>72.27</v>
          </cell>
          <cell r="H880">
            <v>5781.6</v>
          </cell>
        </row>
        <row r="881">
          <cell r="B881" t="str">
            <v>93669</v>
          </cell>
          <cell r="C881" t="str">
            <v>DISJUNTOR TRIPOLAR TIPO DIN, CORRENTE NOMINAL DE 20A - FORNECIMENTO E INSTALAÇÃO. AF_10/2020</v>
          </cell>
          <cell r="D881" t="str">
            <v>SINAPI</v>
          </cell>
          <cell r="E881" t="str">
            <v>UN</v>
          </cell>
          <cell r="F881">
            <v>80</v>
          </cell>
          <cell r="G881">
            <v>77.14</v>
          </cell>
          <cell r="H881">
            <v>6171.2</v>
          </cell>
        </row>
        <row r="882">
          <cell r="B882" t="str">
            <v>93670</v>
          </cell>
          <cell r="C882" t="str">
            <v>DISJUNTOR TRIPOLAR TIPO DIN, CORRENTE NOMINAL DE 25A - FORNECIMENTO E INSTALAÇÃO. AF_10/2020</v>
          </cell>
          <cell r="D882" t="str">
            <v>SINAPI</v>
          </cell>
          <cell r="E882" t="str">
            <v>UN</v>
          </cell>
          <cell r="F882">
            <v>80</v>
          </cell>
          <cell r="G882">
            <v>77.14</v>
          </cell>
          <cell r="H882">
            <v>6171.2</v>
          </cell>
        </row>
        <row r="883">
          <cell r="B883" t="str">
            <v>93671</v>
          </cell>
          <cell r="C883" t="str">
            <v>DISJUNTOR TRIPOLAR TIPO DIN, CORRENTE NOMINAL DE 32A - FORNECIMENTO E INSTALAÇÃO. AF_10/2020</v>
          </cell>
          <cell r="D883" t="str">
            <v>SINAPI</v>
          </cell>
          <cell r="E883" t="str">
            <v>UN</v>
          </cell>
          <cell r="F883">
            <v>80</v>
          </cell>
          <cell r="G883">
            <v>83.18</v>
          </cell>
          <cell r="H883">
            <v>6654.4</v>
          </cell>
        </row>
        <row r="884">
          <cell r="B884" t="str">
            <v>93672</v>
          </cell>
          <cell r="C884" t="str">
            <v>DISJUNTOR TRIPOLAR TIPO DIN, CORRENTE NOMINAL DE 40A - FORNECIMENTO E INSTALAÇÃO. AF_10/2020</v>
          </cell>
          <cell r="D884" t="str">
            <v>SINAPI</v>
          </cell>
          <cell r="E884" t="str">
            <v>UN</v>
          </cell>
          <cell r="F884">
            <v>80</v>
          </cell>
          <cell r="G884">
            <v>92.89</v>
          </cell>
          <cell r="H884">
            <v>7431.2</v>
          </cell>
        </row>
        <row r="885">
          <cell r="B885" t="str">
            <v>93673</v>
          </cell>
          <cell r="C885" t="str">
            <v>DISJUNTOR TRIPOLAR TIPO DIN, CORRENTE NOMINAL DE 50A - FORNECIMENTO E INSTALAÇÃO. AF_10/2020</v>
          </cell>
          <cell r="D885" t="str">
            <v>SINAPI</v>
          </cell>
          <cell r="E885" t="str">
            <v>UN</v>
          </cell>
          <cell r="F885">
            <v>80</v>
          </cell>
          <cell r="G885">
            <v>105.26</v>
          </cell>
          <cell r="H885">
            <v>8420.7999999999993</v>
          </cell>
        </row>
        <row r="886">
          <cell r="B886" t="str">
            <v>09.02.091</v>
          </cell>
          <cell r="C886" t="str">
            <v>Disjuntor tripolar termomagnetico 3x125a a 3x225a</v>
          </cell>
          <cell r="D886" t="str">
            <v>FDE</v>
          </cell>
          <cell r="E886" t="str">
            <v>UN</v>
          </cell>
          <cell r="F886">
            <v>13</v>
          </cell>
          <cell r="G886">
            <v>475.96</v>
          </cell>
          <cell r="H886">
            <v>6187.48</v>
          </cell>
        </row>
        <row r="887">
          <cell r="B887" t="str">
            <v>09.02.101</v>
          </cell>
          <cell r="C887" t="str">
            <v>Conj. entrada p/intragov (fibra ótica) em entrada de energia</v>
          </cell>
          <cell r="D887" t="str">
            <v>FDE</v>
          </cell>
          <cell r="E887" t="str">
            <v>UN</v>
          </cell>
          <cell r="F887">
            <v>5</v>
          </cell>
          <cell r="G887">
            <v>743.69</v>
          </cell>
          <cell r="H887">
            <v>3718.45</v>
          </cell>
        </row>
        <row r="888">
          <cell r="B888" t="str">
            <v>101509</v>
          </cell>
          <cell r="C888" t="str">
            <v>ENTRADA DE ENERGIA ELÉTRICA, AÉREA, TRIFÁSICA, COM CAIXA DE EMBUTIR, CABO DE 10 MM2 E DISJUNTOR DIN 50A (NÃO INCLUSO O POSTE DE CONCRETO). AF_07/2020</v>
          </cell>
          <cell r="D888" t="str">
            <v>SINAPI</v>
          </cell>
          <cell r="E888" t="str">
            <v>UN</v>
          </cell>
          <cell r="F888">
            <v>5</v>
          </cell>
          <cell r="G888">
            <v>2118.0300000000002</v>
          </cell>
          <cell r="H888">
            <v>10590.15</v>
          </cell>
        </row>
        <row r="889">
          <cell r="B889" t="str">
            <v>09.02.103</v>
          </cell>
          <cell r="C889" t="str">
            <v>Conjunto para entrada de teve a cabo na entrada de energia</v>
          </cell>
          <cell r="D889" t="str">
            <v>FDE</v>
          </cell>
          <cell r="E889" t="str">
            <v>UN</v>
          </cell>
          <cell r="F889">
            <v>5</v>
          </cell>
          <cell r="G889">
            <v>641.54999999999995</v>
          </cell>
          <cell r="H889">
            <v>3207.75</v>
          </cell>
        </row>
        <row r="890">
          <cell r="B890" t="str">
            <v>09.02.105</v>
          </cell>
          <cell r="C890" t="str">
            <v>Disjuntor bipolar termomagnetico 2x225a</v>
          </cell>
          <cell r="D890" t="str">
            <v>FDE</v>
          </cell>
          <cell r="E890" t="str">
            <v>UN</v>
          </cell>
          <cell r="F890">
            <v>5</v>
          </cell>
          <cell r="G890">
            <v>327.92</v>
          </cell>
          <cell r="H890">
            <v>1639.6</v>
          </cell>
        </row>
        <row r="891">
          <cell r="B891" t="str">
            <v>101898</v>
          </cell>
          <cell r="C891" t="str">
            <v>DISJUNTOR TERMOMAGNÉTICO TRIPOLAR , CORRENTE NOMINAL DE 400A - FORNECIMENTO E INSTALAÇÃO. AF_10/2020</v>
          </cell>
          <cell r="D891" t="str">
            <v>SINAPI</v>
          </cell>
          <cell r="E891" t="str">
            <v>UN</v>
          </cell>
          <cell r="F891">
            <v>10</v>
          </cell>
          <cell r="G891">
            <v>1310.1600000000001</v>
          </cell>
          <cell r="H891">
            <v>13101.6</v>
          </cell>
        </row>
        <row r="892">
          <cell r="B892" t="str">
            <v>09.04.006</v>
          </cell>
          <cell r="C892" t="str">
            <v>Caixa em chapa de aço 16 com porta e fecho</v>
          </cell>
          <cell r="D892" t="str">
            <v>FDE</v>
          </cell>
          <cell r="E892" t="str">
            <v>M2</v>
          </cell>
          <cell r="F892">
            <v>12</v>
          </cell>
          <cell r="G892">
            <v>1994.15</v>
          </cell>
          <cell r="H892">
            <v>23929.8</v>
          </cell>
        </row>
        <row r="893">
          <cell r="B893" t="str">
            <v>09.04.019</v>
          </cell>
          <cell r="C893" t="str">
            <v>Quadro geral - disjuntor termomagnetico 3x10a a 3x50a</v>
          </cell>
          <cell r="D893" t="str">
            <v>FDE</v>
          </cell>
          <cell r="E893" t="str">
            <v>UN</v>
          </cell>
          <cell r="F893">
            <v>9</v>
          </cell>
          <cell r="G893">
            <v>113.73</v>
          </cell>
          <cell r="H893">
            <v>1023.57</v>
          </cell>
        </row>
        <row r="894">
          <cell r="B894" t="str">
            <v>09.04.020</v>
          </cell>
          <cell r="C894" t="str">
            <v>Quadro geral - disjuntor termomagnetico 3x60a a 3x100a</v>
          </cell>
          <cell r="D894" t="str">
            <v>FDE</v>
          </cell>
          <cell r="E894" t="str">
            <v>UN</v>
          </cell>
          <cell r="F894">
            <v>9</v>
          </cell>
          <cell r="G894">
            <v>142.80000000000001</v>
          </cell>
          <cell r="H894">
            <v>1285.2</v>
          </cell>
        </row>
        <row r="895">
          <cell r="B895" t="str">
            <v>101896</v>
          </cell>
          <cell r="C895" t="str">
            <v>DISJUNTOR TERMOMAGNÉTICO TRIPOLAR , CORRENTE NOMINAL DE 200A - FORNECIMENTO E INSTALAÇÃO. AF_10/2020</v>
          </cell>
          <cell r="D895" t="str">
            <v>SINAPI</v>
          </cell>
          <cell r="E895" t="str">
            <v>UN</v>
          </cell>
          <cell r="F895">
            <v>5</v>
          </cell>
          <cell r="G895">
            <v>632.27</v>
          </cell>
          <cell r="H895">
            <v>3161.35</v>
          </cell>
        </row>
        <row r="896">
          <cell r="B896" t="str">
            <v>101899</v>
          </cell>
          <cell r="C896" t="str">
            <v>DISJUNTOR TERMOMAGNÉTICO TRIPOLAR , CORRENTE NOMINAL DE 600A - FORNECIMENTO E INSTALAÇÃO. AF_10/2020</v>
          </cell>
          <cell r="D896" t="str">
            <v>SINAPI</v>
          </cell>
          <cell r="E896" t="str">
            <v>UN</v>
          </cell>
          <cell r="F896">
            <v>5</v>
          </cell>
          <cell r="G896">
            <v>2074.09</v>
          </cell>
          <cell r="H896">
            <v>10370.450000000001</v>
          </cell>
        </row>
        <row r="897">
          <cell r="B897" t="str">
            <v>09.04.025</v>
          </cell>
          <cell r="C897" t="str">
            <v>Quadro geral - disjuntor termo magnetico 3x125a a 3x225a</v>
          </cell>
          <cell r="D897" t="str">
            <v>FDE</v>
          </cell>
          <cell r="E897" t="str">
            <v>UN</v>
          </cell>
          <cell r="F897">
            <v>4</v>
          </cell>
          <cell r="G897">
            <v>475.96</v>
          </cell>
          <cell r="H897">
            <v>1903.84</v>
          </cell>
        </row>
        <row r="898">
          <cell r="B898" t="str">
            <v>09.04.028</v>
          </cell>
          <cell r="C898" t="str">
            <v>Quadro geral-disjuntor termomagnetico 3x300a</v>
          </cell>
          <cell r="D898" t="str">
            <v>FDE</v>
          </cell>
          <cell r="E898" t="str">
            <v>UN</v>
          </cell>
          <cell r="F898">
            <v>5</v>
          </cell>
          <cell r="G898">
            <v>2771.06</v>
          </cell>
          <cell r="H898">
            <v>13855.3</v>
          </cell>
        </row>
        <row r="899">
          <cell r="B899" t="str">
            <v>09.04.036</v>
          </cell>
          <cell r="C899" t="str">
            <v>Interruptor autom. diferencial (dispositivo dr) 40a/30ma</v>
          </cell>
          <cell r="D899" t="str">
            <v>FDE</v>
          </cell>
          <cell r="E899" t="str">
            <v>UN</v>
          </cell>
          <cell r="F899">
            <v>5</v>
          </cell>
          <cell r="G899">
            <v>454.9</v>
          </cell>
          <cell r="H899">
            <v>2274.5</v>
          </cell>
        </row>
        <row r="900">
          <cell r="B900" t="str">
            <v>09.04.037</v>
          </cell>
          <cell r="C900" t="str">
            <v>Interruptor autom. diferencial (dispositivo dr) 63a/30ma</v>
          </cell>
          <cell r="D900" t="str">
            <v>FDE</v>
          </cell>
          <cell r="E900" t="str">
            <v>UN</v>
          </cell>
          <cell r="F900">
            <v>5</v>
          </cell>
          <cell r="G900">
            <v>483.7</v>
          </cell>
          <cell r="H900">
            <v>2418.5</v>
          </cell>
        </row>
        <row r="901">
          <cell r="B901" t="str">
            <v>09.04.038</v>
          </cell>
          <cell r="C901" t="str">
            <v>Interruptor autom. diferencial (dispositivo dr) 40a/300 ma</v>
          </cell>
          <cell r="D901" t="str">
            <v>FDE</v>
          </cell>
          <cell r="E901" t="str">
            <v>UN</v>
          </cell>
          <cell r="F901">
            <v>5</v>
          </cell>
          <cell r="G901">
            <v>456.09</v>
          </cell>
          <cell r="H901">
            <v>2280.4499999999998</v>
          </cell>
        </row>
        <row r="902">
          <cell r="B902" t="str">
            <v>09.04.039</v>
          </cell>
          <cell r="C902" t="str">
            <v>Interruptor autom. diferencial (dispositivo dr) 63a/300 ma</v>
          </cell>
          <cell r="D902" t="str">
            <v>FDE</v>
          </cell>
          <cell r="E902" t="str">
            <v>UN</v>
          </cell>
          <cell r="F902">
            <v>5</v>
          </cell>
          <cell r="G902">
            <v>619.04</v>
          </cell>
          <cell r="H902">
            <v>3095.2</v>
          </cell>
        </row>
        <row r="903">
          <cell r="B903" t="str">
            <v>09.04.040</v>
          </cell>
          <cell r="C903" t="str">
            <v>Quadro geral-barramento de 30 a</v>
          </cell>
          <cell r="D903" t="str">
            <v>FDE</v>
          </cell>
          <cell r="E903" t="str">
            <v>M</v>
          </cell>
          <cell r="F903">
            <v>5</v>
          </cell>
          <cell r="G903">
            <v>16.04</v>
          </cell>
          <cell r="H903">
            <v>80.2</v>
          </cell>
        </row>
        <row r="904">
          <cell r="B904" t="str">
            <v>09.04.041</v>
          </cell>
          <cell r="C904" t="str">
            <v>Quadro geral-barramento de 60 a</v>
          </cell>
          <cell r="D904" t="str">
            <v>FDE</v>
          </cell>
          <cell r="E904" t="str">
            <v>M</v>
          </cell>
          <cell r="F904">
            <v>5</v>
          </cell>
          <cell r="G904">
            <v>22.77</v>
          </cell>
          <cell r="H904">
            <v>113.85</v>
          </cell>
        </row>
        <row r="905">
          <cell r="B905" t="str">
            <v>09.04.042</v>
          </cell>
          <cell r="C905" t="str">
            <v>Quadro geral-barramento de 100 a</v>
          </cell>
          <cell r="D905" t="str">
            <v>FDE</v>
          </cell>
          <cell r="E905" t="str">
            <v>M</v>
          </cell>
          <cell r="F905">
            <v>5</v>
          </cell>
          <cell r="G905">
            <v>39.31</v>
          </cell>
          <cell r="H905">
            <v>196.55</v>
          </cell>
        </row>
        <row r="906">
          <cell r="B906" t="str">
            <v>09.04.043</v>
          </cell>
          <cell r="C906" t="str">
            <v>Quadro geral-barramento de 150 a</v>
          </cell>
          <cell r="D906" t="str">
            <v>FDE</v>
          </cell>
          <cell r="E906" t="str">
            <v>M</v>
          </cell>
          <cell r="F906">
            <v>5</v>
          </cell>
          <cell r="G906">
            <v>51.08</v>
          </cell>
          <cell r="H906">
            <v>255.4</v>
          </cell>
        </row>
        <row r="907">
          <cell r="B907" t="str">
            <v>09.04.044</v>
          </cell>
          <cell r="C907" t="str">
            <v>Quadro geral-barramento de 200 a</v>
          </cell>
          <cell r="D907" t="str">
            <v>FDE</v>
          </cell>
          <cell r="E907" t="str">
            <v>M</v>
          </cell>
          <cell r="F907">
            <v>2</v>
          </cell>
          <cell r="G907">
            <v>73.66</v>
          </cell>
          <cell r="H907">
            <v>147.32</v>
          </cell>
        </row>
        <row r="908">
          <cell r="B908" t="str">
            <v>09.04.045</v>
          </cell>
          <cell r="C908" t="str">
            <v>Quadro geral-barramento de 400 a</v>
          </cell>
          <cell r="D908" t="str">
            <v>FDE</v>
          </cell>
          <cell r="E908" t="str">
            <v>M</v>
          </cell>
          <cell r="F908">
            <v>5</v>
          </cell>
          <cell r="G908">
            <v>261.52999999999997</v>
          </cell>
          <cell r="H908">
            <v>1307.6500000000001</v>
          </cell>
        </row>
        <row r="909">
          <cell r="B909" t="str">
            <v>09.04.046</v>
          </cell>
          <cell r="C909" t="str">
            <v>Quadro geral-barramento de 800 a</v>
          </cell>
          <cell r="D909" t="str">
            <v>FDE</v>
          </cell>
          <cell r="E909" t="str">
            <v>M</v>
          </cell>
          <cell r="F909">
            <v>5</v>
          </cell>
          <cell r="G909">
            <v>432.07</v>
          </cell>
          <cell r="H909">
            <v>2160.35</v>
          </cell>
        </row>
        <row r="910">
          <cell r="B910" t="str">
            <v>09.04.047</v>
          </cell>
          <cell r="C910" t="str">
            <v>Quadro geral-barramento de 1000 a</v>
          </cell>
          <cell r="D910" t="str">
            <v>FDE</v>
          </cell>
          <cell r="E910" t="str">
            <v>M</v>
          </cell>
          <cell r="F910">
            <v>5</v>
          </cell>
          <cell r="G910">
            <v>638.61</v>
          </cell>
          <cell r="H910">
            <v>3193.05</v>
          </cell>
        </row>
        <row r="911">
          <cell r="B911" t="str">
            <v>09.04.049</v>
          </cell>
          <cell r="C911" t="str">
            <v>Quadro geral - barramento de 600a</v>
          </cell>
          <cell r="D911" t="str">
            <v>FDE</v>
          </cell>
          <cell r="E911" t="str">
            <v>M</v>
          </cell>
          <cell r="F911">
            <v>5</v>
          </cell>
          <cell r="G911">
            <v>346.69</v>
          </cell>
          <cell r="H911">
            <v>1733.45</v>
          </cell>
        </row>
        <row r="912">
          <cell r="B912" t="str">
            <v>09.04.050</v>
          </cell>
          <cell r="C912" t="str">
            <v>Placa de acrilico transparente esp=5mm protecao a contato acidental</v>
          </cell>
          <cell r="D912" t="str">
            <v>FDE</v>
          </cell>
          <cell r="E912" t="str">
            <v>M2</v>
          </cell>
          <cell r="F912">
            <v>12</v>
          </cell>
          <cell r="G912">
            <v>288.83</v>
          </cell>
          <cell r="H912">
            <v>3465.96</v>
          </cell>
        </row>
        <row r="913">
          <cell r="B913" t="str">
            <v>09.04.072</v>
          </cell>
          <cell r="C913" t="str">
            <v>Quadro geral - eletroduto de pvc rigido roscavel de 32 mm incl conex</v>
          </cell>
          <cell r="D913" t="str">
            <v>FDE</v>
          </cell>
          <cell r="E913" t="str">
            <v>M</v>
          </cell>
          <cell r="F913">
            <v>5</v>
          </cell>
          <cell r="G913">
            <v>38.32</v>
          </cell>
          <cell r="H913">
            <v>191.6</v>
          </cell>
        </row>
        <row r="914">
          <cell r="B914" t="str">
            <v>09.04.075</v>
          </cell>
          <cell r="C914" t="str">
            <v>Quadro geral - cabo de cobre nu de 6 mm2</v>
          </cell>
          <cell r="D914" t="str">
            <v>FDE</v>
          </cell>
          <cell r="E914" t="str">
            <v>M</v>
          </cell>
          <cell r="F914">
            <v>5</v>
          </cell>
          <cell r="G914">
            <v>9.4600000000000009</v>
          </cell>
          <cell r="H914">
            <v>47.3</v>
          </cell>
        </row>
        <row r="915">
          <cell r="B915" t="str">
            <v>09.04.076</v>
          </cell>
          <cell r="C915" t="str">
            <v>Quadro geral - cabo de cobre nu de 10 mm2</v>
          </cell>
          <cell r="D915" t="str">
            <v>FDE</v>
          </cell>
          <cell r="E915" t="str">
            <v>M</v>
          </cell>
          <cell r="F915">
            <v>5</v>
          </cell>
          <cell r="G915">
            <v>13.69</v>
          </cell>
          <cell r="H915">
            <v>68.45</v>
          </cell>
        </row>
        <row r="916">
          <cell r="B916" t="str">
            <v>09.04.077</v>
          </cell>
          <cell r="C916" t="str">
            <v>Quadro geral - cabo de cobre nu de 16 mm2</v>
          </cell>
          <cell r="D916" t="str">
            <v>FDE</v>
          </cell>
          <cell r="E916" t="str">
            <v>M</v>
          </cell>
          <cell r="F916">
            <v>5</v>
          </cell>
          <cell r="G916">
            <v>21.81</v>
          </cell>
          <cell r="H916">
            <v>109.05</v>
          </cell>
        </row>
        <row r="917">
          <cell r="B917" t="str">
            <v>09.04.078</v>
          </cell>
          <cell r="C917" t="str">
            <v>Quadro geral - cabo de cobre nu de 25 mm2</v>
          </cell>
          <cell r="D917" t="str">
            <v>FDE</v>
          </cell>
          <cell r="E917" t="str">
            <v>M</v>
          </cell>
          <cell r="F917">
            <v>5</v>
          </cell>
          <cell r="G917">
            <v>34.659999999999997</v>
          </cell>
          <cell r="H917">
            <v>173.3</v>
          </cell>
        </row>
        <row r="918">
          <cell r="B918" t="str">
            <v>09.04.079</v>
          </cell>
          <cell r="C918" t="str">
            <v>Quadro geral - cabo de cobre nu de 35 mm2</v>
          </cell>
          <cell r="D918" t="str">
            <v>FDE</v>
          </cell>
          <cell r="E918" t="str">
            <v>M</v>
          </cell>
          <cell r="F918">
            <v>5</v>
          </cell>
          <cell r="G918">
            <v>54.51</v>
          </cell>
          <cell r="H918">
            <v>272.55</v>
          </cell>
        </row>
        <row r="919">
          <cell r="B919" t="str">
            <v>09.04.080</v>
          </cell>
          <cell r="C919" t="str">
            <v>Quadro geral - cabo de cobre nu de 50 mm2</v>
          </cell>
          <cell r="D919" t="str">
            <v>FDE</v>
          </cell>
          <cell r="E919" t="str">
            <v>M</v>
          </cell>
          <cell r="F919">
            <v>5</v>
          </cell>
          <cell r="G919">
            <v>77.959999999999994</v>
          </cell>
          <cell r="H919">
            <v>389.8</v>
          </cell>
        </row>
        <row r="920">
          <cell r="B920" t="str">
            <v>09.04.081</v>
          </cell>
          <cell r="C920" t="str">
            <v>Quadro geral - cabo de cobre nu de 70 mm2</v>
          </cell>
          <cell r="D920" t="str">
            <v>FDE</v>
          </cell>
          <cell r="E920" t="str">
            <v>M</v>
          </cell>
          <cell r="F920">
            <v>5</v>
          </cell>
          <cell r="G920">
            <v>95.96</v>
          </cell>
          <cell r="H920">
            <v>479.8</v>
          </cell>
        </row>
        <row r="921">
          <cell r="B921" t="str">
            <v>09.04.082</v>
          </cell>
          <cell r="C921" t="str">
            <v>Quadro geral - cabo de cobre nu de 95 mm2</v>
          </cell>
          <cell r="D921" t="str">
            <v>FDE</v>
          </cell>
          <cell r="E921" t="str">
            <v>M</v>
          </cell>
          <cell r="F921">
            <v>5</v>
          </cell>
          <cell r="G921">
            <v>149.35</v>
          </cell>
          <cell r="H921">
            <v>746.75</v>
          </cell>
        </row>
        <row r="922">
          <cell r="B922" t="str">
            <v>09.04.083</v>
          </cell>
          <cell r="C922" t="str">
            <v>Quadro geral - cabo de cobre nu de 120 mm2</v>
          </cell>
          <cell r="D922" t="str">
            <v>FDE</v>
          </cell>
          <cell r="E922" t="str">
            <v>M</v>
          </cell>
          <cell r="F922">
            <v>5</v>
          </cell>
          <cell r="G922">
            <v>184.45</v>
          </cell>
          <cell r="H922">
            <v>922.25</v>
          </cell>
        </row>
        <row r="923">
          <cell r="B923" t="str">
            <v>93653</v>
          </cell>
          <cell r="C923" t="str">
            <v>DISJUNTOR MONOPOLAR TIPO DIN, CORRENTE NOMINAL DE 10A - FORNECIMENTO E INSTALAÇÃO. AF_10/2020</v>
          </cell>
          <cell r="D923" t="str">
            <v>SINAPI</v>
          </cell>
          <cell r="E923" t="str">
            <v>UN</v>
          </cell>
          <cell r="F923">
            <v>80</v>
          </cell>
          <cell r="G923">
            <v>11.92</v>
          </cell>
          <cell r="H923">
            <v>953.6</v>
          </cell>
        </row>
        <row r="924">
          <cell r="B924" t="str">
            <v>93654</v>
          </cell>
          <cell r="C924" t="str">
            <v>DISJUNTOR MONOPOLAR TIPO DIN, CORRENTE NOMINAL DE 16A - FORNECIMENTO E INSTALAÇÃO. AF_10/2020</v>
          </cell>
          <cell r="D924" t="str">
            <v>SINAPI</v>
          </cell>
          <cell r="E924" t="str">
            <v>UN</v>
          </cell>
          <cell r="F924">
            <v>80</v>
          </cell>
          <cell r="G924">
            <v>12.79</v>
          </cell>
          <cell r="H924">
            <v>1023.2</v>
          </cell>
        </row>
        <row r="925">
          <cell r="B925" t="str">
            <v>93655</v>
          </cell>
          <cell r="C925" t="str">
            <v>DISJUNTOR MONOPOLAR TIPO DIN, CORRENTE NOMINAL DE 20A - FORNECIMENTO E INSTALAÇÃO. AF_10/2020</v>
          </cell>
          <cell r="D925" t="str">
            <v>SINAPI</v>
          </cell>
          <cell r="E925" t="str">
            <v>UN</v>
          </cell>
          <cell r="F925">
            <v>80</v>
          </cell>
          <cell r="G925">
            <v>14.42</v>
          </cell>
          <cell r="H925">
            <v>1153.5999999999999</v>
          </cell>
        </row>
        <row r="926">
          <cell r="B926" t="str">
            <v>93656</v>
          </cell>
          <cell r="C926" t="str">
            <v>DISJUNTOR MONOPOLAR TIPO DIN, CORRENTE NOMINAL DE 25A - FORNECIMENTO E INSTALAÇÃO. AF_10/2020</v>
          </cell>
          <cell r="D926" t="str">
            <v>SINAPI</v>
          </cell>
          <cell r="E926" t="str">
            <v>UN</v>
          </cell>
          <cell r="F926">
            <v>80</v>
          </cell>
          <cell r="G926">
            <v>14.42</v>
          </cell>
          <cell r="H926">
            <v>1153.5999999999999</v>
          </cell>
        </row>
        <row r="927">
          <cell r="B927" t="str">
            <v>93657</v>
          </cell>
          <cell r="C927" t="str">
            <v>DISJUNTOR MONOPOLAR TIPO DIN, CORRENTE NOMINAL DE 32A - FORNECIMENTO E INSTALAÇÃO. AF_10/2020</v>
          </cell>
          <cell r="D927" t="str">
            <v>SINAPI</v>
          </cell>
          <cell r="E927" t="str">
            <v>UN</v>
          </cell>
          <cell r="F927">
            <v>80</v>
          </cell>
          <cell r="G927">
            <v>16.43</v>
          </cell>
          <cell r="H927">
            <v>1314.4</v>
          </cell>
        </row>
        <row r="928">
          <cell r="B928" t="str">
            <v>93658</v>
          </cell>
          <cell r="C928" t="str">
            <v>DISJUNTOR MONOPOLAR TIPO DIN, CORRENTE NOMINAL DE 40A - FORNECIMENTO E INSTALAÇÃO. AF_10/2020</v>
          </cell>
          <cell r="D928" t="str">
            <v>SINAPI</v>
          </cell>
          <cell r="E928" t="str">
            <v>UN</v>
          </cell>
          <cell r="F928">
            <v>80</v>
          </cell>
          <cell r="G928">
            <v>23.74</v>
          </cell>
          <cell r="H928">
            <v>1899.2</v>
          </cell>
        </row>
        <row r="929">
          <cell r="B929" t="str">
            <v>93659</v>
          </cell>
          <cell r="C929" t="str">
            <v>DISJUNTOR MONOPOLAR TIPO DIN, CORRENTE NOMINAL DE 50A - FORNECIMENTO E INSTALAÇÃO. AF_10/2020</v>
          </cell>
          <cell r="D929" t="str">
            <v>SINAPI</v>
          </cell>
          <cell r="E929" t="str">
            <v>UN</v>
          </cell>
          <cell r="F929">
            <v>80</v>
          </cell>
          <cell r="G929">
            <v>27.86</v>
          </cell>
          <cell r="H929">
            <v>2228.8000000000002</v>
          </cell>
        </row>
        <row r="930">
          <cell r="B930" t="str">
            <v>09.04.089</v>
          </cell>
          <cell r="C930" t="str">
            <v>Disjuntor unipolar termomagnetico 1x35a a 1x50a</v>
          </cell>
          <cell r="D930" t="str">
            <v>FDE</v>
          </cell>
          <cell r="E930" t="str">
            <v>UN</v>
          </cell>
          <cell r="F930">
            <v>3</v>
          </cell>
          <cell r="G930">
            <v>29.61</v>
          </cell>
          <cell r="H930">
            <v>88.83</v>
          </cell>
        </row>
        <row r="931">
          <cell r="B931" t="str">
            <v>09.04.090</v>
          </cell>
          <cell r="C931" t="str">
            <v>Disjuntor unipolar termomagnetico 1x10a 1x30a</v>
          </cell>
          <cell r="D931" t="str">
            <v>FDE</v>
          </cell>
          <cell r="E931" t="str">
            <v>UN</v>
          </cell>
          <cell r="F931">
            <v>17</v>
          </cell>
          <cell r="G931">
            <v>22.44</v>
          </cell>
          <cell r="H931">
            <v>381.48</v>
          </cell>
        </row>
        <row r="932">
          <cell r="B932" t="str">
            <v>09.04.091</v>
          </cell>
          <cell r="C932" t="str">
            <v>Disjuntor bipolar termomagnetico 2x10a a 2x50a</v>
          </cell>
          <cell r="D932" t="str">
            <v>FDE</v>
          </cell>
          <cell r="E932" t="str">
            <v>UN</v>
          </cell>
          <cell r="F932">
            <v>35</v>
          </cell>
          <cell r="G932">
            <v>68.83</v>
          </cell>
          <cell r="H932">
            <v>2409.0500000000002</v>
          </cell>
        </row>
        <row r="933">
          <cell r="B933" t="str">
            <v>09.04.094</v>
          </cell>
          <cell r="C933" t="str">
            <v>Disjuntor bipolar termomag. 2x125a a 2x225a</v>
          </cell>
          <cell r="D933" t="str">
            <v>FDE</v>
          </cell>
          <cell r="E933" t="str">
            <v>UN</v>
          </cell>
          <cell r="F933">
            <v>5</v>
          </cell>
          <cell r="G933">
            <v>292.39</v>
          </cell>
          <cell r="H933">
            <v>1461.95</v>
          </cell>
        </row>
        <row r="934">
          <cell r="B934" t="str">
            <v>09.04.095</v>
          </cell>
          <cell r="C934" t="str">
            <v>Disjuntor unipolar termomagnetico 1x50a a 1x70a</v>
          </cell>
          <cell r="D934" t="str">
            <v>FDE</v>
          </cell>
          <cell r="E934" t="str">
            <v>UN</v>
          </cell>
          <cell r="F934">
            <v>5</v>
          </cell>
          <cell r="G934">
            <v>39.67</v>
          </cell>
          <cell r="H934">
            <v>198.35</v>
          </cell>
        </row>
        <row r="935">
          <cell r="B935" t="str">
            <v>09.04.096</v>
          </cell>
          <cell r="C935" t="str">
            <v>Disjuntor unipolar termomagnetico 1x90a a 1x100a</v>
          </cell>
          <cell r="D935" t="str">
            <v>FDE</v>
          </cell>
          <cell r="E935" t="str">
            <v>UN</v>
          </cell>
          <cell r="F935">
            <v>5</v>
          </cell>
          <cell r="G935">
            <v>69.709999999999994</v>
          </cell>
          <cell r="H935">
            <v>348.55</v>
          </cell>
        </row>
        <row r="936">
          <cell r="B936" t="str">
            <v>09.05.002</v>
          </cell>
          <cell r="C936" t="str">
            <v>Eletrod aco galv quente (nbr 5624) 20 mm (3/4") - incl conexoes</v>
          </cell>
          <cell r="D936" t="str">
            <v>FDE</v>
          </cell>
          <cell r="E936" t="str">
            <v>M</v>
          </cell>
          <cell r="F936">
            <v>366</v>
          </cell>
          <cell r="G936">
            <v>48.31</v>
          </cell>
          <cell r="H936">
            <v>17681.46</v>
          </cell>
        </row>
        <row r="937">
          <cell r="B937" t="str">
            <v>09.05.003</v>
          </cell>
          <cell r="C937" t="str">
            <v>Eletrod aco galv quente (nbr 5624) 25 mm (1") - incl conexoes</v>
          </cell>
          <cell r="D937" t="str">
            <v>FDE</v>
          </cell>
          <cell r="E937" t="str">
            <v>M</v>
          </cell>
          <cell r="F937">
            <v>269</v>
          </cell>
          <cell r="G937">
            <v>58.77</v>
          </cell>
          <cell r="H937">
            <v>15809.13</v>
          </cell>
        </row>
        <row r="938">
          <cell r="B938" t="str">
            <v>09.05.004</v>
          </cell>
          <cell r="C938" t="str">
            <v>Eletrod aco galv quente (nbr 5624) 32 mm (1 1/4") - incl conexoes</v>
          </cell>
          <cell r="D938" t="str">
            <v>FDE</v>
          </cell>
          <cell r="E938" t="str">
            <v>M</v>
          </cell>
          <cell r="F938">
            <v>182</v>
          </cell>
          <cell r="G938">
            <v>79.53</v>
          </cell>
          <cell r="H938">
            <v>14474.46</v>
          </cell>
        </row>
        <row r="939">
          <cell r="B939" t="str">
            <v>09.05.005</v>
          </cell>
          <cell r="C939" t="str">
            <v>Eletrod aco galv quente (nbr 5624) 40 mm (1 1/2") - incl conexoes</v>
          </cell>
          <cell r="D939" t="str">
            <v>FDE</v>
          </cell>
          <cell r="E939" t="str">
            <v>M</v>
          </cell>
          <cell r="F939">
            <v>139</v>
          </cell>
          <cell r="G939">
            <v>90.88</v>
          </cell>
          <cell r="H939">
            <v>12632.32</v>
          </cell>
        </row>
        <row r="940">
          <cell r="B940" t="str">
            <v>09.05.006</v>
          </cell>
          <cell r="C940" t="str">
            <v>Eletrod aco galv quente (nbr 5624) 50 mm (2") - incl conexoes</v>
          </cell>
          <cell r="D940" t="str">
            <v>FDE</v>
          </cell>
          <cell r="E940" t="str">
            <v>M</v>
          </cell>
          <cell r="F940">
            <v>36</v>
          </cell>
          <cell r="G940">
            <v>108.35</v>
          </cell>
          <cell r="H940">
            <v>3900.6</v>
          </cell>
        </row>
        <row r="941">
          <cell r="B941" t="str">
            <v>91870</v>
          </cell>
          <cell r="C941" t="str">
            <v>ELETRODUTO RÍGIDO ROSCÁVEL, PVC, DN 20 MM (1/2"), PARA CIRCUITOS TERMINAIS, INSTALADO EM PAREDE - FORNECIMENTO E INSTALAÇÃO. AF_03/2023</v>
          </cell>
          <cell r="D941" t="str">
            <v>SINAPI</v>
          </cell>
          <cell r="E941" t="str">
            <v>M</v>
          </cell>
          <cell r="F941">
            <v>120</v>
          </cell>
          <cell r="G941">
            <v>14.99</v>
          </cell>
          <cell r="H941">
            <v>1798.8</v>
          </cell>
        </row>
        <row r="942">
          <cell r="B942" t="str">
            <v>91871</v>
          </cell>
          <cell r="C942" t="str">
            <v>ELETRODUTO RÍGIDO ROSCÁVEL, PVC, DN 25 MM (3/4"), PARA CIRCUITOS TERMINAIS, INSTALADO EM PAREDE - FORNECIMENTO E INSTALAÇÃO. AF_03/2023</v>
          </cell>
          <cell r="D942" t="str">
            <v>SINAPI</v>
          </cell>
          <cell r="E942" t="str">
            <v>M</v>
          </cell>
          <cell r="F942">
            <v>9</v>
          </cell>
          <cell r="G942">
            <v>16.84</v>
          </cell>
          <cell r="H942">
            <v>151.56</v>
          </cell>
        </row>
        <row r="943">
          <cell r="B943" t="str">
            <v>91872</v>
          </cell>
          <cell r="C943" t="str">
            <v>ELETRODUTO RÍGIDO ROSCÁVEL, PVC, DN 32 MM (1"), PARA CIRCUITOS TERMINAIS, INSTALADO EM PAREDE - FORNECIMENTO E INSTALAÇÃO. AF_03/2023</v>
          </cell>
          <cell r="D943" t="str">
            <v>SINAPI</v>
          </cell>
          <cell r="E943" t="str">
            <v>M</v>
          </cell>
          <cell r="F943">
            <v>10</v>
          </cell>
          <cell r="G943">
            <v>20.71</v>
          </cell>
          <cell r="H943">
            <v>207.1</v>
          </cell>
        </row>
        <row r="944">
          <cell r="B944" t="str">
            <v>91873</v>
          </cell>
          <cell r="C944" t="str">
            <v>ELETRODUTO RÍGIDO ROSCÁVEL, PVC, DN 40 MM (1 1/4"), PARA CIRCUITOS TERMINAIS, INSTALADO EM PAREDE - FORNECIMENTO E INSTALAÇÃO. AF_03/2023</v>
          </cell>
          <cell r="D944" t="str">
            <v>SINAPI</v>
          </cell>
          <cell r="E944" t="str">
            <v>M</v>
          </cell>
          <cell r="F944">
            <v>2</v>
          </cell>
          <cell r="G944">
            <v>24.53</v>
          </cell>
          <cell r="H944">
            <v>49.06</v>
          </cell>
        </row>
        <row r="945">
          <cell r="B945" t="str">
            <v>93008</v>
          </cell>
          <cell r="C945" t="str">
            <v>ELETRODUTO RÍGIDO ROSCÁVEL, PVC, DN 50 MM (1 1/2"), PARA REDE ENTERRADA DE DISTRIBUIÇÃO DE ENERGIA ELÉTRICA - FORNECIMENTO E INSTALAÇÃO. AF_12/2021</v>
          </cell>
          <cell r="D945" t="str">
            <v>SINAPI</v>
          </cell>
          <cell r="E945" t="str">
            <v>M</v>
          </cell>
          <cell r="F945">
            <v>3</v>
          </cell>
          <cell r="G945">
            <v>18.73</v>
          </cell>
          <cell r="H945">
            <v>56.19</v>
          </cell>
        </row>
        <row r="946">
          <cell r="B946" t="str">
            <v>93009</v>
          </cell>
          <cell r="C946" t="str">
            <v>ELETRODUTO RÍGIDO ROSCÁVEL, PVC, DN 60 MM (2"), PARA REDE ENTERRADA DE DISTRIBUIÇÃO DE ENERGIA ELÉTRICA - FORNECIMENTO E INSTALAÇÃO. AF_12/2021</v>
          </cell>
          <cell r="D946" t="str">
            <v>SINAPI</v>
          </cell>
          <cell r="E946" t="str">
            <v>M</v>
          </cell>
          <cell r="F946">
            <v>5</v>
          </cell>
          <cell r="G946">
            <v>26.79</v>
          </cell>
          <cell r="H946">
            <v>133.94999999999999</v>
          </cell>
        </row>
        <row r="947">
          <cell r="B947" t="str">
            <v>93010</v>
          </cell>
          <cell r="C947" t="str">
            <v>ELETRODUTO RÍGIDO ROSCÁVEL, PVC, DN 75 MM (2 1/2"), PARA REDE ENTERRADA DE DISTRIBUIÇÃO DE ENERGIA ELÉTRICA - FORNECIMENTO E INSTALAÇÃO. AF_12/2021</v>
          </cell>
          <cell r="D947" t="str">
            <v>SINAPI</v>
          </cell>
          <cell r="E947" t="str">
            <v>M</v>
          </cell>
          <cell r="F947">
            <v>5</v>
          </cell>
          <cell r="G947">
            <v>36.68</v>
          </cell>
          <cell r="H947">
            <v>183.4</v>
          </cell>
        </row>
        <row r="948">
          <cell r="B948" t="str">
            <v>93011</v>
          </cell>
          <cell r="C948" t="str">
            <v>ELETRODUTO RÍGIDO ROSCÁVEL, PVC, DN 85 MM (3"), PARA REDE ENTERRADA DE DISTRIBUIÇÃO DE ENERGIA ELÉTRICA - FORNECIMENTO E INSTALAÇÃO. AF_12/2021</v>
          </cell>
          <cell r="D948" t="str">
            <v>SINAPI</v>
          </cell>
          <cell r="E948" t="str">
            <v>M</v>
          </cell>
          <cell r="F948">
            <v>5</v>
          </cell>
          <cell r="G948">
            <v>44.43</v>
          </cell>
          <cell r="H948">
            <v>222.15</v>
          </cell>
        </row>
        <row r="949">
          <cell r="B949" t="str">
            <v>93012</v>
          </cell>
          <cell r="C949" t="str">
            <v>ELETRODUTO RÍGIDO ROSCÁVEL, PVC, DN 110 MM (4"), PARA REDE ENTERRADA DE DISTRIBUIÇÃO DE ENERGIA ELÉTRICA - FORNECIMENTO E INSTALAÇÃO. AF_12/2021</v>
          </cell>
          <cell r="D949" t="str">
            <v>SINAPI</v>
          </cell>
          <cell r="E949" t="str">
            <v>M</v>
          </cell>
          <cell r="F949">
            <v>5</v>
          </cell>
          <cell r="G949">
            <v>66.040000000000006</v>
          </cell>
          <cell r="H949">
            <v>330.2</v>
          </cell>
        </row>
        <row r="950">
          <cell r="B950" t="str">
            <v>91852</v>
          </cell>
          <cell r="C950" t="str">
            <v>ELETRODUTO FLEXÍVEL CORRUGADO, PVC, DN 20 MM (1/2"), PARA CIRCUITOS TERMINAIS, INSTALADO EM PAREDE - FORNECIMENTO E INSTALAÇÃO. AF_03/2023</v>
          </cell>
          <cell r="D950" t="str">
            <v>SINAPI</v>
          </cell>
          <cell r="E950" t="str">
            <v>M</v>
          </cell>
          <cell r="F950">
            <v>100</v>
          </cell>
          <cell r="G950">
            <v>10.84</v>
          </cell>
          <cell r="H950">
            <v>1084</v>
          </cell>
        </row>
        <row r="951">
          <cell r="B951" t="str">
            <v>91856</v>
          </cell>
          <cell r="C951" t="str">
            <v>ELETRODUTO FLEXÍVEL CORRUGADO, PVC, DN 32 MM (1"), PARA CIRCUITOS TERMINAIS, INSTALADO EM PAREDE - FORNECIMENTO E INSTALAÇÃO. AF_03/2023</v>
          </cell>
          <cell r="D951" t="str">
            <v>SINAPI</v>
          </cell>
          <cell r="E951" t="str">
            <v>M</v>
          </cell>
          <cell r="F951">
            <v>200</v>
          </cell>
          <cell r="G951">
            <v>14.41</v>
          </cell>
          <cell r="H951">
            <v>2882</v>
          </cell>
        </row>
        <row r="952">
          <cell r="B952" t="str">
            <v>09.05.036</v>
          </cell>
          <cell r="C952" t="str">
            <v>Eletroduto em polietileno de 25mm-inclusive conexoes</v>
          </cell>
          <cell r="D952" t="str">
            <v>FDE</v>
          </cell>
          <cell r="E952" t="str">
            <v>M</v>
          </cell>
          <cell r="F952">
            <v>13</v>
          </cell>
          <cell r="G952">
            <v>26.03</v>
          </cell>
          <cell r="H952">
            <v>338.39</v>
          </cell>
        </row>
        <row r="953">
          <cell r="B953" t="str">
            <v>09.05.037</v>
          </cell>
          <cell r="C953" t="str">
            <v>Eletroduto em polietileno de 32mm-inclusive conexoes</v>
          </cell>
          <cell r="D953" t="str">
            <v>FDE</v>
          </cell>
          <cell r="E953" t="str">
            <v>M</v>
          </cell>
          <cell r="F953">
            <v>6</v>
          </cell>
          <cell r="G953">
            <v>31.88</v>
          </cell>
          <cell r="H953">
            <v>191.28</v>
          </cell>
        </row>
        <row r="954">
          <cell r="B954" t="str">
            <v>09.05.040</v>
          </cell>
          <cell r="C954" t="str">
            <v>Envelope de concreto para dutos</v>
          </cell>
          <cell r="D954" t="str">
            <v>FDE</v>
          </cell>
          <cell r="E954" t="str">
            <v>M</v>
          </cell>
          <cell r="F954">
            <v>2</v>
          </cell>
          <cell r="G954">
            <v>21.22</v>
          </cell>
          <cell r="H954">
            <v>42.44</v>
          </cell>
        </row>
        <row r="955">
          <cell r="B955" t="str">
            <v>09.05.042</v>
          </cell>
          <cell r="C955" t="str">
            <v>Quadro distribuicao, disj. geral 30a p/ 4 a 8 disjs.</v>
          </cell>
          <cell r="D955" t="str">
            <v>FDE</v>
          </cell>
          <cell r="E955" t="str">
            <v>UN</v>
          </cell>
          <cell r="F955">
            <v>4</v>
          </cell>
          <cell r="G955">
            <v>346</v>
          </cell>
          <cell r="H955">
            <v>1384</v>
          </cell>
        </row>
        <row r="956">
          <cell r="B956" t="str">
            <v>101875</v>
          </cell>
          <cell r="C956" t="str">
            <v>QUADRO DE DISTRIBUIÇÃO DE ENERGIA EM CHAPA DE AÇO GALVANIZADO, DE EMBUTIR, COM BARRAMENTO TRIFÁSICO, PARA 12 DISJUNTORES DIN 100A - FORNECIMENTO E INSTALAÇÃO. AF_10/2020</v>
          </cell>
          <cell r="D956" t="str">
            <v>SINAPI</v>
          </cell>
          <cell r="E956" t="str">
            <v>UN</v>
          </cell>
          <cell r="F956">
            <v>15</v>
          </cell>
          <cell r="G956">
            <v>355.83</v>
          </cell>
          <cell r="H956">
            <v>5337.45</v>
          </cell>
        </row>
        <row r="957">
          <cell r="B957" t="str">
            <v>101883</v>
          </cell>
          <cell r="C957" t="str">
            <v>QUADRO DE DISTRIBUIÇÃO DE ENERGIA EM CHAPA DE AÇO GALVANIZADO, DE EMBUTIR, COM BARRAMENTO TRIFÁSICO, PARA 18 DISJUNTORES DIN 100A - FORNECIMENTO E INSTALAÇÃO. AF_10/2020</v>
          </cell>
          <cell r="D957" t="str">
            <v>SINAPI</v>
          </cell>
          <cell r="E957" t="str">
            <v>UN</v>
          </cell>
          <cell r="F957">
            <v>36</v>
          </cell>
          <cell r="G957">
            <v>486.74</v>
          </cell>
          <cell r="H957">
            <v>17522.64</v>
          </cell>
        </row>
        <row r="958">
          <cell r="B958" t="str">
            <v>101879</v>
          </cell>
          <cell r="C958" t="str">
            <v>QUADRO DE DISTRIBUIÇÃO DE ENERGIA EM CHAPA DE AÇO GALVANIZADO, DE EMBUTIR, COM BARRAMENTO TRIFÁSICO, PARA 24 DISJUNTORES DIN 100A - FORNECIMENTO E INSTALAÇÃO. AF_10/2020</v>
          </cell>
          <cell r="D958" t="str">
            <v>SINAPI</v>
          </cell>
          <cell r="E958" t="str">
            <v>UN</v>
          </cell>
          <cell r="F958">
            <v>17</v>
          </cell>
          <cell r="G958">
            <v>509.89</v>
          </cell>
          <cell r="H958">
            <v>8668.1299999999992</v>
          </cell>
        </row>
        <row r="959">
          <cell r="B959" t="str">
            <v>09.05.054</v>
          </cell>
          <cell r="C959" t="str">
            <v>Quadro distribuicao, disj. geral 100a p/ 28 a 42 disjs.</v>
          </cell>
          <cell r="D959" t="str">
            <v>FDE</v>
          </cell>
          <cell r="E959" t="str">
            <v>UN</v>
          </cell>
          <cell r="F959">
            <v>26</v>
          </cell>
          <cell r="G959">
            <v>886.45</v>
          </cell>
          <cell r="H959">
            <v>23047.7</v>
          </cell>
        </row>
        <row r="960">
          <cell r="B960" t="str">
            <v>09.05.062</v>
          </cell>
          <cell r="C960" t="str">
            <v>Barramento de 30a p/quadros de distribuição</v>
          </cell>
          <cell r="D960" t="str">
            <v>FDE</v>
          </cell>
          <cell r="E960" t="str">
            <v>M</v>
          </cell>
          <cell r="F960">
            <v>5</v>
          </cell>
          <cell r="G960">
            <v>16.04</v>
          </cell>
          <cell r="H960">
            <v>80.2</v>
          </cell>
        </row>
        <row r="961">
          <cell r="B961" t="str">
            <v>09.05.063</v>
          </cell>
          <cell r="C961" t="str">
            <v>Barramento de 60a p/quadros de distribuição</v>
          </cell>
          <cell r="D961" t="str">
            <v>FDE</v>
          </cell>
          <cell r="E961" t="str">
            <v>M</v>
          </cell>
          <cell r="F961">
            <v>3</v>
          </cell>
          <cell r="G961">
            <v>22.77</v>
          </cell>
          <cell r="H961">
            <v>68.31</v>
          </cell>
        </row>
        <row r="962">
          <cell r="B962" t="str">
            <v>09.05.064</v>
          </cell>
          <cell r="C962" t="str">
            <v>Barramento de 100a p/quadros de distribuição</v>
          </cell>
          <cell r="D962" t="str">
            <v>FDE</v>
          </cell>
          <cell r="E962" t="str">
            <v>M</v>
          </cell>
          <cell r="F962">
            <v>3</v>
          </cell>
          <cell r="G962">
            <v>39.31</v>
          </cell>
          <cell r="H962">
            <v>117.93</v>
          </cell>
        </row>
        <row r="963">
          <cell r="B963" t="str">
            <v>102137</v>
          </cell>
          <cell r="C963" t="str">
            <v>CHAVE DE BOIA AUTOMÁTICA SUPERIOR/INFERIOR 15A/250V - FORNECIMENTO E INSTALAÇÃO. AF_12/2020</v>
          </cell>
          <cell r="D963" t="str">
            <v>SINAPI</v>
          </cell>
          <cell r="E963" t="str">
            <v>UN</v>
          </cell>
          <cell r="F963">
            <v>57</v>
          </cell>
          <cell r="G963">
            <v>87.63</v>
          </cell>
          <cell r="H963">
            <v>4994.91</v>
          </cell>
        </row>
        <row r="964">
          <cell r="B964" t="str">
            <v>09.05.071</v>
          </cell>
          <cell r="C964" t="str">
            <v>Disjuntor bipolar termomagnetico 2x60a a 2x100a</v>
          </cell>
          <cell r="D964" t="str">
            <v>FDE</v>
          </cell>
          <cell r="E964" t="str">
            <v>UN</v>
          </cell>
          <cell r="F964">
            <v>92</v>
          </cell>
          <cell r="G964">
            <v>115.84</v>
          </cell>
          <cell r="H964">
            <v>10657.28</v>
          </cell>
        </row>
        <row r="965">
          <cell r="B965" t="str">
            <v>101890</v>
          </cell>
          <cell r="C965" t="str">
            <v>DISJUNTOR MONOPOLAR TIPO NEMA, CORRENTE NOMINAL DE 10 ATÉ 30A - FORNECIMENTO E INSTALAÇÃO. AF_10/2020</v>
          </cell>
          <cell r="D965" t="str">
            <v>SINAPI</v>
          </cell>
          <cell r="E965" t="str">
            <v>UN</v>
          </cell>
          <cell r="F965">
            <v>367</v>
          </cell>
          <cell r="G965">
            <v>16.91</v>
          </cell>
          <cell r="H965">
            <v>6205.97</v>
          </cell>
        </row>
        <row r="966">
          <cell r="B966" t="str">
            <v>101893</v>
          </cell>
          <cell r="C966" t="str">
            <v>DISJUNTOR TRIPOLAR TIPO NEMA, CORRENTE NOMINAL DE 10 ATÉ 50A - FORNECIMENTO E INSTALAÇÃO. AF_10/2020</v>
          </cell>
          <cell r="D966" t="str">
            <v>SINAPI</v>
          </cell>
          <cell r="E966" t="str">
            <v>UN</v>
          </cell>
          <cell r="F966">
            <v>98</v>
          </cell>
          <cell r="G966">
            <v>91.21</v>
          </cell>
          <cell r="H966">
            <v>8938.58</v>
          </cell>
        </row>
        <row r="967">
          <cell r="B967" t="str">
            <v>101894</v>
          </cell>
          <cell r="C967" t="str">
            <v>DISJUNTOR TRIPOLAR TIPO NEMA, CORRENTE NOMINAL DE 60 ATÉ 100A - FORNECIMENTO E INSTALAÇÃO. AF_10/2020</v>
          </cell>
          <cell r="D967" t="str">
            <v>SINAPI</v>
          </cell>
          <cell r="E967" t="str">
            <v>UN</v>
          </cell>
          <cell r="F967">
            <v>98</v>
          </cell>
          <cell r="G967">
            <v>166.83</v>
          </cell>
          <cell r="H967">
            <v>16349.34</v>
          </cell>
        </row>
        <row r="968">
          <cell r="B968" t="str">
            <v>09.05.078</v>
          </cell>
          <cell r="C968" t="str">
            <v>Quadro comando para conjunto motor bomba trifasico de 2 a 3 hp</v>
          </cell>
          <cell r="D968" t="str">
            <v>FDE</v>
          </cell>
          <cell r="E968" t="str">
            <v>UN</v>
          </cell>
          <cell r="F968">
            <v>5</v>
          </cell>
          <cell r="G968">
            <v>1823.66</v>
          </cell>
          <cell r="H968">
            <v>9118.2999999999993</v>
          </cell>
        </row>
        <row r="969">
          <cell r="B969" t="str">
            <v>09.05.079</v>
          </cell>
          <cell r="C969" t="str">
            <v>Quadro comando para conjunto motor bomba trifasico de 3 a 4 hp</v>
          </cell>
          <cell r="D969" t="str">
            <v>FDE</v>
          </cell>
          <cell r="E969" t="str">
            <v>UN</v>
          </cell>
          <cell r="F969">
            <v>5</v>
          </cell>
          <cell r="G969">
            <v>1613.22</v>
          </cell>
          <cell r="H969">
            <v>8066.1</v>
          </cell>
        </row>
        <row r="970">
          <cell r="B970" t="str">
            <v>09.05.080</v>
          </cell>
          <cell r="C970" t="str">
            <v>Quadro comando para conjunto motor bomba trifasico de 4 a 5 hp</v>
          </cell>
          <cell r="D970" t="str">
            <v>FDE</v>
          </cell>
          <cell r="E970" t="str">
            <v>UN</v>
          </cell>
          <cell r="F970">
            <v>5</v>
          </cell>
          <cell r="G970">
            <v>1870.33</v>
          </cell>
          <cell r="H970">
            <v>9351.65</v>
          </cell>
        </row>
        <row r="971">
          <cell r="B971" t="str">
            <v>09.05.085</v>
          </cell>
          <cell r="C971" t="str">
            <v>Quadro comando para bomba de incendio trifasico de 3/4 a 2 hp</v>
          </cell>
          <cell r="D971" t="str">
            <v>FDE</v>
          </cell>
          <cell r="E971" t="str">
            <v>UN</v>
          </cell>
          <cell r="F971">
            <v>5</v>
          </cell>
          <cell r="G971">
            <v>868.57</v>
          </cell>
          <cell r="H971">
            <v>4342.8500000000004</v>
          </cell>
        </row>
        <row r="972">
          <cell r="B972" t="str">
            <v>09.05.086</v>
          </cell>
          <cell r="C972" t="str">
            <v>Quadro comando para bomba de incendio trifasico de 2 a 4 hp</v>
          </cell>
          <cell r="D972" t="str">
            <v>FDE</v>
          </cell>
          <cell r="E972" t="str">
            <v>UN</v>
          </cell>
          <cell r="F972">
            <v>5</v>
          </cell>
          <cell r="G972">
            <v>916.11</v>
          </cell>
          <cell r="H972">
            <v>4580.55</v>
          </cell>
        </row>
        <row r="973">
          <cell r="B973" t="str">
            <v>09.05.087</v>
          </cell>
          <cell r="C973" t="str">
            <v>Quadro comando para bomba de incendio trifasico de 5 hp</v>
          </cell>
          <cell r="D973" t="str">
            <v>FDE</v>
          </cell>
          <cell r="E973" t="str">
            <v>UN</v>
          </cell>
          <cell r="F973">
            <v>5</v>
          </cell>
          <cell r="G973">
            <v>934.88</v>
          </cell>
          <cell r="H973">
            <v>4674.3999999999996</v>
          </cell>
        </row>
        <row r="974">
          <cell r="B974" t="str">
            <v>09.05.088</v>
          </cell>
          <cell r="C974" t="str">
            <v>Quadro comando para bomba de incendio trifasico de 7,5 hp</v>
          </cell>
          <cell r="D974" t="str">
            <v>FDE</v>
          </cell>
          <cell r="E974" t="str">
            <v>UN</v>
          </cell>
          <cell r="F974">
            <v>5</v>
          </cell>
          <cell r="G974">
            <v>988.51</v>
          </cell>
          <cell r="H974">
            <v>4942.55</v>
          </cell>
        </row>
        <row r="975">
          <cell r="B975" t="str">
            <v>09.05.089</v>
          </cell>
          <cell r="C975" t="str">
            <v>Quadro comando para bomba de incendio trifasico de 10 hp</v>
          </cell>
          <cell r="D975" t="str">
            <v>FDE</v>
          </cell>
          <cell r="E975" t="str">
            <v>UN</v>
          </cell>
          <cell r="F975">
            <v>5</v>
          </cell>
          <cell r="G975">
            <v>1195.95</v>
          </cell>
          <cell r="H975">
            <v>5979.75</v>
          </cell>
        </row>
        <row r="976">
          <cell r="B976" t="str">
            <v>09.05.090</v>
          </cell>
          <cell r="C976" t="str">
            <v>Quadro comando para bomba de incendio bifasico de 3/4 a 1 hp</v>
          </cell>
          <cell r="D976" t="str">
            <v>FDE</v>
          </cell>
          <cell r="E976" t="str">
            <v>UN</v>
          </cell>
          <cell r="F976">
            <v>5</v>
          </cell>
          <cell r="G976">
            <v>862.42</v>
          </cell>
          <cell r="H976">
            <v>4312.1000000000004</v>
          </cell>
        </row>
        <row r="977">
          <cell r="B977" t="str">
            <v>09.05.091</v>
          </cell>
          <cell r="C977" t="str">
            <v>Quadro comando para bomba de incendio bifasico de 1 1/2 a 2 hp</v>
          </cell>
          <cell r="D977" t="str">
            <v>FDE</v>
          </cell>
          <cell r="E977" t="str">
            <v>UN</v>
          </cell>
          <cell r="F977">
            <v>5</v>
          </cell>
          <cell r="G977">
            <v>909.96</v>
          </cell>
          <cell r="H977">
            <v>4549.8</v>
          </cell>
        </row>
        <row r="978">
          <cell r="B978" t="str">
            <v>09.05.092</v>
          </cell>
          <cell r="C978" t="str">
            <v>Interruptor automatico diferencial (dispositivo dr) 40a/30 ma</v>
          </cell>
          <cell r="D978" t="str">
            <v>FDE</v>
          </cell>
          <cell r="E978" t="str">
            <v>UN</v>
          </cell>
          <cell r="F978">
            <v>5</v>
          </cell>
          <cell r="G978">
            <v>454.9</v>
          </cell>
          <cell r="H978">
            <v>2274.5</v>
          </cell>
        </row>
        <row r="979">
          <cell r="B979" t="str">
            <v>09.05.093</v>
          </cell>
          <cell r="C979" t="str">
            <v>Interruptor automatico diferencial (dispositivo dr) 63a/30 ma</v>
          </cell>
          <cell r="D979" t="str">
            <v>FDE</v>
          </cell>
          <cell r="E979" t="str">
            <v>UN</v>
          </cell>
          <cell r="F979">
            <v>5</v>
          </cell>
          <cell r="G979">
            <v>483.7</v>
          </cell>
          <cell r="H979">
            <v>2418.5</v>
          </cell>
        </row>
        <row r="980">
          <cell r="B980" t="str">
            <v>09.05.094</v>
          </cell>
          <cell r="C980" t="str">
            <v>Interruptor automatico diferencial (dispositivo dr) 40a/300 ma</v>
          </cell>
          <cell r="D980" t="str">
            <v>FDE</v>
          </cell>
          <cell r="E980" t="str">
            <v>UN</v>
          </cell>
          <cell r="F980">
            <v>5</v>
          </cell>
          <cell r="G980">
            <v>456.09</v>
          </cell>
          <cell r="H980">
            <v>2280.4499999999998</v>
          </cell>
        </row>
        <row r="981">
          <cell r="B981" t="str">
            <v>09.05.095</v>
          </cell>
          <cell r="C981" t="str">
            <v>Interruptor automatico diferencial (dispositivo dr) 63a/300 ma</v>
          </cell>
          <cell r="D981" t="str">
            <v>FDE</v>
          </cell>
          <cell r="E981" t="str">
            <v>UN</v>
          </cell>
          <cell r="F981">
            <v>5</v>
          </cell>
          <cell r="G981">
            <v>619.04</v>
          </cell>
          <cell r="H981">
            <v>3095.2</v>
          </cell>
        </row>
        <row r="982">
          <cell r="B982" t="str">
            <v>09.05.096</v>
          </cell>
          <cell r="C982" t="str">
            <v>Central de sistema de alarme até 12 endereços</v>
          </cell>
          <cell r="D982" t="str">
            <v>FDE</v>
          </cell>
          <cell r="E982" t="str">
            <v>UN</v>
          </cell>
          <cell r="F982">
            <v>3</v>
          </cell>
          <cell r="G982">
            <v>779.15</v>
          </cell>
          <cell r="H982">
            <v>2337.4499999999998</v>
          </cell>
        </row>
        <row r="983">
          <cell r="B983" t="str">
            <v>09.05.097</v>
          </cell>
          <cell r="C983" t="str">
            <v>Central de sistema de alarme de 13 a 24 endereços</v>
          </cell>
          <cell r="D983" t="str">
            <v>FDE</v>
          </cell>
          <cell r="E983" t="str">
            <v>UN</v>
          </cell>
          <cell r="F983">
            <v>10</v>
          </cell>
          <cell r="G983">
            <v>1248.1400000000001</v>
          </cell>
          <cell r="H983">
            <v>12481.4</v>
          </cell>
        </row>
        <row r="984">
          <cell r="B984" t="str">
            <v>50.05.430</v>
          </cell>
          <cell r="C984" t="str">
            <v>Detector óptico de fumaça com base endereçável</v>
          </cell>
          <cell r="D984" t="str">
            <v>SP Obras</v>
          </cell>
          <cell r="E984" t="str">
            <v>UN</v>
          </cell>
          <cell r="F984">
            <v>21</v>
          </cell>
          <cell r="G984">
            <v>236.77</v>
          </cell>
          <cell r="H984">
            <v>4972.17</v>
          </cell>
        </row>
        <row r="985">
          <cell r="B985" t="str">
            <v>91940</v>
          </cell>
          <cell r="C985" t="str">
            <v>CAIXA RETANGULAR 4" X 2" MÉDIA (1,30 M DO PISO), PVC, INSTALADA EM PAREDE - FORNECIMENTO E INSTALAÇÃO. AF_03/2023</v>
          </cell>
          <cell r="D985" t="str">
            <v>SINAPI</v>
          </cell>
          <cell r="E985" t="str">
            <v>UN</v>
          </cell>
          <cell r="F985">
            <v>10</v>
          </cell>
          <cell r="G985">
            <v>22.84</v>
          </cell>
          <cell r="H985">
            <v>228.4</v>
          </cell>
        </row>
        <row r="986">
          <cell r="B986" t="str">
            <v>91943</v>
          </cell>
          <cell r="C986" t="str">
            <v>CAIXA RETANGULAR 4" X 4" MÉDIA (1,30 M DO PISO), PVC, INSTALADA EM PAREDE - FORNECIMENTO E INSTALAÇÃO. AF_03/2023</v>
          </cell>
          <cell r="D986" t="str">
            <v>SINAPI</v>
          </cell>
          <cell r="E986" t="str">
            <v>UN</v>
          </cell>
          <cell r="F986">
            <v>10</v>
          </cell>
          <cell r="G986">
            <v>25.5</v>
          </cell>
          <cell r="H986">
            <v>255</v>
          </cell>
        </row>
        <row r="987">
          <cell r="B987" t="str">
            <v>91937</v>
          </cell>
          <cell r="C987" t="str">
            <v>CAIXA OCTOGONAL 3" X 3", PVC, INSTALADA EM LAJE - FORNECIMENTO E INSTALAÇÃO. AF_03/2023</v>
          </cell>
          <cell r="D987" t="str">
            <v>SINAPI</v>
          </cell>
          <cell r="E987" t="str">
            <v>UN</v>
          </cell>
          <cell r="F987">
            <v>20</v>
          </cell>
          <cell r="G987">
            <v>18.829999999999998</v>
          </cell>
          <cell r="H987">
            <v>376.6</v>
          </cell>
        </row>
        <row r="988">
          <cell r="B988" t="str">
            <v>09.06.005</v>
          </cell>
          <cell r="C988" t="str">
            <v>Caixa de passagem chapa tampa parafusada de 10x10x8 cm</v>
          </cell>
          <cell r="D988" t="str">
            <v>FDE</v>
          </cell>
          <cell r="E988" t="str">
            <v>UN</v>
          </cell>
          <cell r="F988">
            <v>5</v>
          </cell>
          <cell r="G988">
            <v>26.11</v>
          </cell>
          <cell r="H988">
            <v>130.55000000000001</v>
          </cell>
        </row>
        <row r="989">
          <cell r="B989" t="str">
            <v>09.06.007</v>
          </cell>
          <cell r="C989" t="str">
            <v>Caixa de passagem chapa tampa parafusada de 15x15x8 cm</v>
          </cell>
          <cell r="D989" t="str">
            <v>FDE</v>
          </cell>
          <cell r="E989" t="str">
            <v>UN</v>
          </cell>
          <cell r="F989">
            <v>5</v>
          </cell>
          <cell r="G989">
            <v>40.619999999999997</v>
          </cell>
          <cell r="H989">
            <v>203.1</v>
          </cell>
        </row>
        <row r="990">
          <cell r="B990" t="str">
            <v>09.06.009</v>
          </cell>
          <cell r="C990" t="str">
            <v>Caixa de passagem chapa tampa parafusada de 20x20x10 cm</v>
          </cell>
          <cell r="D990" t="str">
            <v>FDE</v>
          </cell>
          <cell r="E990" t="str">
            <v>UN</v>
          </cell>
          <cell r="F990">
            <v>5</v>
          </cell>
          <cell r="G990">
            <v>62.61</v>
          </cell>
          <cell r="H990">
            <v>313.05</v>
          </cell>
        </row>
        <row r="991">
          <cell r="B991" t="str">
            <v>09.06.012</v>
          </cell>
          <cell r="C991" t="str">
            <v>Caixa de passagem chapa tampa parafusada de 30x30x12 cm</v>
          </cell>
          <cell r="D991" t="str">
            <v>FDE</v>
          </cell>
          <cell r="E991" t="str">
            <v>UN</v>
          </cell>
          <cell r="F991">
            <v>5</v>
          </cell>
          <cell r="G991">
            <v>95.26</v>
          </cell>
          <cell r="H991">
            <v>476.3</v>
          </cell>
        </row>
        <row r="992">
          <cell r="B992" t="str">
            <v>09.06.015</v>
          </cell>
          <cell r="C992" t="str">
            <v>Caixa de passagem chapa tampa parafusada de 40x40x15 cm</v>
          </cell>
          <cell r="D992" t="str">
            <v>FDE</v>
          </cell>
          <cell r="E992" t="str">
            <v>UN</v>
          </cell>
          <cell r="F992">
            <v>5</v>
          </cell>
          <cell r="G992">
            <v>134.37</v>
          </cell>
          <cell r="H992">
            <v>671.85</v>
          </cell>
        </row>
        <row r="993">
          <cell r="B993" t="str">
            <v>09.06.019</v>
          </cell>
          <cell r="C993" t="str">
            <v>Caixa de passagem chapa tampa parafusada de 50x50x15 cm</v>
          </cell>
          <cell r="D993" t="str">
            <v>FDE</v>
          </cell>
          <cell r="E993" t="str">
            <v>UN</v>
          </cell>
          <cell r="F993">
            <v>5</v>
          </cell>
          <cell r="G993">
            <v>184.14</v>
          </cell>
          <cell r="H993">
            <v>920.7</v>
          </cell>
        </row>
        <row r="994">
          <cell r="B994" t="str">
            <v>09.06.025</v>
          </cell>
          <cell r="C994" t="str">
            <v>Caixa de passagem em alvenaria de 0,40x0,40x0,40 m</v>
          </cell>
          <cell r="D994" t="str">
            <v>FDE</v>
          </cell>
          <cell r="E994" t="str">
            <v>UN</v>
          </cell>
          <cell r="F994">
            <v>2</v>
          </cell>
          <cell r="G994">
            <v>236.68</v>
          </cell>
          <cell r="H994">
            <v>473.36</v>
          </cell>
        </row>
        <row r="995">
          <cell r="B995" t="str">
            <v>09.06.026</v>
          </cell>
          <cell r="C995" t="str">
            <v>Caixa de passagem em alvenaria de 0,60x0,60x0,60 m</v>
          </cell>
          <cell r="D995" t="str">
            <v>FDE</v>
          </cell>
          <cell r="E995" t="str">
            <v>UN</v>
          </cell>
          <cell r="F995">
            <v>3</v>
          </cell>
          <cell r="G995">
            <v>496.69</v>
          </cell>
          <cell r="H995">
            <v>1490.07</v>
          </cell>
        </row>
        <row r="996">
          <cell r="B996" t="str">
            <v>09.06.027</v>
          </cell>
          <cell r="C996" t="str">
            <v>Caixa de passagem em alvenaria de 0,80x0,80x0,80 m</v>
          </cell>
          <cell r="D996" t="str">
            <v>FDE</v>
          </cell>
          <cell r="E996" t="str">
            <v>UN</v>
          </cell>
          <cell r="F996">
            <v>3</v>
          </cell>
          <cell r="G996">
            <v>817.87</v>
          </cell>
          <cell r="H996">
            <v>2453.61</v>
          </cell>
        </row>
        <row r="997">
          <cell r="B997" t="str">
            <v>09.06.028</v>
          </cell>
          <cell r="C997" t="str">
            <v>Caixa de passagem em alvenaria de 1,00x1,00x1,00 m</v>
          </cell>
          <cell r="D997" t="str">
            <v>FDE</v>
          </cell>
          <cell r="E997" t="str">
            <v>UN</v>
          </cell>
          <cell r="F997">
            <v>5</v>
          </cell>
          <cell r="G997">
            <v>790.84</v>
          </cell>
          <cell r="H997">
            <v>3954.2</v>
          </cell>
        </row>
        <row r="998">
          <cell r="B998" t="str">
            <v>09.06.029</v>
          </cell>
          <cell r="C998" t="str">
            <v>Caixa de passagem em alvenaria de 1,00x1,00x0,60 m</v>
          </cell>
          <cell r="D998" t="str">
            <v>FDE</v>
          </cell>
          <cell r="E998" t="str">
            <v>UN</v>
          </cell>
          <cell r="F998">
            <v>5</v>
          </cell>
          <cell r="G998">
            <v>455.74</v>
          </cell>
          <cell r="H998">
            <v>2278.6999999999998</v>
          </cell>
        </row>
        <row r="999">
          <cell r="B999" t="str">
            <v>09.06.035</v>
          </cell>
          <cell r="C999" t="str">
            <v>Caixa de passagem a prova de umidade em aluminio 10x10x6cm</v>
          </cell>
          <cell r="D999" t="str">
            <v>FDE</v>
          </cell>
          <cell r="E999" t="str">
            <v>UN</v>
          </cell>
          <cell r="F999">
            <v>5</v>
          </cell>
          <cell r="G999">
            <v>88.67</v>
          </cell>
          <cell r="H999">
            <v>443.35</v>
          </cell>
        </row>
        <row r="1000">
          <cell r="B1000" t="str">
            <v>09.06.036</v>
          </cell>
          <cell r="C1000" t="str">
            <v>Caixa de passagem a prova de umidade em aluminio 15x15x10cm</v>
          </cell>
          <cell r="D1000" t="str">
            <v>FDE</v>
          </cell>
          <cell r="E1000" t="str">
            <v>UN</v>
          </cell>
          <cell r="F1000">
            <v>5</v>
          </cell>
          <cell r="G1000">
            <v>117.74</v>
          </cell>
          <cell r="H1000">
            <v>588.70000000000005</v>
          </cell>
        </row>
        <row r="1001">
          <cell r="B1001" t="str">
            <v>09.06.037</v>
          </cell>
          <cell r="C1001" t="str">
            <v>Caixa de passagem a prova de umidade em aluminio 20x20x10cm</v>
          </cell>
          <cell r="D1001" t="str">
            <v>FDE</v>
          </cell>
          <cell r="E1001" t="str">
            <v>UN</v>
          </cell>
          <cell r="F1001">
            <v>5</v>
          </cell>
          <cell r="G1001">
            <v>144.71</v>
          </cell>
          <cell r="H1001">
            <v>723.55</v>
          </cell>
        </row>
        <row r="1002">
          <cell r="B1002" t="str">
            <v>09.06.038</v>
          </cell>
          <cell r="C1002" t="str">
            <v>Caixa de passagem a prova de umidade em aluminio 30x30x12cm</v>
          </cell>
          <cell r="D1002" t="str">
            <v>FDE</v>
          </cell>
          <cell r="E1002" t="str">
            <v>UN</v>
          </cell>
          <cell r="F1002">
            <v>5</v>
          </cell>
          <cell r="G1002">
            <v>259.27999999999997</v>
          </cell>
          <cell r="H1002">
            <v>1296.4000000000001</v>
          </cell>
        </row>
        <row r="1003">
          <cell r="B1003" t="str">
            <v>09.06.039</v>
          </cell>
          <cell r="C1003" t="str">
            <v>Caixa de passagem a prova de umidade em aluminio 40x40x20cm</v>
          </cell>
          <cell r="D1003" t="str">
            <v>FDE</v>
          </cell>
          <cell r="E1003" t="str">
            <v>UN</v>
          </cell>
          <cell r="F1003">
            <v>5</v>
          </cell>
          <cell r="G1003">
            <v>599.6</v>
          </cell>
          <cell r="H1003">
            <v>2998</v>
          </cell>
        </row>
        <row r="1004">
          <cell r="B1004" t="str">
            <v>100560</v>
          </cell>
          <cell r="C1004" t="str">
            <v>QUADRO DE DISTRIBUIÇÃO PARA TELEFONE N.2, 20X20X12CM EM CHAPA METALICA, DE EMBUTIR, SEM ACESSORIOS, PADRÃO TELEBRAS, FORNECIMENTO E INSTALAÇÃO. AF_11/2019</v>
          </cell>
          <cell r="D1004" t="str">
            <v>SINAPI</v>
          </cell>
          <cell r="E1004" t="str">
            <v>UN</v>
          </cell>
          <cell r="F1004">
            <v>5</v>
          </cell>
          <cell r="G1004">
            <v>118.57</v>
          </cell>
          <cell r="H1004">
            <v>592.85</v>
          </cell>
        </row>
        <row r="1005">
          <cell r="B1005" t="str">
            <v>100561</v>
          </cell>
          <cell r="C1005" t="str">
            <v>QUADRO DE DISTRIBUICAO PARA TELEFONE N.3, 40X40X12CM EM CHAPA METALICA, DE EMBUTIR, SEM ACESSORIOS, PADRAO TELEBRAS, FORNECIMENTO E INSTALAÇÃO. AF_11/2019</v>
          </cell>
          <cell r="D1005" t="str">
            <v>SINAPI</v>
          </cell>
          <cell r="E1005" t="str">
            <v>UN</v>
          </cell>
          <cell r="F1005">
            <v>5</v>
          </cell>
          <cell r="G1005">
            <v>196.33</v>
          </cell>
          <cell r="H1005">
            <v>981.65</v>
          </cell>
        </row>
        <row r="1006">
          <cell r="B1006" t="str">
            <v>100562</v>
          </cell>
          <cell r="C1006" t="str">
            <v>QUADRO DE DISTRIBUICAO PARA TELEFONE N.4, 60X60X12CM EM CHAPA METALICA, DE EMBUTIR, SEM ACESSORIOS, PADRAO TELEBRAS, FORNECIMENTO E INSTALAÇÃO. AF_11/2019</v>
          </cell>
          <cell r="D1006" t="str">
            <v>SINAPI</v>
          </cell>
          <cell r="E1006" t="str">
            <v>UN</v>
          </cell>
          <cell r="F1006">
            <v>5</v>
          </cell>
          <cell r="G1006">
            <v>290.16000000000003</v>
          </cell>
          <cell r="H1006">
            <v>1450.8</v>
          </cell>
        </row>
        <row r="1007">
          <cell r="B1007" t="str">
            <v>09.07.009</v>
          </cell>
          <cell r="C1007" t="str">
            <v>Fio trancado para telefone - pad. telebras</v>
          </cell>
          <cell r="D1007" t="str">
            <v>FDE</v>
          </cell>
          <cell r="E1007" t="str">
            <v>M</v>
          </cell>
          <cell r="F1007">
            <v>5</v>
          </cell>
          <cell r="G1007">
            <v>2.41</v>
          </cell>
          <cell r="H1007">
            <v>12.05</v>
          </cell>
        </row>
        <row r="1008">
          <cell r="B1008" t="str">
            <v>91924</v>
          </cell>
          <cell r="C1008" t="str">
            <v>CABO DE COBRE FLEXÍVEL ISOLADO, 1,5 MM², ANTI-CHAMA 450/750 V, PARA CIRCUITOS TERMINAIS - FORNECIMENTO E INSTALAÇÃO. AF_03/2023</v>
          </cell>
          <cell r="D1008" t="str">
            <v>SINAPI</v>
          </cell>
          <cell r="E1008" t="str">
            <v>M</v>
          </cell>
          <cell r="F1008">
            <v>23102</v>
          </cell>
          <cell r="G1008">
            <v>3.54</v>
          </cell>
          <cell r="H1008">
            <v>81781.08</v>
          </cell>
        </row>
        <row r="1009">
          <cell r="B1009" t="str">
            <v>91926</v>
          </cell>
          <cell r="C1009" t="str">
            <v>CABO DE COBRE FLEXÍVEL ISOLADO, 2,5 MM², ANTI-CHAMA 450/750 V, PARA CIRCUITOS TERMINAIS - FORNECIMENTO E INSTALAÇÃO. AF_03/2023</v>
          </cell>
          <cell r="D1009" t="str">
            <v>SINAPI</v>
          </cell>
          <cell r="E1009" t="str">
            <v>M</v>
          </cell>
          <cell r="F1009">
            <v>47000</v>
          </cell>
          <cell r="G1009">
            <v>5.05</v>
          </cell>
          <cell r="H1009">
            <v>237350</v>
          </cell>
        </row>
        <row r="1010">
          <cell r="B1010" t="str">
            <v>91928</v>
          </cell>
          <cell r="C1010" t="str">
            <v>CABO DE COBRE FLEXÍVEL ISOLADO, 4 MM², ANTI-CHAMA 450/750 V, PARA CIRCUITOS TERMINAIS - FORNECIMENTO E INSTALAÇÃO. AF_03/2023</v>
          </cell>
          <cell r="D1010" t="str">
            <v>SINAPI</v>
          </cell>
          <cell r="E1010" t="str">
            <v>M</v>
          </cell>
          <cell r="F1010">
            <v>26204</v>
          </cell>
          <cell r="G1010">
            <v>7.72</v>
          </cell>
          <cell r="H1010">
            <v>202294.88</v>
          </cell>
        </row>
        <row r="1011">
          <cell r="B1011" t="str">
            <v>91930</v>
          </cell>
          <cell r="C1011" t="str">
            <v>CABO DE COBRE FLEXÍVEL ISOLADO, 6 MM², ANTI-CHAMA 450/750 V, PARA CIRCUITOS TERMINAIS - FORNECIMENTO E INSTALAÇÃO. AF_03/2023</v>
          </cell>
          <cell r="D1011" t="str">
            <v>SINAPI</v>
          </cell>
          <cell r="E1011" t="str">
            <v>M</v>
          </cell>
          <cell r="F1011">
            <v>13102</v>
          </cell>
          <cell r="G1011">
            <v>10.71</v>
          </cell>
          <cell r="H1011">
            <v>140322.42000000001</v>
          </cell>
        </row>
        <row r="1012">
          <cell r="B1012" t="str">
            <v>91932</v>
          </cell>
          <cell r="C1012" t="str">
            <v>CABO DE COBRE FLEXÍVEL ISOLADO, 10 MM², ANTI-CHAMA 450/750 V, PARA CIRCUITOS TERMINAIS - FORNECIMENTO E INSTALAÇÃO. AF_03/2023</v>
          </cell>
          <cell r="D1012" t="str">
            <v>SINAPI</v>
          </cell>
          <cell r="E1012" t="str">
            <v>M</v>
          </cell>
          <cell r="F1012">
            <v>13200</v>
          </cell>
          <cell r="G1012">
            <v>18.899999999999999</v>
          </cell>
          <cell r="H1012">
            <v>249480</v>
          </cell>
        </row>
        <row r="1013">
          <cell r="B1013" t="str">
            <v>92980</v>
          </cell>
          <cell r="C1013" t="str">
            <v>CABO DE COBRE FLEXÍVEL ISOLADO, 10 MM², ANTI-CHAMA 0,6/1,0 KV, PARA DISTRIBUIÇÃO - FORNECIMENTO E INSTALAÇÃO. AF_10/2020</v>
          </cell>
          <cell r="D1013" t="str">
            <v>SINAPI</v>
          </cell>
          <cell r="E1013" t="str">
            <v>M</v>
          </cell>
          <cell r="F1013">
            <v>200</v>
          </cell>
          <cell r="G1013">
            <v>11.32</v>
          </cell>
          <cell r="H1013">
            <v>2264</v>
          </cell>
        </row>
        <row r="1014">
          <cell r="B1014" t="str">
            <v>16.14.013</v>
          </cell>
          <cell r="C1014" t="str">
            <v>Tela armadura (malha aco ca 60 fyk = 600 m pa)</v>
          </cell>
          <cell r="D1014" t="str">
            <v>FDE</v>
          </cell>
          <cell r="E1014" t="str">
            <v>KG</v>
          </cell>
          <cell r="F1014">
            <v>4</v>
          </cell>
          <cell r="G1014">
            <v>10.130000000000001</v>
          </cell>
          <cell r="H1014">
            <v>40.520000000000003</v>
          </cell>
        </row>
        <row r="1015">
          <cell r="B1015" t="str">
            <v>91934</v>
          </cell>
          <cell r="C1015" t="str">
            <v>CABO DE COBRE FLEXÍVEL ISOLADO, 16 MM², ANTI-CHAMA 450/750 V, PARA CIRCUITOS TERMINAIS - FORNECIMENTO E INSTALAÇÃO. AF_03/2023</v>
          </cell>
          <cell r="D1015" t="str">
            <v>SINAPI</v>
          </cell>
          <cell r="E1015" t="str">
            <v>M</v>
          </cell>
          <cell r="F1015">
            <v>1000</v>
          </cell>
          <cell r="G1015">
            <v>27.36</v>
          </cell>
          <cell r="H1015">
            <v>27360</v>
          </cell>
        </row>
        <row r="1016">
          <cell r="B1016" t="str">
            <v>101562</v>
          </cell>
          <cell r="C1016" t="str">
            <v>CABO DE COBRE FLEXÍVEL ISOLADO, 25 MM², 0,6/1,0 KV, PARA REDE AÉREA DE DISTRIBUIÇÃO DE ENERGIA ELÉTRICA DE BAIXA TENSÃO - FORNECIMENTO E INSTALAÇÃO. AF_07/2020</v>
          </cell>
          <cell r="D1016" t="str">
            <v>SINAPI</v>
          </cell>
          <cell r="E1016" t="str">
            <v>M</v>
          </cell>
          <cell r="F1016">
            <v>800</v>
          </cell>
          <cell r="G1016">
            <v>26.68</v>
          </cell>
          <cell r="H1016">
            <v>21344</v>
          </cell>
        </row>
        <row r="1017">
          <cell r="B1017" t="str">
            <v>101563</v>
          </cell>
          <cell r="C1017" t="str">
            <v>CABO DE COBRE FLEXÍVEL ISOLADO, 35 MM², 0,6/1,0 KV, PARA REDE AÉREA DE DISTRIBUIÇÃO DE ENERGIA ELÉTRICA DE BAIXA TENSÃO - FORNECIMENTO E INSTALAÇÃO. AF_07/2020</v>
          </cell>
          <cell r="D1017" t="str">
            <v>SINAPI</v>
          </cell>
          <cell r="E1017" t="str">
            <v>M</v>
          </cell>
          <cell r="F1017">
            <v>600</v>
          </cell>
          <cell r="G1017">
            <v>37.659999999999997</v>
          </cell>
          <cell r="H1017">
            <v>22596</v>
          </cell>
        </row>
        <row r="1018">
          <cell r="B1018" t="str">
            <v>101564</v>
          </cell>
          <cell r="C1018" t="str">
            <v>CABO DE COBRE FLEXÍVEL ISOLADO, 50 MM², 0,6/1,0 KV, PARA REDE AÉREA DE DISTRIBUIÇÃO DE ENERGIA ELÉTRICA DE BAIXA TENSÃO - FORNECIMENTO E INSTALAÇÃO. AF_07/2020</v>
          </cell>
          <cell r="D1018" t="str">
            <v>SINAPI</v>
          </cell>
          <cell r="E1018" t="str">
            <v>M</v>
          </cell>
          <cell r="F1018">
            <v>500</v>
          </cell>
          <cell r="G1018">
            <v>55.65</v>
          </cell>
          <cell r="H1018">
            <v>27825</v>
          </cell>
        </row>
        <row r="1019">
          <cell r="B1019" t="str">
            <v>101565</v>
          </cell>
          <cell r="C1019" t="str">
            <v>CABO DE COBRE FLEXÍVEL ISOLADO, 70 MM², 0,6/1,0 KV, PARA REDE AÉREA DE DISTRIBUIÇÃO DE ENERGIA ELÉTRICA DE BAIXA TENSÃO - FORNECIMENTO E INSTALAÇÃO. AF_07/2020</v>
          </cell>
          <cell r="D1019" t="str">
            <v>SINAPI</v>
          </cell>
          <cell r="E1019" t="str">
            <v>M</v>
          </cell>
          <cell r="F1019">
            <v>350</v>
          </cell>
          <cell r="G1019">
            <v>77.8</v>
          </cell>
          <cell r="H1019">
            <v>27230</v>
          </cell>
        </row>
        <row r="1020">
          <cell r="B1020" t="str">
            <v>101567</v>
          </cell>
          <cell r="C1020" t="str">
            <v>CABO DE COBRE FLEXÍVEL ISOLADO, 95 MM², 0,6/1,0 KV, PARA REDE AÉREA DE DISTRIBUIÇÃO DE ENERGIA ELÉTRICA DE BAIXA TENSÃO - FORNECIMENTO E INSTALAÇÃO. AF_07/2020</v>
          </cell>
          <cell r="D1020" t="str">
            <v>SINAPI</v>
          </cell>
          <cell r="E1020" t="str">
            <v>M</v>
          </cell>
          <cell r="F1020">
            <v>300</v>
          </cell>
          <cell r="G1020">
            <v>100.97</v>
          </cell>
          <cell r="H1020">
            <v>30291</v>
          </cell>
        </row>
        <row r="1021">
          <cell r="B1021" t="str">
            <v>101568</v>
          </cell>
          <cell r="C1021" t="str">
            <v>CABO DE COBRE FLEXÍVEL ISOLADO, 120 MM², 0,6/1,0 KV, PARA REDE AÉREA DE DISTRIBUIÇÃO DE ENERGIA ELÉTRICA DE BAIXA TENSÃO - FORNECIMENTO E INSTALAÇÃO. AF_07/2020</v>
          </cell>
          <cell r="D1021" t="str">
            <v>SINAPI</v>
          </cell>
          <cell r="E1021" t="str">
            <v>M</v>
          </cell>
          <cell r="F1021">
            <v>200</v>
          </cell>
          <cell r="G1021">
            <v>132.02000000000001</v>
          </cell>
          <cell r="H1021">
            <v>26404</v>
          </cell>
        </row>
        <row r="1022">
          <cell r="B1022" t="str">
            <v>91935</v>
          </cell>
          <cell r="C1022" t="str">
            <v>CABO DE COBRE FLEXÍVEL ISOLADO, 16 MM², ANTI-CHAMA 0,6/1,0 KV, PARA CIRCUITOS TERMINAIS - FORNECIMENTO E INSTALAÇÃO. AF_03/2023</v>
          </cell>
          <cell r="D1022" t="str">
            <v>SINAPI</v>
          </cell>
          <cell r="E1022" t="str">
            <v>M</v>
          </cell>
          <cell r="F1022">
            <v>5</v>
          </cell>
          <cell r="G1022">
            <v>28.58</v>
          </cell>
          <cell r="H1022">
            <v>142.9</v>
          </cell>
        </row>
        <row r="1023">
          <cell r="B1023" t="str">
            <v>91933</v>
          </cell>
          <cell r="C1023" t="str">
            <v>CABO DE COBRE FLEXÍVEL ISOLADO, 10 MM², ANTI-CHAMA 0,6/1,0 KV, PARA CIRCUITOS TERMINAIS - FORNECIMENTO E INSTALAÇÃO. AF_03/2023</v>
          </cell>
          <cell r="D1023" t="str">
            <v>SINAPI</v>
          </cell>
          <cell r="E1023" t="str">
            <v>M</v>
          </cell>
          <cell r="F1023">
            <v>5</v>
          </cell>
          <cell r="G1023">
            <v>18.27</v>
          </cell>
          <cell r="H1023">
            <v>91.35</v>
          </cell>
        </row>
        <row r="1024">
          <cell r="B1024" t="str">
            <v>91931</v>
          </cell>
          <cell r="C1024" t="str">
            <v>CABO DE COBRE FLEXÍVEL ISOLADO, 6 MM², ANTI-CHAMA 0,6/1,0 KV, PARA CIRCUITOS TERMINAIS - FORNECIMENTO E INSTALAÇÃO. AF_03/2023</v>
          </cell>
          <cell r="D1024" t="str">
            <v>SINAPI</v>
          </cell>
          <cell r="E1024" t="str">
            <v>M</v>
          </cell>
          <cell r="F1024">
            <v>5</v>
          </cell>
          <cell r="G1024">
            <v>11.49</v>
          </cell>
          <cell r="H1024">
            <v>57.45</v>
          </cell>
        </row>
        <row r="1025">
          <cell r="B1025" t="str">
            <v>91929</v>
          </cell>
          <cell r="C1025" t="str">
            <v>CABO DE COBRE FLEXÍVEL ISOLADO, 4 MM², ANTI-CHAMA 0,6/1,0 KV, PARA CIRCUITOS TERMINAIS - FORNECIMENTO E INSTALAÇÃO. AF_03/2023</v>
          </cell>
          <cell r="D1025" t="str">
            <v>SINAPI</v>
          </cell>
          <cell r="E1025" t="str">
            <v>M</v>
          </cell>
          <cell r="F1025">
            <v>5</v>
          </cell>
          <cell r="G1025">
            <v>8.1999999999999993</v>
          </cell>
          <cell r="H1025">
            <v>41</v>
          </cell>
        </row>
        <row r="1026">
          <cell r="B1026" t="str">
            <v>91927</v>
          </cell>
          <cell r="C1026" t="str">
            <v>CABO DE COBRE FLEXÍVEL ISOLADO, 2,5 MM², ANTI-CHAMA 0,6/1,0 KV, PARA CIRCUITOS TERMINAIS - FORNECIMENTO E INSTALAÇÃO. AF_03/2023</v>
          </cell>
          <cell r="D1026" t="str">
            <v>SINAPI</v>
          </cell>
          <cell r="E1026" t="str">
            <v>M</v>
          </cell>
          <cell r="F1026">
            <v>5</v>
          </cell>
          <cell r="G1026">
            <v>5.61</v>
          </cell>
          <cell r="H1026">
            <v>28.05</v>
          </cell>
        </row>
        <row r="1027">
          <cell r="B1027" t="str">
            <v>91925</v>
          </cell>
          <cell r="C1027" t="str">
            <v>CABO DE COBRE FLEXÍVEL ISOLADO, 1,5 MM², ANTI-CHAMA 0,6/1,0 KV, PARA CIRCUITOS TERMINAIS - FORNECIMENTO E INSTALAÇÃO. AF_03/2023</v>
          </cell>
          <cell r="D1027" t="str">
            <v>SINAPI</v>
          </cell>
          <cell r="E1027" t="str">
            <v>M</v>
          </cell>
          <cell r="F1027">
            <v>5</v>
          </cell>
          <cell r="G1027">
            <v>4.2</v>
          </cell>
          <cell r="H1027">
            <v>21</v>
          </cell>
        </row>
        <row r="1028">
          <cell r="B1028" t="str">
            <v>09.08.002</v>
          </cell>
          <cell r="C1028" t="str">
            <v>Interruptor de 1 tecla simples em cx.4"x2"-eletrod.aço galv.a quente</v>
          </cell>
          <cell r="D1028" t="str">
            <v>FDE</v>
          </cell>
          <cell r="E1028" t="str">
            <v>UN</v>
          </cell>
          <cell r="F1028">
            <v>42</v>
          </cell>
          <cell r="G1028">
            <v>200.57</v>
          </cell>
          <cell r="H1028">
            <v>8423.94</v>
          </cell>
        </row>
        <row r="1029">
          <cell r="B1029" t="str">
            <v>09.08.003</v>
          </cell>
          <cell r="C1029" t="str">
            <v>Interruptor de 2 teclas simples em cx.4"x2"-eletrod.aço galv.a quente</v>
          </cell>
          <cell r="D1029" t="str">
            <v>FDE</v>
          </cell>
          <cell r="E1029" t="str">
            <v>UN</v>
          </cell>
          <cell r="F1029">
            <v>7</v>
          </cell>
          <cell r="G1029">
            <v>273.08</v>
          </cell>
          <cell r="H1029">
            <v>1911.56</v>
          </cell>
        </row>
        <row r="1030">
          <cell r="B1030" t="str">
            <v>09.08.004</v>
          </cell>
          <cell r="C1030" t="str">
            <v>Interruptor de 3 teclas simples em cx.4"x2"-eletrod.aço galv.a quente</v>
          </cell>
          <cell r="D1030" t="str">
            <v>FDE</v>
          </cell>
          <cell r="E1030" t="str">
            <v>UN</v>
          </cell>
          <cell r="F1030">
            <v>3</v>
          </cell>
          <cell r="G1030">
            <v>282.79000000000002</v>
          </cell>
          <cell r="H1030">
            <v>848.37</v>
          </cell>
        </row>
        <row r="1031">
          <cell r="B1031" t="str">
            <v>09.08.005</v>
          </cell>
          <cell r="C1031" t="str">
            <v>Interruptor de 1 tecla bipolar simples em cx.4"x2"-eletrod.de aço galv.a quente</v>
          </cell>
          <cell r="D1031" t="str">
            <v>FDE</v>
          </cell>
          <cell r="E1031" t="str">
            <v>UN</v>
          </cell>
          <cell r="F1031">
            <v>3</v>
          </cell>
          <cell r="G1031">
            <v>234.09</v>
          </cell>
          <cell r="H1031">
            <v>702.27</v>
          </cell>
        </row>
        <row r="1032">
          <cell r="B1032" t="str">
            <v>09.08.006</v>
          </cell>
          <cell r="C1032" t="str">
            <v>2 interruptores de 1 tecla bip.simpl.cx.4"x4"-eletr.aço galv.a quente</v>
          </cell>
          <cell r="D1032" t="str">
            <v>FDE</v>
          </cell>
          <cell r="E1032" t="str">
            <v>UN</v>
          </cell>
          <cell r="F1032">
            <v>3</v>
          </cell>
          <cell r="G1032">
            <v>338.31</v>
          </cell>
          <cell r="H1032">
            <v>1014.93</v>
          </cell>
        </row>
        <row r="1033">
          <cell r="B1033" t="str">
            <v>09.08.007</v>
          </cell>
          <cell r="C1033" t="str">
            <v>Interruptor de 1 tecla paral.simpl.cx.4"x2"-eletr.aço galv.a quente</v>
          </cell>
          <cell r="D1033" t="str">
            <v>FDE</v>
          </cell>
          <cell r="E1033" t="str">
            <v>UN</v>
          </cell>
          <cell r="F1033">
            <v>5</v>
          </cell>
          <cell r="G1033">
            <v>266.39999999999998</v>
          </cell>
          <cell r="H1033">
            <v>1332</v>
          </cell>
        </row>
        <row r="1034">
          <cell r="B1034" t="str">
            <v>09.08.008</v>
          </cell>
          <cell r="C1034" t="str">
            <v>Interruptor de 1 tecla paral.bip.cx.4"x2"-eletr.aço galv.a quente</v>
          </cell>
          <cell r="D1034" t="str">
            <v>FDE</v>
          </cell>
          <cell r="E1034" t="str">
            <v>UN</v>
          </cell>
          <cell r="F1034">
            <v>2</v>
          </cell>
          <cell r="G1034">
            <v>322.14</v>
          </cell>
          <cell r="H1034">
            <v>644.28</v>
          </cell>
        </row>
        <row r="1035">
          <cell r="B1035" t="str">
            <v>09.08.009</v>
          </cell>
          <cell r="C1035" t="str">
            <v>Interruptor de 1 tecla simpl.e tomada 2p+t univ.cx.4"x4" eletr.aço galv.a quente</v>
          </cell>
          <cell r="D1035" t="str">
            <v>FDE</v>
          </cell>
          <cell r="E1035" t="str">
            <v>UN</v>
          </cell>
          <cell r="F1035">
            <v>2</v>
          </cell>
          <cell r="G1035">
            <v>223.53</v>
          </cell>
          <cell r="H1035">
            <v>447.06</v>
          </cell>
        </row>
        <row r="1036">
          <cell r="B1036" t="str">
            <v>91981</v>
          </cell>
          <cell r="C1036" t="str">
            <v>INTERRUPTOR BIPOLAR (1 MÓDULO), 10A/250V, INCLUINDO SUPORTE E PLACA - FORNECIMENTO E INSTALAÇÃO. AF_03/2023</v>
          </cell>
          <cell r="D1036" t="str">
            <v>SINAPI</v>
          </cell>
          <cell r="E1036" t="str">
            <v>UN</v>
          </cell>
          <cell r="F1036">
            <v>14</v>
          </cell>
          <cell r="G1036">
            <v>60.28</v>
          </cell>
          <cell r="H1036">
            <v>843.92</v>
          </cell>
        </row>
        <row r="1037">
          <cell r="B1037" t="str">
            <v>09.08.038</v>
          </cell>
          <cell r="C1037" t="str">
            <v>2 interruptores 1 tecla bipolar em caixa 4x4 - eletrod pvc ø 25mm flexivel nbr 15465</v>
          </cell>
          <cell r="D1037" t="str">
            <v>FDE</v>
          </cell>
          <cell r="E1037" t="str">
            <v>UN</v>
          </cell>
          <cell r="F1037">
            <v>5</v>
          </cell>
          <cell r="G1037">
            <v>237.02</v>
          </cell>
          <cell r="H1037">
            <v>1185.0999999999999</v>
          </cell>
        </row>
        <row r="1038">
          <cell r="B1038" t="str">
            <v>09.08.039</v>
          </cell>
          <cell r="C1038" t="str">
            <v>3 interruptores 1 tecla bipolar em caixa 4x4 - eletrod pvc ø 25mm flexivel nbr 15465</v>
          </cell>
          <cell r="D1038" t="str">
            <v>FDE</v>
          </cell>
          <cell r="E1038" t="str">
            <v>UN</v>
          </cell>
          <cell r="F1038">
            <v>2</v>
          </cell>
          <cell r="G1038">
            <v>285.73</v>
          </cell>
          <cell r="H1038">
            <v>571.46</v>
          </cell>
        </row>
        <row r="1039">
          <cell r="B1039" t="str">
            <v>91854</v>
          </cell>
          <cell r="C1039" t="str">
            <v>ELETRODUTO FLEXÍVEL CORRUGADO, PVC, DN 25 MM (3/4"), PARA CIRCUITOS TERMINAIS, INSTALADO EM PAREDE - FORNECIMENTO E INSTALAÇÃO. AF_03/2023</v>
          </cell>
          <cell r="D1039" t="str">
            <v>SINAPI</v>
          </cell>
          <cell r="E1039" t="str">
            <v>M</v>
          </cell>
          <cell r="F1039">
            <v>620</v>
          </cell>
          <cell r="G1039">
            <v>11.72</v>
          </cell>
          <cell r="H1039">
            <v>7266.4</v>
          </cell>
        </row>
        <row r="1040">
          <cell r="B1040" t="str">
            <v>09.08.043</v>
          </cell>
          <cell r="C1040" t="str">
            <v>Interruptor em paralelo bipolar em caixa 4x2 - eletrod pvc ø 25mm flexivel nbr 15465</v>
          </cell>
          <cell r="D1040" t="str">
            <v>FDE</v>
          </cell>
          <cell r="E1040" t="str">
            <v>UN</v>
          </cell>
          <cell r="F1040">
            <v>2</v>
          </cell>
          <cell r="G1040">
            <v>257.51</v>
          </cell>
          <cell r="H1040">
            <v>515.02</v>
          </cell>
        </row>
        <row r="1041">
          <cell r="B1041" t="str">
            <v>92023</v>
          </cell>
          <cell r="C1041" t="str">
            <v>INTERRUPTOR SIMPLES (1 MÓDULO) COM 1 TOMADA DE EMBUTIR 2P+T 10 A, INCLUINDO SUPORTE E PLACA - FORNECIMENTO E INSTALAÇÃO. AF_03/2023</v>
          </cell>
          <cell r="D1041" t="str">
            <v>SINAPI</v>
          </cell>
          <cell r="E1041" t="str">
            <v>UN</v>
          </cell>
          <cell r="F1041">
            <v>42</v>
          </cell>
          <cell r="G1041">
            <v>62.97</v>
          </cell>
          <cell r="H1041">
            <v>2644.74</v>
          </cell>
        </row>
        <row r="1042">
          <cell r="B1042" t="str">
            <v>09.08.050</v>
          </cell>
          <cell r="C1042" t="str">
            <v>Tomada de piso 2p+t padrao nbr 14136 corrente 10a-250v - eletrod pvc ø 25mm flexivel nbr 15465</v>
          </cell>
          <cell r="D1042" t="str">
            <v>FDE</v>
          </cell>
          <cell r="E1042" t="str">
            <v>UN</v>
          </cell>
          <cell r="F1042">
            <v>2</v>
          </cell>
          <cell r="G1042">
            <v>219.35</v>
          </cell>
          <cell r="H1042">
            <v>438.7</v>
          </cell>
        </row>
        <row r="1043">
          <cell r="B1043" t="str">
            <v>09.08.052</v>
          </cell>
          <cell r="C1043" t="str">
            <v>Ponto seco para telefone - eletrod pvc ø 25mm flexivel nbr 15465</v>
          </cell>
          <cell r="D1043" t="str">
            <v>FDE</v>
          </cell>
          <cell r="E1043" t="str">
            <v>UN</v>
          </cell>
          <cell r="F1043">
            <v>5</v>
          </cell>
          <cell r="G1043">
            <v>206.74</v>
          </cell>
          <cell r="H1043">
            <v>1033.7</v>
          </cell>
        </row>
        <row r="1044">
          <cell r="B1044" t="str">
            <v>91985</v>
          </cell>
          <cell r="C1044" t="str">
            <v>INTERRUPTOR PULSADOR CAMPAINHA (1 MÓDULO), 10A/250V, INCLUINDO SUPORTE E PLACA - FORNECIMENTO E INSTALAÇÃO. AF_03/2023</v>
          </cell>
          <cell r="D1044" t="str">
            <v>SINAPI</v>
          </cell>
          <cell r="E1044" t="str">
            <v>UN</v>
          </cell>
          <cell r="F1044">
            <v>5</v>
          </cell>
          <cell r="G1044">
            <v>35.86</v>
          </cell>
          <cell r="H1044">
            <v>179.3</v>
          </cell>
        </row>
        <row r="1045">
          <cell r="B1045" t="str">
            <v>09.08.055</v>
          </cell>
          <cell r="C1045" t="str">
            <v>Botoeira para acionamento da bomba de incendio</v>
          </cell>
          <cell r="D1045" t="str">
            <v>FDE</v>
          </cell>
          <cell r="E1045" t="str">
            <v>UN</v>
          </cell>
          <cell r="F1045">
            <v>4</v>
          </cell>
          <cell r="G1045">
            <v>438.67</v>
          </cell>
          <cell r="H1045">
            <v>1754.68</v>
          </cell>
        </row>
        <row r="1046">
          <cell r="B1046" t="str">
            <v>91987</v>
          </cell>
          <cell r="C1046" t="str">
            <v>CAMPAINHA CIGARRA (1 MÓDULO), 10A/250V, INCLUINDO SUPORTE E PLACA - FORNECIMENTO E INSTALAÇÃO. AF_03/2023</v>
          </cell>
          <cell r="D1046" t="str">
            <v>SINAPI</v>
          </cell>
          <cell r="E1046" t="str">
            <v>UN</v>
          </cell>
          <cell r="F1046">
            <v>29</v>
          </cell>
          <cell r="G1046">
            <v>58.02</v>
          </cell>
          <cell r="H1046">
            <v>1682.58</v>
          </cell>
        </row>
        <row r="1047">
          <cell r="B1047" t="str">
            <v>09.08.057</v>
          </cell>
          <cell r="C1047" t="str">
            <v>Ponto seco p/ instalacao de som/tv/alarme - eletrod pvc ø 25mm flexivel nbr 15465</v>
          </cell>
          <cell r="D1047" t="str">
            <v>FDE</v>
          </cell>
          <cell r="E1047" t="str">
            <v>UN</v>
          </cell>
          <cell r="F1047">
            <v>5</v>
          </cell>
          <cell r="G1047">
            <v>159.35</v>
          </cell>
          <cell r="H1047">
            <v>796.75</v>
          </cell>
        </row>
        <row r="1048">
          <cell r="B1048" t="str">
            <v>09.08.063</v>
          </cell>
          <cell r="C1048" t="str">
            <v>2 interruptores de 1 tecla em caixa 4"x4"-eletroduto de pvc</v>
          </cell>
          <cell r="D1048" t="str">
            <v>FDE</v>
          </cell>
          <cell r="E1048" t="str">
            <v>UN</v>
          </cell>
          <cell r="F1048">
            <v>3</v>
          </cell>
          <cell r="G1048">
            <v>218.62</v>
          </cell>
          <cell r="H1048">
            <v>655.86</v>
          </cell>
        </row>
        <row r="1049">
          <cell r="B1049" t="str">
            <v>09.08.065</v>
          </cell>
          <cell r="C1049" t="str">
            <v>3 interruptores de 1 tecla em caixa 4"x4"-eletroduto de pvc</v>
          </cell>
          <cell r="D1049" t="str">
            <v>FDE</v>
          </cell>
          <cell r="E1049" t="str">
            <v>UN</v>
          </cell>
          <cell r="F1049">
            <v>3</v>
          </cell>
          <cell r="G1049">
            <v>275.17</v>
          </cell>
          <cell r="H1049">
            <v>825.51</v>
          </cell>
        </row>
        <row r="1050">
          <cell r="B1050" t="str">
            <v>09.08.066</v>
          </cell>
          <cell r="C1050" t="str">
            <v>Tomada industrial de parede 2p+t 32a 220/240v estanque ip65-eletr pvc ø 25mm flexivel nbr 15465</v>
          </cell>
          <cell r="D1050" t="str">
            <v>FDE</v>
          </cell>
          <cell r="E1050" t="str">
            <v>UN</v>
          </cell>
          <cell r="F1050">
            <v>3</v>
          </cell>
          <cell r="G1050">
            <v>861.85</v>
          </cell>
          <cell r="H1050">
            <v>2585.5500000000002</v>
          </cell>
        </row>
        <row r="1051">
          <cell r="B1051" t="str">
            <v>09.08.069</v>
          </cell>
          <cell r="C1051" t="str">
            <v>2 interruptores 1 tecla bipolar simples caixa 4"x4"-eletr pvc rigido</v>
          </cell>
          <cell r="D1051" t="str">
            <v>FDE</v>
          </cell>
          <cell r="E1051" t="str">
            <v>UN</v>
          </cell>
          <cell r="F1051">
            <v>3</v>
          </cell>
          <cell r="G1051">
            <v>279.76</v>
          </cell>
          <cell r="H1051">
            <v>839.28</v>
          </cell>
        </row>
        <row r="1052">
          <cell r="B1052" t="str">
            <v>09.08.070</v>
          </cell>
          <cell r="C1052" t="str">
            <v>3 interruptores de 1 tecla bipolar em caixa 4"x4"-eletroduto de pvc</v>
          </cell>
          <cell r="D1052" t="str">
            <v>FDE</v>
          </cell>
          <cell r="E1052" t="str">
            <v>UN</v>
          </cell>
          <cell r="F1052">
            <v>3</v>
          </cell>
          <cell r="G1052">
            <v>298.69</v>
          </cell>
          <cell r="H1052">
            <v>896.07</v>
          </cell>
        </row>
        <row r="1053">
          <cell r="B1053" t="str">
            <v>09.08.073</v>
          </cell>
          <cell r="C1053" t="str">
            <v>Interruptor 1 tecla paralelo bipolar caixa 4"x2"- eletr pvc rigido</v>
          </cell>
          <cell r="D1053" t="str">
            <v>FDE</v>
          </cell>
          <cell r="E1053" t="str">
            <v>UN</v>
          </cell>
          <cell r="F1053">
            <v>3</v>
          </cell>
          <cell r="G1053">
            <v>270.48</v>
          </cell>
          <cell r="H1053">
            <v>811.44</v>
          </cell>
        </row>
        <row r="1054">
          <cell r="B1054" t="str">
            <v>09.08.076</v>
          </cell>
          <cell r="C1054" t="str">
            <v>Tomada industrial de parede 2p+t 32 amperes 220/240v estanque ip65 eletrod.pvc rígido</v>
          </cell>
          <cell r="D1054" t="str">
            <v>FDE</v>
          </cell>
          <cell r="E1054" t="str">
            <v>UN</v>
          </cell>
          <cell r="F1054">
            <v>5</v>
          </cell>
          <cell r="G1054">
            <v>874.81</v>
          </cell>
          <cell r="H1054">
            <v>4374.05</v>
          </cell>
        </row>
        <row r="1055">
          <cell r="B1055" t="str">
            <v>92000</v>
          </cell>
          <cell r="C1055" t="str">
            <v>TOMADA BAIXA DE EMBUTIR (1 MÓDULO), 2P+T 10 A, INCLUINDO SUPORTE E PLACA - FORNECIMENTO E INSTALAÇÃO. AF_03/2023</v>
          </cell>
          <cell r="D1055" t="str">
            <v>SINAPI</v>
          </cell>
          <cell r="E1055" t="str">
            <v>UN</v>
          </cell>
          <cell r="F1055">
            <v>429</v>
          </cell>
          <cell r="G1055">
            <v>38.69</v>
          </cell>
          <cell r="H1055">
            <v>16598.009999999998</v>
          </cell>
        </row>
        <row r="1056">
          <cell r="B1056" t="str">
            <v>09.08.080</v>
          </cell>
          <cell r="C1056" t="str">
            <v>Tomada de piso 2p+t padrao nbr 14136 corrente 10a-250v-eletr pvc rígido</v>
          </cell>
          <cell r="D1056" t="str">
            <v>FDE</v>
          </cell>
          <cell r="E1056" t="str">
            <v>UN</v>
          </cell>
          <cell r="F1056">
            <v>3</v>
          </cell>
          <cell r="G1056">
            <v>219.31</v>
          </cell>
          <cell r="H1056">
            <v>657.93</v>
          </cell>
        </row>
        <row r="1057">
          <cell r="B1057" t="str">
            <v>09.08.081</v>
          </cell>
          <cell r="C1057" t="str">
            <v>Ponto seco para telefone-eletroduto de pvc</v>
          </cell>
          <cell r="D1057" t="str">
            <v>FDE</v>
          </cell>
          <cell r="E1057" t="str">
            <v>UN</v>
          </cell>
          <cell r="F1057">
            <v>5</v>
          </cell>
          <cell r="G1057">
            <v>126.53</v>
          </cell>
          <cell r="H1057">
            <v>632.65</v>
          </cell>
        </row>
        <row r="1058">
          <cell r="B1058" t="str">
            <v>09.08.082</v>
          </cell>
          <cell r="C1058" t="str">
            <v>Tomada de piso para tel/logica - eletroduto de pvc</v>
          </cell>
          <cell r="D1058" t="str">
            <v>FDE</v>
          </cell>
          <cell r="E1058" t="str">
            <v>UN</v>
          </cell>
          <cell r="F1058">
            <v>3</v>
          </cell>
          <cell r="G1058">
            <v>211.58</v>
          </cell>
          <cell r="H1058">
            <v>634.74</v>
          </cell>
        </row>
        <row r="1059">
          <cell r="B1059" t="str">
            <v>09.08.083</v>
          </cell>
          <cell r="C1059" t="str">
            <v>Botao para cigarra - eletroduto de pvc</v>
          </cell>
          <cell r="D1059" t="str">
            <v>FDE</v>
          </cell>
          <cell r="E1059" t="str">
            <v>UN</v>
          </cell>
          <cell r="F1059">
            <v>5</v>
          </cell>
          <cell r="G1059">
            <v>142.94</v>
          </cell>
          <cell r="H1059">
            <v>714.7</v>
          </cell>
        </row>
        <row r="1060">
          <cell r="B1060" t="str">
            <v>09.08.085</v>
          </cell>
          <cell r="C1060" t="str">
            <v>Ponto seco p/instalacao de som/tv/alarme/logica - eletroduto pvc</v>
          </cell>
          <cell r="D1060" t="str">
            <v>FDE</v>
          </cell>
          <cell r="E1060" t="str">
            <v>UN</v>
          </cell>
          <cell r="F1060">
            <v>5</v>
          </cell>
          <cell r="G1060">
            <v>126.53</v>
          </cell>
          <cell r="H1060">
            <v>632.65</v>
          </cell>
        </row>
        <row r="1061">
          <cell r="B1061" t="str">
            <v>09.08.086</v>
          </cell>
          <cell r="C1061" t="str">
            <v>Acionador do alarme de incendio</v>
          </cell>
          <cell r="D1061" t="str">
            <v>FDE</v>
          </cell>
          <cell r="E1061" t="str">
            <v>UN</v>
          </cell>
          <cell r="F1061">
            <v>7</v>
          </cell>
          <cell r="G1061">
            <v>241.22</v>
          </cell>
          <cell r="H1061">
            <v>1688.54</v>
          </cell>
        </row>
        <row r="1062">
          <cell r="B1062" t="str">
            <v>09.08.087</v>
          </cell>
          <cell r="C1062" t="str">
            <v>Sirene para alarme de emergencia- eletroduto de pvc</v>
          </cell>
          <cell r="D1062" t="str">
            <v>FDE</v>
          </cell>
          <cell r="E1062" t="str">
            <v>UN</v>
          </cell>
          <cell r="F1062">
            <v>5</v>
          </cell>
          <cell r="G1062">
            <v>125.41</v>
          </cell>
          <cell r="H1062">
            <v>627.04999999999995</v>
          </cell>
        </row>
        <row r="1063">
          <cell r="B1063" t="str">
            <v>92001</v>
          </cell>
          <cell r="C1063" t="str">
            <v>TOMADA BAIXA DE EMBUTIR (1 MÓDULO), 2P+T 20 A, INCLUINDO SUPORTE E PLACA - FORNECIMENTO E INSTALAÇÃO. AF_03/2023</v>
          </cell>
          <cell r="D1063" t="str">
            <v>SINAPI</v>
          </cell>
          <cell r="E1063" t="str">
            <v>UN</v>
          </cell>
          <cell r="F1063">
            <v>179</v>
          </cell>
          <cell r="G1063">
            <v>40.950000000000003</v>
          </cell>
          <cell r="H1063">
            <v>7330.05</v>
          </cell>
        </row>
        <row r="1064">
          <cell r="B1064" t="str">
            <v>09.08.090</v>
          </cell>
          <cell r="C1064" t="str">
            <v>Detector de fumaça optico convencional-eletrod.aço galv.a quente</v>
          </cell>
          <cell r="D1064" t="str">
            <v>FDE</v>
          </cell>
          <cell r="E1064" t="str">
            <v>UN</v>
          </cell>
          <cell r="F1064">
            <v>5</v>
          </cell>
          <cell r="G1064">
            <v>385.6</v>
          </cell>
          <cell r="H1064">
            <v>1928</v>
          </cell>
        </row>
        <row r="1065">
          <cell r="B1065" t="str">
            <v>09.08.096</v>
          </cell>
          <cell r="C1065" t="str">
            <v>Tomada industrial de parede 2p+t 32a 220/240v estanque ip65 eletr aço galv.a quente</v>
          </cell>
          <cell r="D1065" t="str">
            <v>FDE</v>
          </cell>
          <cell r="E1065" t="str">
            <v>UN</v>
          </cell>
          <cell r="F1065">
            <v>5</v>
          </cell>
          <cell r="G1065">
            <v>916.13</v>
          </cell>
          <cell r="H1065">
            <v>4580.6499999999996</v>
          </cell>
        </row>
        <row r="1066">
          <cell r="B1066" t="str">
            <v>09.09.025</v>
          </cell>
          <cell r="C1066" t="str">
            <v>Il-13 refletor para lampada de vapor metálico 70w</v>
          </cell>
          <cell r="D1066" t="str">
            <v>FDE</v>
          </cell>
          <cell r="E1066" t="str">
            <v>UN</v>
          </cell>
          <cell r="F1066">
            <v>9</v>
          </cell>
          <cell r="G1066">
            <v>579.88</v>
          </cell>
          <cell r="H1066">
            <v>5218.92</v>
          </cell>
        </row>
        <row r="1067">
          <cell r="B1067" t="str">
            <v>09.09.026</v>
          </cell>
          <cell r="C1067" t="str">
            <v>Il-14 refletor com grade para lampada de vapor metálico 70 w</v>
          </cell>
          <cell r="D1067" t="str">
            <v>FDE</v>
          </cell>
          <cell r="E1067" t="str">
            <v>UN</v>
          </cell>
          <cell r="F1067">
            <v>9</v>
          </cell>
          <cell r="G1067">
            <v>619.51</v>
          </cell>
          <cell r="H1067">
            <v>5575.59</v>
          </cell>
        </row>
        <row r="1068">
          <cell r="B1068" t="str">
            <v>09.09.038</v>
          </cell>
          <cell r="C1068" t="str">
            <v>Il-90 luminária led de sobrepor c/difusor translúcido &lt;= 39w</v>
          </cell>
          <cell r="D1068" t="str">
            <v>FDE</v>
          </cell>
          <cell r="E1068" t="str">
            <v>UN</v>
          </cell>
          <cell r="F1068">
            <v>26</v>
          </cell>
          <cell r="G1068">
            <v>322.01</v>
          </cell>
          <cell r="H1068">
            <v>8372.26</v>
          </cell>
        </row>
        <row r="1069">
          <cell r="B1069" t="str">
            <v>09.09.039</v>
          </cell>
          <cell r="C1069" t="str">
            <v>Il-94 luminária led quadrada de sobrepor c/difusor translúcido &lt;= 40w</v>
          </cell>
          <cell r="D1069" t="str">
            <v>FDE</v>
          </cell>
          <cell r="E1069" t="str">
            <v>UN</v>
          </cell>
          <cell r="F1069">
            <v>26</v>
          </cell>
          <cell r="G1069">
            <v>484.12</v>
          </cell>
          <cell r="H1069">
            <v>12587.12</v>
          </cell>
        </row>
        <row r="1070">
          <cell r="B1070" t="str">
            <v>09.09.048</v>
          </cell>
          <cell r="C1070" t="str">
            <v>Il-95 luminária led quadrada de embutir com difusor translúcido &lt;= 40w</v>
          </cell>
          <cell r="D1070" t="str">
            <v>FDE</v>
          </cell>
          <cell r="E1070" t="str">
            <v>UN</v>
          </cell>
          <cell r="F1070">
            <v>26</v>
          </cell>
          <cell r="G1070">
            <v>455.79</v>
          </cell>
          <cell r="H1070">
            <v>11850.54</v>
          </cell>
        </row>
        <row r="1071">
          <cell r="B1071" t="str">
            <v>09.09.024</v>
          </cell>
          <cell r="C1071" t="str">
            <v>Il-96 luminária led quadrada de sobrepor dimerizável com difusor translúcido &lt;= 40w</v>
          </cell>
          <cell r="D1071" t="str">
            <v>FDE</v>
          </cell>
          <cell r="E1071" t="str">
            <v>UN</v>
          </cell>
          <cell r="F1071">
            <v>26</v>
          </cell>
          <cell r="G1071">
            <v>588.09</v>
          </cell>
          <cell r="H1071">
            <v>15290.34</v>
          </cell>
        </row>
        <row r="1072">
          <cell r="B1072" t="str">
            <v>09.09.049</v>
          </cell>
          <cell r="C1072" t="str">
            <v>Il-97 luminária led quadrada dimerizável de embutir com difusor translúcido &lt;= 40w</v>
          </cell>
          <cell r="D1072" t="str">
            <v>FDE</v>
          </cell>
          <cell r="E1072" t="str">
            <v>UN</v>
          </cell>
          <cell r="F1072">
            <v>26</v>
          </cell>
          <cell r="G1072">
            <v>544.17999999999995</v>
          </cell>
          <cell r="H1072">
            <v>14148.68</v>
          </cell>
        </row>
        <row r="1073">
          <cell r="B1073" t="str">
            <v>09.09.034</v>
          </cell>
          <cell r="C1073" t="str">
            <v>Il-42 luminaria c/ difusor transparente p/ lampada fluor (2x32w)</v>
          </cell>
          <cell r="D1073" t="str">
            <v>FDE</v>
          </cell>
          <cell r="E1073" t="str">
            <v>UN</v>
          </cell>
          <cell r="F1073">
            <v>70</v>
          </cell>
          <cell r="G1073">
            <v>274.66000000000003</v>
          </cell>
          <cell r="H1073">
            <v>19226.2</v>
          </cell>
        </row>
        <row r="1074">
          <cell r="B1074" t="str">
            <v>09.09.036</v>
          </cell>
          <cell r="C1074" t="str">
            <v>Il-57 refletor c/ grade p/ vapor met 150w</v>
          </cell>
          <cell r="D1074" t="str">
            <v>FDE</v>
          </cell>
          <cell r="E1074" t="str">
            <v>UN</v>
          </cell>
          <cell r="F1074">
            <v>9</v>
          </cell>
          <cell r="G1074">
            <v>848.23</v>
          </cell>
          <cell r="H1074">
            <v>7634.07</v>
          </cell>
        </row>
        <row r="1075">
          <cell r="B1075" t="str">
            <v>09.09.037</v>
          </cell>
          <cell r="C1075" t="str">
            <v>Il-58 iluminacao p/ quadra de esp. cob. lamp. vapor metalico (1x250w)</v>
          </cell>
          <cell r="D1075" t="str">
            <v>FDE</v>
          </cell>
          <cell r="E1075" t="str">
            <v>UN</v>
          </cell>
          <cell r="F1075">
            <v>42</v>
          </cell>
          <cell r="G1075">
            <v>953.65</v>
          </cell>
          <cell r="H1075">
            <v>40053.300000000003</v>
          </cell>
        </row>
        <row r="1076">
          <cell r="B1076" t="str">
            <v>97607</v>
          </cell>
          <cell r="C1076" t="str">
            <v>LUMINÁRIA ARANDELA TIPO TARTARUGA, DE SOBREPOR, COM 1 LÂMPADA LED DE 6 W, SEM REATOR - FORNECIMENTO E INSTALAÇÃO. AF_09/2024</v>
          </cell>
          <cell r="D1076" t="str">
            <v>SINAPI</v>
          </cell>
          <cell r="E1076" t="str">
            <v>UN</v>
          </cell>
          <cell r="F1076">
            <v>20</v>
          </cell>
          <cell r="G1076">
            <v>113.17</v>
          </cell>
          <cell r="H1076">
            <v>2263.4</v>
          </cell>
        </row>
        <row r="1077">
          <cell r="B1077" t="str">
            <v>09.09.046</v>
          </cell>
          <cell r="C1077" t="str">
            <v>Il-59 iluminação p/passagem coberta e circulações</v>
          </cell>
          <cell r="D1077" t="str">
            <v>FDE</v>
          </cell>
          <cell r="E1077" t="str">
            <v>UN</v>
          </cell>
          <cell r="F1077">
            <v>5</v>
          </cell>
          <cell r="G1077">
            <v>245.61</v>
          </cell>
          <cell r="H1077">
            <v>1228.05</v>
          </cell>
        </row>
        <row r="1078">
          <cell r="B1078" t="str">
            <v>09.09.051</v>
          </cell>
          <cell r="C1078" t="str">
            <v>Il-44 luminaria para lampada fluorescente (1x32w)</v>
          </cell>
          <cell r="D1078" t="str">
            <v>FDE</v>
          </cell>
          <cell r="E1078" t="str">
            <v>UN</v>
          </cell>
          <cell r="F1078">
            <v>2</v>
          </cell>
          <cell r="G1078">
            <v>173.95</v>
          </cell>
          <cell r="H1078">
            <v>347.9</v>
          </cell>
        </row>
        <row r="1079">
          <cell r="B1079" t="str">
            <v>09.09.052</v>
          </cell>
          <cell r="C1079" t="str">
            <v>Il-45 luminaria para lampada fluorescente (2x32w)</v>
          </cell>
          <cell r="D1079" t="str">
            <v>FDE</v>
          </cell>
          <cell r="E1079" t="str">
            <v>UN</v>
          </cell>
          <cell r="F1079">
            <v>2880</v>
          </cell>
          <cell r="G1079">
            <v>257.98</v>
          </cell>
          <cell r="H1079">
            <v>742982.4</v>
          </cell>
        </row>
        <row r="1080">
          <cell r="B1080" t="str">
            <v>09.09.055</v>
          </cell>
          <cell r="C1080" t="str">
            <v>Il-48 luminaria aberta c/ refletor e pend p/fluor (2x32w)</v>
          </cell>
          <cell r="D1080" t="str">
            <v>FDE</v>
          </cell>
          <cell r="E1080" t="str">
            <v>UN</v>
          </cell>
          <cell r="F1080">
            <v>27</v>
          </cell>
          <cell r="G1080">
            <v>426.35</v>
          </cell>
          <cell r="H1080">
            <v>11511.45</v>
          </cell>
        </row>
        <row r="1081">
          <cell r="B1081" t="str">
            <v>09.09.060</v>
          </cell>
          <cell r="C1081" t="str">
            <v>Il-60 luminaria de sobrepor c/refletor e aletas p/lamp.fluorescente (2x32w)</v>
          </cell>
          <cell r="D1081" t="str">
            <v>FDE</v>
          </cell>
          <cell r="E1081" t="str">
            <v>UN</v>
          </cell>
          <cell r="F1081">
            <v>370</v>
          </cell>
          <cell r="G1081">
            <v>355.83</v>
          </cell>
          <cell r="H1081">
            <v>131657.1</v>
          </cell>
        </row>
        <row r="1082">
          <cell r="B1082" t="str">
            <v>09.09.065</v>
          </cell>
          <cell r="C1082" t="str">
            <v>Il-67 luminária de embutir c/refletor sem aletas (2x32w)</v>
          </cell>
          <cell r="D1082" t="str">
            <v>FDE</v>
          </cell>
          <cell r="E1082" t="str">
            <v>UN</v>
          </cell>
          <cell r="F1082">
            <v>370</v>
          </cell>
          <cell r="G1082">
            <v>292.32</v>
          </cell>
          <cell r="H1082">
            <v>108158.39999999999</v>
          </cell>
        </row>
        <row r="1083">
          <cell r="B1083" t="str">
            <v>09.09.069</v>
          </cell>
          <cell r="C1083" t="str">
            <v>Il-69 luminaria c/difusor translucido p/lampadas fluor. (2x32w)</v>
          </cell>
          <cell r="D1083" t="str">
            <v>FDE</v>
          </cell>
          <cell r="E1083" t="str">
            <v>UN</v>
          </cell>
          <cell r="F1083">
            <v>300</v>
          </cell>
          <cell r="G1083">
            <v>309.02999999999997</v>
          </cell>
          <cell r="H1083">
            <v>92709</v>
          </cell>
        </row>
        <row r="1084">
          <cell r="B1084" t="str">
            <v>09.84.057</v>
          </cell>
          <cell r="C1084" t="str">
            <v>Calha p/ luminaria embutir c/ difusor translucido (il-70) com soquetes p/ duas lampadas led tubular 60 cm</v>
          </cell>
          <cell r="D1084" t="str">
            <v>FDE</v>
          </cell>
          <cell r="E1084" t="str">
            <v>UN</v>
          </cell>
          <cell r="F1084">
            <v>5</v>
          </cell>
          <cell r="G1084">
            <v>170.55</v>
          </cell>
          <cell r="H1084">
            <v>852.75</v>
          </cell>
        </row>
        <row r="1085">
          <cell r="B1085" t="str">
            <v>09.84.059</v>
          </cell>
          <cell r="C1085" t="str">
            <v>Calha p/ luminaria embutir c/ difusor translucido (il-71) com soquetes p/ duas lampadas led tubular 120 cm</v>
          </cell>
          <cell r="D1085" t="str">
            <v>FDE</v>
          </cell>
          <cell r="E1085" t="str">
            <v>UN</v>
          </cell>
          <cell r="F1085">
            <v>10</v>
          </cell>
          <cell r="G1085">
            <v>218.76</v>
          </cell>
          <cell r="H1085">
            <v>2187.6</v>
          </cell>
        </row>
        <row r="1086">
          <cell r="B1086" t="str">
            <v>97595</v>
          </cell>
          <cell r="C1086" t="str">
            <v>SENSOR DE PRESENÇA COM FOTOCÉLULA, FIXAÇÃO EM PAREDE - FORNECIMENTO E INSTALAÇÃO. AF_09/2024</v>
          </cell>
          <cell r="D1086" t="str">
            <v>SINAPI</v>
          </cell>
          <cell r="E1086" t="str">
            <v>UN</v>
          </cell>
          <cell r="F1086">
            <v>6</v>
          </cell>
          <cell r="G1086">
            <v>109.56</v>
          </cell>
          <cell r="H1086">
            <v>657.36</v>
          </cell>
        </row>
        <row r="1087">
          <cell r="B1087" t="str">
            <v>09.11.028</v>
          </cell>
          <cell r="C1087" t="str">
            <v>Il-52 luminaria p/ vapor de sodio 1x150w em poste tub 7m</v>
          </cell>
          <cell r="D1087" t="str">
            <v>FDE</v>
          </cell>
          <cell r="E1087" t="str">
            <v>UN</v>
          </cell>
          <cell r="F1087">
            <v>2</v>
          </cell>
          <cell r="G1087">
            <v>2714.66</v>
          </cell>
          <cell r="H1087">
            <v>5429.32</v>
          </cell>
        </row>
        <row r="1088">
          <cell r="B1088" t="str">
            <v>09.11.035</v>
          </cell>
          <cell r="C1088" t="str">
            <v>Il-06 luz de obstaculo com lampada</v>
          </cell>
          <cell r="D1088" t="str">
            <v>FDE</v>
          </cell>
          <cell r="E1088" t="str">
            <v>UN</v>
          </cell>
          <cell r="F1088">
            <v>5</v>
          </cell>
          <cell r="G1088">
            <v>390.86</v>
          </cell>
          <cell r="H1088">
            <v>1954.3</v>
          </cell>
        </row>
        <row r="1089">
          <cell r="B1089" t="str">
            <v>09.11.060</v>
          </cell>
          <cell r="C1089" t="str">
            <v>Il-30 luminaria em poste h= 2,50 m c/ lampada vapor sódio 70w</v>
          </cell>
          <cell r="D1089" t="str">
            <v>FDE</v>
          </cell>
          <cell r="E1089" t="str">
            <v>UN</v>
          </cell>
          <cell r="F1089">
            <v>5</v>
          </cell>
          <cell r="G1089">
            <v>2578.58</v>
          </cell>
          <cell r="H1089">
            <v>12892.9</v>
          </cell>
        </row>
        <row r="1090">
          <cell r="B1090" t="str">
            <v>09.11.068</v>
          </cell>
          <cell r="C1090" t="str">
            <v>Il-53 luminaria p/ vapor de sodio 1x150w em poste 6m</v>
          </cell>
          <cell r="D1090" t="str">
            <v>FDE</v>
          </cell>
          <cell r="E1090" t="str">
            <v>UN</v>
          </cell>
          <cell r="F1090">
            <v>5</v>
          </cell>
          <cell r="G1090">
            <v>3089.28</v>
          </cell>
          <cell r="H1090">
            <v>15446.4</v>
          </cell>
        </row>
        <row r="1091">
          <cell r="B1091" t="str">
            <v>09.11.070</v>
          </cell>
          <cell r="C1091" t="str">
            <v>Il-54 luminaria p/ vapor de sodio 2x150w em poste 6m</v>
          </cell>
          <cell r="D1091" t="str">
            <v>FDE</v>
          </cell>
          <cell r="E1091" t="str">
            <v>UN</v>
          </cell>
          <cell r="F1091">
            <v>5</v>
          </cell>
          <cell r="G1091">
            <v>3773.92</v>
          </cell>
          <cell r="H1091">
            <v>18869.599999999999</v>
          </cell>
        </row>
        <row r="1092">
          <cell r="B1092" t="str">
            <v>09.84.103</v>
          </cell>
          <cell r="C1092" t="str">
            <v>Calha para luminaria sobrepor com difusor transparente (il-77) com soquetes p/ duas lampadas led tubular 120 cm</v>
          </cell>
          <cell r="D1092" t="str">
            <v>FDE</v>
          </cell>
          <cell r="E1092" t="str">
            <v>UN</v>
          </cell>
          <cell r="F1092">
            <v>10</v>
          </cell>
          <cell r="G1092">
            <v>200.79</v>
          </cell>
          <cell r="H1092">
            <v>2007.9</v>
          </cell>
        </row>
        <row r="1093">
          <cell r="B1093" t="str">
            <v>97599</v>
          </cell>
          <cell r="C1093" t="str">
            <v>LUMINÁRIA DE EMERGÊNCIA, COM 30 LÂMPADAS LED DE 2 W, SEM REATOR - FORNECIMENTO E INSTALAÇÃO. AF_09/2024</v>
          </cell>
          <cell r="D1093" t="str">
            <v>SINAPI</v>
          </cell>
          <cell r="E1093" t="str">
            <v>UN</v>
          </cell>
          <cell r="F1093">
            <v>177</v>
          </cell>
          <cell r="G1093">
            <v>19.54</v>
          </cell>
          <cell r="H1093">
            <v>3458.58</v>
          </cell>
        </row>
        <row r="1094">
          <cell r="B1094" t="str">
            <v>4.65.08</v>
          </cell>
          <cell r="C1094" t="str">
            <v>LAMPADA BULBO LED &lt;= 13W ROSCA E27 BIVOLT. TEMPERATURA COR 3000ºK.</v>
          </cell>
          <cell r="D1094" t="str">
            <v>FDE</v>
          </cell>
          <cell r="E1094" t="str">
            <v>UN</v>
          </cell>
          <cell r="F1094">
            <v>102</v>
          </cell>
          <cell r="G1094">
            <v>13.95</v>
          </cell>
          <cell r="H1094">
            <v>1422.9</v>
          </cell>
        </row>
        <row r="1095">
          <cell r="B1095" t="str">
            <v>100902</v>
          </cell>
          <cell r="C1095" t="str">
            <v>LÂMPADA TUBULAR LED DE 9/10 W, COM SOQUETE, BASE G13 - FORNECIMENTO E INSTALAÇÃO. AF_09/2024_PS</v>
          </cell>
          <cell r="D1095" t="str">
            <v>SINAPI</v>
          </cell>
          <cell r="E1095" t="str">
            <v>UN</v>
          </cell>
          <cell r="F1095">
            <v>1006</v>
          </cell>
          <cell r="G1095">
            <v>31.52</v>
          </cell>
          <cell r="H1095">
            <v>31709.119999999999</v>
          </cell>
        </row>
        <row r="1096">
          <cell r="B1096" t="str">
            <v>100903</v>
          </cell>
          <cell r="C1096" t="str">
            <v>LÂMPADA TUBULAR LED DE 18/20 W, COM SOQUETE, BASE G13 - FORNECIMENTO E INSTALAÇÃO. AF_09/2024_PS</v>
          </cell>
          <cell r="D1096" t="str">
            <v>SINAPI</v>
          </cell>
          <cell r="E1096" t="str">
            <v>UN</v>
          </cell>
          <cell r="F1096">
            <v>152</v>
          </cell>
          <cell r="G1096">
            <v>34.01</v>
          </cell>
          <cell r="H1096">
            <v>5169.5200000000004</v>
          </cell>
        </row>
        <row r="1097">
          <cell r="B1097" t="str">
            <v>97610</v>
          </cell>
          <cell r="C1097" t="str">
            <v>LÂMPADA COMPACTA DE LED 10 W, BASE E27 - FORNECIMENTO E INSTALAÇÃO. AF_09/2024</v>
          </cell>
          <cell r="D1097" t="str">
            <v>SINAPI</v>
          </cell>
          <cell r="E1097" t="str">
            <v>UN</v>
          </cell>
          <cell r="F1097">
            <v>26</v>
          </cell>
          <cell r="G1097">
            <v>15.33</v>
          </cell>
          <cell r="H1097">
            <v>398.58</v>
          </cell>
        </row>
        <row r="1098">
          <cell r="B1098" t="str">
            <v>103782</v>
          </cell>
          <cell r="C1098" t="str">
            <v>LUMINÁRIA TIPO PLAFON CIRCULAR, DE SOBREPOR, COM LED DE 12/13 W - FORNECIMENTO E INSTALAÇÃO. AF_09/2024</v>
          </cell>
          <cell r="D1098" t="str">
            <v>SINAPI</v>
          </cell>
          <cell r="E1098" t="str">
            <v>UN</v>
          </cell>
          <cell r="F1098">
            <v>3</v>
          </cell>
          <cell r="G1098">
            <v>33.86</v>
          </cell>
          <cell r="H1098">
            <v>101.58</v>
          </cell>
        </row>
        <row r="1099">
          <cell r="B1099" t="str">
            <v>09.12.001</v>
          </cell>
          <cell r="C1099" t="str">
            <v>Ex-01 exaustor axial dn 40cm</v>
          </cell>
          <cell r="D1099" t="str">
            <v>FDE</v>
          </cell>
          <cell r="E1099" t="str">
            <v>UN</v>
          </cell>
          <cell r="F1099">
            <v>17</v>
          </cell>
          <cell r="G1099">
            <v>1889.95</v>
          </cell>
          <cell r="H1099">
            <v>32129.15</v>
          </cell>
        </row>
        <row r="1100">
          <cell r="B1100" t="str">
            <v>09.12.010</v>
          </cell>
          <cell r="C1100" t="str">
            <v>Exaustor dn 150mm vazao 280 m3hora com veneziana autofechante inclusive duto exaustao uso exclusivo padrao creche</v>
          </cell>
          <cell r="D1100" t="str">
            <v>FDE</v>
          </cell>
          <cell r="E1100" t="str">
            <v>UN</v>
          </cell>
          <cell r="F1100">
            <v>6</v>
          </cell>
          <cell r="G1100">
            <v>853.44</v>
          </cell>
          <cell r="H1100">
            <v>5120.6400000000003</v>
          </cell>
        </row>
        <row r="1101">
          <cell r="B1101" t="str">
            <v>09.13.010</v>
          </cell>
          <cell r="C1101" t="str">
            <v>Pp-02 para raios franklin com mastro aço galvanizado 02" x 3,00m</v>
          </cell>
          <cell r="D1101" t="str">
            <v>FDE</v>
          </cell>
          <cell r="E1101" t="str">
            <v>UN</v>
          </cell>
          <cell r="F1101">
            <v>50</v>
          </cell>
          <cell r="G1101">
            <v>887.8</v>
          </cell>
          <cell r="H1101">
            <v>44390</v>
          </cell>
        </row>
        <row r="1102">
          <cell r="B1102" t="str">
            <v>09.13.011</v>
          </cell>
          <cell r="C1102" t="str">
            <v>Pp-03 para raios franklin com mastro aço galvanizado 02" x 6,00m</v>
          </cell>
          <cell r="D1102" t="str">
            <v>FDE</v>
          </cell>
          <cell r="E1102" t="str">
            <v>UN</v>
          </cell>
          <cell r="F1102">
            <v>5</v>
          </cell>
          <cell r="G1102">
            <v>1122.67</v>
          </cell>
          <cell r="H1102">
            <v>5613.35</v>
          </cell>
        </row>
        <row r="1103">
          <cell r="B1103" t="str">
            <v>09.13.015</v>
          </cell>
          <cell r="C1103" t="str">
            <v>Barra chata aco galvanizado (3/4"x1/8") - captor p/ para raios</v>
          </cell>
          <cell r="D1103" t="str">
            <v>FDE</v>
          </cell>
          <cell r="E1103" t="str">
            <v>M</v>
          </cell>
          <cell r="F1103">
            <v>311</v>
          </cell>
          <cell r="G1103">
            <v>42.84</v>
          </cell>
          <cell r="H1103">
            <v>13323.24</v>
          </cell>
        </row>
        <row r="1104">
          <cell r="B1104" t="str">
            <v>09.13.018</v>
          </cell>
          <cell r="C1104" t="str">
            <v>Barra chata aco galvanizado (3/4"x1/8") - descida p/ para raio</v>
          </cell>
          <cell r="D1104" t="str">
            <v>FDE</v>
          </cell>
          <cell r="E1104" t="str">
            <v>M</v>
          </cell>
          <cell r="F1104">
            <v>127</v>
          </cell>
          <cell r="G1104">
            <v>31</v>
          </cell>
          <cell r="H1104">
            <v>3937</v>
          </cell>
        </row>
        <row r="1105">
          <cell r="B1105" t="str">
            <v>09.13.025</v>
          </cell>
          <cell r="C1105" t="str">
            <v>Cordoalha de aço galv. a quente 80mm2 (7/16") sob a terra</v>
          </cell>
          <cell r="D1105" t="str">
            <v>FDE</v>
          </cell>
          <cell r="E1105" t="str">
            <v>M</v>
          </cell>
          <cell r="F1105">
            <v>154</v>
          </cell>
          <cell r="G1105">
            <v>46.44</v>
          </cell>
          <cell r="H1105">
            <v>7151.76</v>
          </cell>
        </row>
        <row r="1106">
          <cell r="B1106" t="str">
            <v>09.13.027</v>
          </cell>
          <cell r="C1106" t="str">
            <v>Terra simples - 1 haste com caixa de inspeção e tampa de concreto</v>
          </cell>
          <cell r="D1106" t="str">
            <v>FDE</v>
          </cell>
          <cell r="E1106" t="str">
            <v>UN</v>
          </cell>
          <cell r="F1106">
            <v>93</v>
          </cell>
          <cell r="G1106">
            <v>364.73</v>
          </cell>
          <cell r="H1106">
            <v>33919.89</v>
          </cell>
        </row>
        <row r="1107">
          <cell r="B1107" t="str">
            <v>96986</v>
          </cell>
          <cell r="C1107" t="str">
            <v>HASTE DE ATERRAMENTO, DIÂMETRO 3/4", COM 3 METROS - FORNECIMENTO E INSTALAÇÃO. AF_08/2023</v>
          </cell>
          <cell r="D1107" t="str">
            <v>SINAPI</v>
          </cell>
          <cell r="E1107" t="str">
            <v>UN</v>
          </cell>
          <cell r="F1107">
            <v>94</v>
          </cell>
          <cell r="G1107">
            <v>139.28</v>
          </cell>
          <cell r="H1107">
            <v>13092.32</v>
          </cell>
        </row>
        <row r="1108">
          <cell r="B1108" t="str">
            <v>98111</v>
          </cell>
          <cell r="C1108" t="str">
            <v>CAIXA DE INSPEÇÃO PARA ATERRAMENTO, CIRCULAR, EM POLIETILENO, DIÂMETRO INTERNO = 0,3 M. AF_12/2020</v>
          </cell>
          <cell r="D1108" t="str">
            <v>SINAPI</v>
          </cell>
          <cell r="E1108" t="str">
            <v>UN</v>
          </cell>
          <cell r="F1108">
            <v>102</v>
          </cell>
          <cell r="G1108">
            <v>52.49</v>
          </cell>
          <cell r="H1108">
            <v>5353.98</v>
          </cell>
        </row>
        <row r="1109">
          <cell r="B1109" t="str">
            <v>09.13.032</v>
          </cell>
          <cell r="C1109" t="str">
            <v>Conexao exotermica cabo/cabo</v>
          </cell>
          <cell r="D1109" t="str">
            <v>FDE</v>
          </cell>
          <cell r="E1109" t="str">
            <v>UN</v>
          </cell>
          <cell r="F1109">
            <v>26</v>
          </cell>
          <cell r="G1109">
            <v>58.62</v>
          </cell>
          <cell r="H1109">
            <v>1524.12</v>
          </cell>
        </row>
        <row r="1110">
          <cell r="B1110" t="str">
            <v>09.13.033</v>
          </cell>
          <cell r="C1110" t="str">
            <v>Conexao exotermica cabo/haste</v>
          </cell>
          <cell r="D1110" t="str">
            <v>FDE</v>
          </cell>
          <cell r="E1110" t="str">
            <v>UN</v>
          </cell>
          <cell r="F1110">
            <v>32</v>
          </cell>
          <cell r="G1110">
            <v>63.05</v>
          </cell>
          <cell r="H1110">
            <v>2017.6</v>
          </cell>
        </row>
        <row r="1111">
          <cell r="B1111" t="str">
            <v>09.13.034</v>
          </cell>
          <cell r="C1111" t="str">
            <v>Conexao exotermica em estrutura metalica</v>
          </cell>
          <cell r="D1111" t="str">
            <v>FDE</v>
          </cell>
          <cell r="E1111" t="str">
            <v>UN</v>
          </cell>
          <cell r="F1111">
            <v>26</v>
          </cell>
          <cell r="G1111">
            <v>51.8</v>
          </cell>
          <cell r="H1111">
            <v>1346.8</v>
          </cell>
        </row>
        <row r="1112">
          <cell r="B1112" t="str">
            <v>09.13.036</v>
          </cell>
          <cell r="C1112" t="str">
            <v>Tubo de pvc ø 2'' x 3,00m para proteçao descida de cordoalha</v>
          </cell>
          <cell r="D1112" t="str">
            <v>FDE</v>
          </cell>
          <cell r="E1112" t="str">
            <v>UN</v>
          </cell>
          <cell r="F1112">
            <v>125</v>
          </cell>
          <cell r="G1112">
            <v>113.22</v>
          </cell>
          <cell r="H1112">
            <v>14152.5</v>
          </cell>
        </row>
        <row r="1113">
          <cell r="B1113" t="str">
            <v>96977</v>
          </cell>
          <cell r="C1113" t="str">
            <v>CORDOALHA DE COBRE NU 50 MM², ENTERRADA - FORNECIMENTO E INSTALAÇÃO. AF_08/2023</v>
          </cell>
          <cell r="D1113" t="str">
            <v>SINAPI</v>
          </cell>
          <cell r="E1113" t="str">
            <v>M</v>
          </cell>
          <cell r="F1113">
            <v>89</v>
          </cell>
          <cell r="G1113">
            <v>61.25</v>
          </cell>
          <cell r="H1113">
            <v>5451.25</v>
          </cell>
        </row>
        <row r="1114">
          <cell r="B1114" t="str">
            <v>09.50.001</v>
          </cell>
          <cell r="C1114" t="str">
            <v>Remocao de oleo de disjuntor ou transformador em cabine primaria</v>
          </cell>
          <cell r="D1114" t="str">
            <v>FDE</v>
          </cell>
          <cell r="E1114" t="str">
            <v>L</v>
          </cell>
          <cell r="F1114">
            <v>5</v>
          </cell>
          <cell r="G1114">
            <v>0.86</v>
          </cell>
          <cell r="H1114">
            <v>4.3</v>
          </cell>
        </row>
        <row r="1115">
          <cell r="B1115" t="str">
            <v>09.50.003</v>
          </cell>
          <cell r="C1115" t="str">
            <v>Remocao de isolador tipo disco compl, incl gancho de suspensao olhal</v>
          </cell>
          <cell r="D1115" t="str">
            <v>FDE</v>
          </cell>
          <cell r="E1115" t="str">
            <v>UN</v>
          </cell>
          <cell r="F1115">
            <v>5</v>
          </cell>
          <cell r="G1115">
            <v>7.11</v>
          </cell>
          <cell r="H1115">
            <v>35.549999999999997</v>
          </cell>
        </row>
        <row r="1116">
          <cell r="B1116" t="str">
            <v>09.50.004</v>
          </cell>
          <cell r="C1116" t="str">
            <v>Remocao de bucha de passagem int/ext, ou de chapa p/ bucha pass a.t.</v>
          </cell>
          <cell r="D1116" t="str">
            <v>FDE</v>
          </cell>
          <cell r="E1116" t="str">
            <v>UN</v>
          </cell>
          <cell r="F1116">
            <v>5</v>
          </cell>
          <cell r="G1116">
            <v>18.95</v>
          </cell>
          <cell r="H1116">
            <v>94.75</v>
          </cell>
        </row>
        <row r="1117">
          <cell r="B1117" t="str">
            <v>09.50.005</v>
          </cell>
          <cell r="C1117" t="str">
            <v>Remocao de bucha de passagem para neutro em cabine primaria</v>
          </cell>
          <cell r="D1117" t="str">
            <v>FDE</v>
          </cell>
          <cell r="E1117" t="str">
            <v>UN</v>
          </cell>
          <cell r="F1117">
            <v>5</v>
          </cell>
          <cell r="G1117">
            <v>14.22</v>
          </cell>
          <cell r="H1117">
            <v>71.099999999999994</v>
          </cell>
        </row>
        <row r="1118">
          <cell r="B1118" t="str">
            <v>09.50.007</v>
          </cell>
          <cell r="C1118" t="str">
            <v>Remocao de cantoneira metalica</v>
          </cell>
          <cell r="D1118" t="str">
            <v>FDE</v>
          </cell>
          <cell r="E1118" t="str">
            <v>M</v>
          </cell>
          <cell r="F1118">
            <v>5</v>
          </cell>
          <cell r="G1118">
            <v>11.84</v>
          </cell>
          <cell r="H1118">
            <v>59.2</v>
          </cell>
        </row>
        <row r="1119">
          <cell r="B1119" t="str">
            <v>09.50.008</v>
          </cell>
          <cell r="C1119" t="str">
            <v>Remocao de isolador tipo castanha, inclusive gancho de sustentacao</v>
          </cell>
          <cell r="D1119" t="str">
            <v>FDE</v>
          </cell>
          <cell r="E1119" t="str">
            <v>UN</v>
          </cell>
          <cell r="F1119">
            <v>5</v>
          </cell>
          <cell r="G1119">
            <v>2.14</v>
          </cell>
          <cell r="H1119">
            <v>10.7</v>
          </cell>
        </row>
        <row r="1120">
          <cell r="B1120" t="str">
            <v>09.50.009</v>
          </cell>
          <cell r="C1120" t="str">
            <v>Remocao de isolador tipo pino para a.t., inclusive pino</v>
          </cell>
          <cell r="D1120" t="str">
            <v>FDE</v>
          </cell>
          <cell r="E1120" t="str">
            <v>UN</v>
          </cell>
          <cell r="F1120">
            <v>5</v>
          </cell>
          <cell r="G1120">
            <v>11.84</v>
          </cell>
          <cell r="H1120">
            <v>59.2</v>
          </cell>
        </row>
        <row r="1121">
          <cell r="B1121" t="str">
            <v>09.50.011</v>
          </cell>
          <cell r="C1121" t="str">
            <v>Remocao de vergalhao de cobre</v>
          </cell>
          <cell r="D1121" t="str">
            <v>FDE</v>
          </cell>
          <cell r="E1121" t="str">
            <v>M</v>
          </cell>
          <cell r="F1121">
            <v>5</v>
          </cell>
          <cell r="G1121">
            <v>9.48</v>
          </cell>
          <cell r="H1121">
            <v>47.4</v>
          </cell>
        </row>
        <row r="1122">
          <cell r="B1122" t="str">
            <v>09.50.013</v>
          </cell>
          <cell r="C1122" t="str">
            <v>Remocao de mufla externa tripolar</v>
          </cell>
          <cell r="D1122" t="str">
            <v>FDE</v>
          </cell>
          <cell r="E1122" t="str">
            <v>UN</v>
          </cell>
          <cell r="F1122">
            <v>5</v>
          </cell>
          <cell r="G1122">
            <v>103.09</v>
          </cell>
          <cell r="H1122">
            <v>515.45000000000005</v>
          </cell>
        </row>
        <row r="1123">
          <cell r="B1123" t="str">
            <v>09.50.014</v>
          </cell>
          <cell r="C1123" t="str">
            <v>Remocao de mufla interna tripolar</v>
          </cell>
          <cell r="D1123" t="str">
            <v>FDE</v>
          </cell>
          <cell r="E1123" t="str">
            <v>UN</v>
          </cell>
          <cell r="F1123">
            <v>5</v>
          </cell>
          <cell r="G1123">
            <v>68.73</v>
          </cell>
          <cell r="H1123">
            <v>343.65</v>
          </cell>
        </row>
        <row r="1124">
          <cell r="B1124" t="str">
            <v>09.50.016</v>
          </cell>
          <cell r="C1124" t="str">
            <v>Remocao de cabo de a.t. tripolar</v>
          </cell>
          <cell r="D1124" t="str">
            <v>FDE</v>
          </cell>
          <cell r="E1124" t="str">
            <v>M</v>
          </cell>
          <cell r="F1124">
            <v>5</v>
          </cell>
          <cell r="G1124">
            <v>34.36</v>
          </cell>
          <cell r="H1124">
            <v>171.8</v>
          </cell>
        </row>
        <row r="1125">
          <cell r="B1125" t="str">
            <v>09.50.018</v>
          </cell>
          <cell r="C1125" t="str">
            <v>Remocao chave seccion trip seca, comando por vara/estribo frontal</v>
          </cell>
          <cell r="D1125" t="str">
            <v>FDE</v>
          </cell>
          <cell r="E1125" t="str">
            <v>UN</v>
          </cell>
          <cell r="F1125">
            <v>5</v>
          </cell>
          <cell r="G1125">
            <v>137.46</v>
          </cell>
          <cell r="H1125">
            <v>687.3</v>
          </cell>
        </row>
        <row r="1126">
          <cell r="B1126" t="str">
            <v>09.50.020</v>
          </cell>
          <cell r="C1126" t="str">
            <v>Remocao de transformador de potencial completo</v>
          </cell>
          <cell r="D1126" t="str">
            <v>FDE</v>
          </cell>
          <cell r="E1126" t="str">
            <v>UN</v>
          </cell>
          <cell r="F1126">
            <v>5</v>
          </cell>
          <cell r="G1126">
            <v>30.79</v>
          </cell>
          <cell r="H1126">
            <v>153.94999999999999</v>
          </cell>
        </row>
        <row r="1127">
          <cell r="B1127" t="str">
            <v>09.50.022</v>
          </cell>
          <cell r="C1127" t="str">
            <v>Remocao de disjuntor de volume normal ou reduzido</v>
          </cell>
          <cell r="D1127" t="str">
            <v>FDE</v>
          </cell>
          <cell r="E1127" t="str">
            <v>UN</v>
          </cell>
          <cell r="F1127">
            <v>5</v>
          </cell>
          <cell r="G1127">
            <v>172.43</v>
          </cell>
          <cell r="H1127">
            <v>862.15</v>
          </cell>
        </row>
        <row r="1128">
          <cell r="B1128" t="str">
            <v>09.50.023</v>
          </cell>
          <cell r="C1128" t="str">
            <v>Remocao de manopla de comando de disjuntor de a.t.(engrenagem interna)</v>
          </cell>
          <cell r="D1128" t="str">
            <v>FDE</v>
          </cell>
          <cell r="E1128" t="str">
            <v>UN</v>
          </cell>
          <cell r="F1128">
            <v>5</v>
          </cell>
          <cell r="G1128">
            <v>23.69</v>
          </cell>
          <cell r="H1128">
            <v>118.45</v>
          </cell>
        </row>
        <row r="1129">
          <cell r="B1129" t="str">
            <v>09.50.024</v>
          </cell>
          <cell r="C1129" t="str">
            <v>Remocao de janela de ventilacao padrao eletropaulo</v>
          </cell>
          <cell r="D1129" t="str">
            <v>FDE</v>
          </cell>
          <cell r="E1129" t="str">
            <v>UN</v>
          </cell>
          <cell r="F1129">
            <v>5</v>
          </cell>
          <cell r="G1129">
            <v>34.36</v>
          </cell>
          <cell r="H1129">
            <v>171.8</v>
          </cell>
        </row>
        <row r="1130">
          <cell r="B1130" t="str">
            <v>09.50.025</v>
          </cell>
          <cell r="C1130" t="str">
            <v>Remocao rele de sobre-corrente,infratensao/bobina minima do disj a.t.</v>
          </cell>
          <cell r="D1130" t="str">
            <v>FDE</v>
          </cell>
          <cell r="E1130" t="str">
            <v>UN</v>
          </cell>
          <cell r="F1130">
            <v>5</v>
          </cell>
          <cell r="G1130">
            <v>20.82</v>
          </cell>
          <cell r="H1130">
            <v>104.1</v>
          </cell>
        </row>
        <row r="1131">
          <cell r="B1131" t="str">
            <v>09.50.026</v>
          </cell>
          <cell r="C1131" t="str">
            <v>Remocao de transformador de potencia em cabine primaria</v>
          </cell>
          <cell r="D1131" t="str">
            <v>FDE</v>
          </cell>
          <cell r="E1131" t="str">
            <v>UN</v>
          </cell>
          <cell r="F1131">
            <v>5</v>
          </cell>
          <cell r="G1131">
            <v>309.89</v>
          </cell>
          <cell r="H1131">
            <v>1549.45</v>
          </cell>
        </row>
        <row r="1132">
          <cell r="B1132" t="str">
            <v>09.50.027</v>
          </cell>
          <cell r="C1132" t="str">
            <v>Remocao de transformador de potencia em poste ou estaleiro</v>
          </cell>
          <cell r="D1132" t="str">
            <v>FDE</v>
          </cell>
          <cell r="E1132" t="str">
            <v>UN</v>
          </cell>
          <cell r="F1132">
            <v>5</v>
          </cell>
          <cell r="G1132">
            <v>344.26</v>
          </cell>
          <cell r="H1132">
            <v>1721.3</v>
          </cell>
        </row>
        <row r="1133">
          <cell r="B1133" t="str">
            <v>09.50.029</v>
          </cell>
          <cell r="C1133" t="str">
            <v>Remoção de poste de concreto</v>
          </cell>
          <cell r="D1133" t="str">
            <v>FDE</v>
          </cell>
          <cell r="E1133" t="str">
            <v>UN</v>
          </cell>
          <cell r="F1133">
            <v>5</v>
          </cell>
          <cell r="G1133">
            <v>236.87</v>
          </cell>
          <cell r="H1133">
            <v>1184.3499999999999</v>
          </cell>
        </row>
        <row r="1134">
          <cell r="B1134" t="str">
            <v>09.50.030</v>
          </cell>
          <cell r="C1134" t="str">
            <v>Remocao de para-raio tipo cristal valve em poste singelo ou estaleiro</v>
          </cell>
          <cell r="D1134" t="str">
            <v>FDE</v>
          </cell>
          <cell r="E1134" t="str">
            <v>UN</v>
          </cell>
          <cell r="F1134">
            <v>5</v>
          </cell>
          <cell r="G1134">
            <v>94.75</v>
          </cell>
          <cell r="H1134">
            <v>473.75</v>
          </cell>
        </row>
        <row r="1135">
          <cell r="B1135" t="str">
            <v>09.50.031</v>
          </cell>
          <cell r="C1135" t="str">
            <v>Remocao de para-raio tipo cristal-valve em cabine primaria</v>
          </cell>
          <cell r="D1135" t="str">
            <v>FDE</v>
          </cell>
          <cell r="E1135" t="str">
            <v>UN</v>
          </cell>
          <cell r="F1135">
            <v>5</v>
          </cell>
          <cell r="G1135">
            <v>71.06</v>
          </cell>
          <cell r="H1135">
            <v>355.3</v>
          </cell>
        </row>
        <row r="1136">
          <cell r="B1136" t="str">
            <v>09.50.032</v>
          </cell>
          <cell r="C1136" t="str">
            <v>Remocao de cruzeta de madeira</v>
          </cell>
          <cell r="D1136" t="str">
            <v>FDE</v>
          </cell>
          <cell r="E1136" t="str">
            <v>UN</v>
          </cell>
          <cell r="F1136">
            <v>5</v>
          </cell>
          <cell r="G1136">
            <v>103.09</v>
          </cell>
          <cell r="H1136">
            <v>515.45000000000005</v>
          </cell>
        </row>
        <row r="1137">
          <cell r="B1137" t="str">
            <v>09.50.033</v>
          </cell>
          <cell r="C1137" t="str">
            <v>Remocao de mao francesa</v>
          </cell>
          <cell r="D1137" t="str">
            <v>FDE</v>
          </cell>
          <cell r="E1137" t="str">
            <v>UN</v>
          </cell>
          <cell r="F1137">
            <v>5</v>
          </cell>
          <cell r="G1137">
            <v>21.35</v>
          </cell>
          <cell r="H1137">
            <v>106.75</v>
          </cell>
        </row>
        <row r="1138">
          <cell r="B1138" t="str">
            <v>09.50.034</v>
          </cell>
          <cell r="C1138" t="str">
            <v>Remocao de chave fusivel indicadora tipo matheus</v>
          </cell>
          <cell r="D1138" t="str">
            <v>FDE</v>
          </cell>
          <cell r="E1138" t="str">
            <v>UN</v>
          </cell>
          <cell r="F1138">
            <v>5</v>
          </cell>
          <cell r="G1138">
            <v>71.06</v>
          </cell>
          <cell r="H1138">
            <v>355.3</v>
          </cell>
        </row>
        <row r="1139">
          <cell r="B1139" t="str">
            <v>09.50.036</v>
          </cell>
          <cell r="C1139" t="str">
            <v>Remocao de suporte de transformador em poste singelo ou estaleiro</v>
          </cell>
          <cell r="D1139" t="str">
            <v>FDE</v>
          </cell>
          <cell r="E1139" t="str">
            <v>UN</v>
          </cell>
          <cell r="F1139">
            <v>5</v>
          </cell>
          <cell r="G1139">
            <v>34.17</v>
          </cell>
          <cell r="H1139">
            <v>170.85</v>
          </cell>
        </row>
        <row r="1140">
          <cell r="B1140" t="str">
            <v>09.50.037</v>
          </cell>
          <cell r="C1140" t="str">
            <v>Remocao cinta fixacao de eletroduto ou sela p/cruzeta mad em poste</v>
          </cell>
          <cell r="D1140" t="str">
            <v>FDE</v>
          </cell>
          <cell r="E1140" t="str">
            <v>UN</v>
          </cell>
          <cell r="F1140">
            <v>5</v>
          </cell>
          <cell r="G1140">
            <v>10.68</v>
          </cell>
          <cell r="H1140">
            <v>53.4</v>
          </cell>
        </row>
        <row r="1141">
          <cell r="B1141" t="str">
            <v>09.50.039</v>
          </cell>
          <cell r="C1141" t="str">
            <v>Remocao de caixas de medicao ou caixas p/ transf. de corrente</v>
          </cell>
          <cell r="D1141" t="str">
            <v>FDE</v>
          </cell>
          <cell r="E1141" t="str">
            <v>UN</v>
          </cell>
          <cell r="F1141">
            <v>5</v>
          </cell>
          <cell r="G1141">
            <v>55.72</v>
          </cell>
          <cell r="H1141">
            <v>278.60000000000002</v>
          </cell>
        </row>
        <row r="1142">
          <cell r="B1142" t="str">
            <v>09.52.001</v>
          </cell>
          <cell r="C1142" t="str">
            <v>Remocao de poste aco galv. ou caixa aco p/ entrada energia em b.t.</v>
          </cell>
          <cell r="D1142" t="str">
            <v>FDE</v>
          </cell>
          <cell r="E1142" t="str">
            <v>UN</v>
          </cell>
          <cell r="F1142">
            <v>5</v>
          </cell>
          <cell r="G1142">
            <v>189.5</v>
          </cell>
          <cell r="H1142">
            <v>947.5</v>
          </cell>
        </row>
        <row r="1143">
          <cell r="B1143" t="str">
            <v>09.52.002</v>
          </cell>
          <cell r="C1143" t="str">
            <v>Remocao de poste de concreto de entrada em b.t.</v>
          </cell>
          <cell r="D1143" t="str">
            <v>FDE</v>
          </cell>
          <cell r="E1143" t="str">
            <v>UN</v>
          </cell>
          <cell r="F1143">
            <v>5</v>
          </cell>
          <cell r="G1143">
            <v>236.87</v>
          </cell>
          <cell r="H1143">
            <v>1184.3499999999999</v>
          </cell>
        </row>
        <row r="1144">
          <cell r="B1144" t="str">
            <v>09.52.003</v>
          </cell>
          <cell r="C1144" t="str">
            <v>Remocao de armacao tipo braquet</v>
          </cell>
          <cell r="D1144" t="str">
            <v>FDE</v>
          </cell>
          <cell r="E1144" t="str">
            <v>UN</v>
          </cell>
          <cell r="F1144">
            <v>5</v>
          </cell>
          <cell r="G1144">
            <v>23.69</v>
          </cell>
          <cell r="H1144">
            <v>118.45</v>
          </cell>
        </row>
        <row r="1145">
          <cell r="B1145" t="str">
            <v>09.52.004</v>
          </cell>
          <cell r="C1145" t="str">
            <v>Remocao de cabecote tipo telefonica</v>
          </cell>
          <cell r="D1145" t="str">
            <v>FDE</v>
          </cell>
          <cell r="E1145" t="str">
            <v>UN</v>
          </cell>
          <cell r="F1145">
            <v>5</v>
          </cell>
          <cell r="G1145">
            <v>11.84</v>
          </cell>
          <cell r="H1145">
            <v>59.2</v>
          </cell>
        </row>
        <row r="1146">
          <cell r="B1146" t="str">
            <v>09.52.005</v>
          </cell>
          <cell r="C1146" t="str">
            <v>Remocao de caixa de entrada de telefone padrao telefonica</v>
          </cell>
          <cell r="D1146" t="str">
            <v>FDE</v>
          </cell>
          <cell r="E1146" t="str">
            <v>UN</v>
          </cell>
          <cell r="F1146">
            <v>5</v>
          </cell>
          <cell r="G1146">
            <v>94.75</v>
          </cell>
          <cell r="H1146">
            <v>473.75</v>
          </cell>
        </row>
        <row r="1147">
          <cell r="B1147" t="str">
            <v>09.52.007</v>
          </cell>
          <cell r="C1147" t="str">
            <v>Remocao de tubulacao eletrica embutida ate 2"</v>
          </cell>
          <cell r="D1147" t="str">
            <v>FDE</v>
          </cell>
          <cell r="E1147" t="str">
            <v>M</v>
          </cell>
          <cell r="F1147">
            <v>5</v>
          </cell>
          <cell r="G1147">
            <v>11.84</v>
          </cell>
          <cell r="H1147">
            <v>59.2</v>
          </cell>
        </row>
        <row r="1148">
          <cell r="B1148" t="str">
            <v>09.52.008</v>
          </cell>
          <cell r="C1148" t="str">
            <v>Remocao de tubulacao eletrica embutida acima de 2"</v>
          </cell>
          <cell r="D1148" t="str">
            <v>FDE</v>
          </cell>
          <cell r="E1148" t="str">
            <v>M</v>
          </cell>
          <cell r="F1148">
            <v>5</v>
          </cell>
          <cell r="G1148">
            <v>23.69</v>
          </cell>
          <cell r="H1148">
            <v>118.45</v>
          </cell>
        </row>
        <row r="1149">
          <cell r="B1149" t="str">
            <v>09.52.009</v>
          </cell>
          <cell r="C1149" t="str">
            <v>Remocao de tubulacao eletrica aparente ate 2"</v>
          </cell>
          <cell r="D1149" t="str">
            <v>FDE</v>
          </cell>
          <cell r="E1149" t="str">
            <v>M</v>
          </cell>
          <cell r="F1149">
            <v>5</v>
          </cell>
          <cell r="G1149">
            <v>5.92</v>
          </cell>
          <cell r="H1149">
            <v>29.6</v>
          </cell>
        </row>
        <row r="1150">
          <cell r="B1150" t="str">
            <v>09.52.010</v>
          </cell>
          <cell r="C1150" t="str">
            <v>Remocao de tubulacao eletrica aparente acima 2"</v>
          </cell>
          <cell r="D1150" t="str">
            <v>FDE</v>
          </cell>
          <cell r="E1150" t="str">
            <v>M</v>
          </cell>
          <cell r="F1150">
            <v>5</v>
          </cell>
          <cell r="G1150">
            <v>11.84</v>
          </cell>
          <cell r="H1150">
            <v>59.2</v>
          </cell>
        </row>
        <row r="1151">
          <cell r="B1151" t="str">
            <v>09.52.015</v>
          </cell>
          <cell r="C1151" t="str">
            <v>Remocao de caixa para fusivel ou tomada instalada em perfilados</v>
          </cell>
          <cell r="D1151" t="str">
            <v>FDE</v>
          </cell>
          <cell r="E1151" t="str">
            <v>UN</v>
          </cell>
          <cell r="F1151">
            <v>5</v>
          </cell>
          <cell r="G1151">
            <v>23.69</v>
          </cell>
          <cell r="H1151">
            <v>118.45</v>
          </cell>
        </row>
        <row r="1152">
          <cell r="B1152" t="str">
            <v>09.52.016</v>
          </cell>
          <cell r="C1152" t="str">
            <v>Remocao de caixas estampadas</v>
          </cell>
          <cell r="D1152" t="str">
            <v>FDE</v>
          </cell>
          <cell r="E1152" t="str">
            <v>UN</v>
          </cell>
          <cell r="F1152">
            <v>5</v>
          </cell>
          <cell r="G1152">
            <v>47.38</v>
          </cell>
          <cell r="H1152">
            <v>236.9</v>
          </cell>
        </row>
        <row r="1153">
          <cell r="B1153" t="str">
            <v>09.52.017</v>
          </cell>
          <cell r="C1153" t="str">
            <v>Remocao de fio embutido ate 16 mm2</v>
          </cell>
          <cell r="D1153" t="str">
            <v>FDE</v>
          </cell>
          <cell r="E1153" t="str">
            <v>M</v>
          </cell>
          <cell r="F1153">
            <v>1394</v>
          </cell>
          <cell r="G1153">
            <v>1.18</v>
          </cell>
          <cell r="H1153">
            <v>1644.92</v>
          </cell>
        </row>
        <row r="1154">
          <cell r="B1154" t="str">
            <v>09.52.018</v>
          </cell>
          <cell r="C1154" t="str">
            <v>Remocao de cabo embutido acima de 16 mm2</v>
          </cell>
          <cell r="D1154" t="str">
            <v>FDE</v>
          </cell>
          <cell r="E1154" t="str">
            <v>M</v>
          </cell>
          <cell r="F1154">
            <v>7</v>
          </cell>
          <cell r="G1154">
            <v>2.37</v>
          </cell>
          <cell r="H1154">
            <v>16.59</v>
          </cell>
        </row>
        <row r="1155">
          <cell r="B1155" t="str">
            <v>09.52.019</v>
          </cell>
          <cell r="C1155" t="str">
            <v>Remocao de fio aparente ate 16 mm2</v>
          </cell>
          <cell r="D1155" t="str">
            <v>FDE</v>
          </cell>
          <cell r="E1155" t="str">
            <v>M</v>
          </cell>
          <cell r="F1155">
            <v>7</v>
          </cell>
          <cell r="G1155">
            <v>1.42</v>
          </cell>
          <cell r="H1155">
            <v>9.94</v>
          </cell>
        </row>
        <row r="1156">
          <cell r="B1156" t="str">
            <v>09.52.020</v>
          </cell>
          <cell r="C1156" t="str">
            <v>Remocao de cabo aparente acima de 16 mm2</v>
          </cell>
          <cell r="D1156" t="str">
            <v>FDE</v>
          </cell>
          <cell r="E1156" t="str">
            <v>M</v>
          </cell>
          <cell r="F1156">
            <v>5</v>
          </cell>
          <cell r="G1156">
            <v>2.84</v>
          </cell>
          <cell r="H1156">
            <v>14.2</v>
          </cell>
        </row>
        <row r="1157">
          <cell r="B1157" t="str">
            <v>09.52.021</v>
          </cell>
          <cell r="C1157" t="str">
            <v>Remocao de terminais ,conectores de pressao ou roldanas para cabos</v>
          </cell>
          <cell r="D1157" t="str">
            <v>FDE</v>
          </cell>
          <cell r="E1157" t="str">
            <v>UN</v>
          </cell>
          <cell r="F1157">
            <v>2</v>
          </cell>
          <cell r="G1157">
            <v>9.48</v>
          </cell>
          <cell r="H1157">
            <v>18.96</v>
          </cell>
        </row>
        <row r="1158">
          <cell r="B1158" t="str">
            <v>09.52.022</v>
          </cell>
          <cell r="C1158" t="str">
            <v>Remocao de terminais ou conectores de solda para cabos</v>
          </cell>
          <cell r="D1158" t="str">
            <v>FDE</v>
          </cell>
          <cell r="E1158" t="str">
            <v>UN</v>
          </cell>
          <cell r="F1158">
            <v>2</v>
          </cell>
          <cell r="G1158">
            <v>23.69</v>
          </cell>
          <cell r="H1158">
            <v>47.38</v>
          </cell>
        </row>
        <row r="1159">
          <cell r="B1159" t="str">
            <v>09.52.026</v>
          </cell>
          <cell r="C1159" t="str">
            <v>Remocao de fundo ou portas madeira/metal .p/quadros ou caixas passagem</v>
          </cell>
          <cell r="D1159" t="str">
            <v>FDE</v>
          </cell>
          <cell r="E1159" t="str">
            <v>M2</v>
          </cell>
          <cell r="F1159">
            <v>5</v>
          </cell>
          <cell r="G1159">
            <v>47.38</v>
          </cell>
          <cell r="H1159">
            <v>236.9</v>
          </cell>
        </row>
        <row r="1160">
          <cell r="B1160" t="str">
            <v>09.52.028</v>
          </cell>
          <cell r="C1160" t="str">
            <v>Remocao de fechaduras tipo yale (q.distribuicao)</v>
          </cell>
          <cell r="D1160" t="str">
            <v>FDE</v>
          </cell>
          <cell r="E1160" t="str">
            <v>UN</v>
          </cell>
          <cell r="F1160">
            <v>5</v>
          </cell>
          <cell r="G1160">
            <v>9.48</v>
          </cell>
          <cell r="H1160">
            <v>47.4</v>
          </cell>
        </row>
        <row r="1161">
          <cell r="B1161" t="str">
            <v>09.52.029</v>
          </cell>
          <cell r="C1161" t="str">
            <v>Remocao de chaves base marmore,nh unipolar ou disjunt.no-fuse em bt</v>
          </cell>
          <cell r="D1161" t="str">
            <v>FDE</v>
          </cell>
          <cell r="E1161" t="str">
            <v>UN</v>
          </cell>
          <cell r="F1161">
            <v>9</v>
          </cell>
          <cell r="G1161">
            <v>23.69</v>
          </cell>
          <cell r="H1161">
            <v>213.21</v>
          </cell>
        </row>
        <row r="1162">
          <cell r="B1162" t="str">
            <v>09.52.030</v>
          </cell>
          <cell r="C1162" t="str">
            <v>Remocao de disjuntor quick-lag ou base p/ fusivel diazed em b.t</v>
          </cell>
          <cell r="D1162" t="str">
            <v>FDE</v>
          </cell>
          <cell r="E1162" t="str">
            <v>UN</v>
          </cell>
          <cell r="F1162">
            <v>104</v>
          </cell>
          <cell r="G1162">
            <v>5.92</v>
          </cell>
          <cell r="H1162">
            <v>615.67999999999995</v>
          </cell>
        </row>
        <row r="1163">
          <cell r="B1163" t="str">
            <v>09.52.034</v>
          </cell>
          <cell r="C1163" t="str">
            <v>Remocao de base ou chave para fusivel nh tipo unipolar</v>
          </cell>
          <cell r="D1163" t="str">
            <v>FDE</v>
          </cell>
          <cell r="E1163" t="str">
            <v>UN</v>
          </cell>
          <cell r="F1163">
            <v>5</v>
          </cell>
          <cell r="G1163">
            <v>23.69</v>
          </cell>
          <cell r="H1163">
            <v>118.45</v>
          </cell>
        </row>
        <row r="1164">
          <cell r="B1164" t="str">
            <v>09.52.035</v>
          </cell>
          <cell r="C1164" t="str">
            <v>Remocao de chave ou base nh tripol. ou chave pacco rotativa em b.t</v>
          </cell>
          <cell r="D1164" t="str">
            <v>FDE</v>
          </cell>
          <cell r="E1164" t="str">
            <v>UN</v>
          </cell>
          <cell r="F1164">
            <v>5</v>
          </cell>
          <cell r="G1164">
            <v>35.53</v>
          </cell>
          <cell r="H1164">
            <v>177.65</v>
          </cell>
        </row>
        <row r="1165">
          <cell r="B1165" t="str">
            <v>09.52.037</v>
          </cell>
          <cell r="C1165" t="str">
            <v>Remocao de chave de acao rapida,comando frontal montado em painel b.t</v>
          </cell>
          <cell r="D1165" t="str">
            <v>FDE</v>
          </cell>
          <cell r="E1165" t="str">
            <v>UN</v>
          </cell>
          <cell r="F1165">
            <v>5</v>
          </cell>
          <cell r="G1165">
            <v>47.38</v>
          </cell>
          <cell r="H1165">
            <v>236.9</v>
          </cell>
        </row>
        <row r="1166">
          <cell r="B1166" t="str">
            <v>09.52.039</v>
          </cell>
          <cell r="C1166" t="str">
            <v>Remocao de barramento de cobre</v>
          </cell>
          <cell r="D1166" t="str">
            <v>FDE</v>
          </cell>
          <cell r="E1166" t="str">
            <v>M</v>
          </cell>
          <cell r="F1166">
            <v>6</v>
          </cell>
          <cell r="G1166">
            <v>23.69</v>
          </cell>
          <cell r="H1166">
            <v>142.13999999999999</v>
          </cell>
        </row>
        <row r="1167">
          <cell r="B1167" t="str">
            <v>09.54.001</v>
          </cell>
          <cell r="C1167" t="str">
            <v>Remocao de interruptores tomadas botoes de campainha e cigarras</v>
          </cell>
          <cell r="D1167" t="str">
            <v>FDE</v>
          </cell>
          <cell r="E1167" t="str">
            <v>UN</v>
          </cell>
          <cell r="F1167">
            <v>1062</v>
          </cell>
          <cell r="G1167">
            <v>18.95</v>
          </cell>
          <cell r="H1167">
            <v>20124.900000000001</v>
          </cell>
        </row>
        <row r="1168">
          <cell r="B1168" t="str">
            <v>09.54.002</v>
          </cell>
          <cell r="C1168" t="str">
            <v>Remocao de chave automatica da boia</v>
          </cell>
          <cell r="D1168" t="str">
            <v>FDE</v>
          </cell>
          <cell r="E1168" t="str">
            <v>UN</v>
          </cell>
          <cell r="F1168">
            <v>15</v>
          </cell>
          <cell r="G1168">
            <v>28.43</v>
          </cell>
          <cell r="H1168">
            <v>426.45</v>
          </cell>
        </row>
        <row r="1169">
          <cell r="B1169" t="str">
            <v>09.54.003</v>
          </cell>
          <cell r="C1169" t="str">
            <v>Remocao de contactor magnetico p/ quadro de comando de bomba recalque</v>
          </cell>
          <cell r="D1169" t="str">
            <v>FDE</v>
          </cell>
          <cell r="E1169" t="str">
            <v>UN</v>
          </cell>
          <cell r="F1169">
            <v>13</v>
          </cell>
          <cell r="G1169">
            <v>47.38</v>
          </cell>
          <cell r="H1169">
            <v>615.94000000000005</v>
          </cell>
        </row>
        <row r="1170">
          <cell r="B1170" t="str">
            <v>09.54.004</v>
          </cell>
          <cell r="C1170" t="str">
            <v>Remocao de motor bomba de recalque</v>
          </cell>
          <cell r="D1170" t="str">
            <v>FDE</v>
          </cell>
          <cell r="E1170" t="str">
            <v>UN</v>
          </cell>
          <cell r="F1170">
            <v>5</v>
          </cell>
          <cell r="G1170">
            <v>71.06</v>
          </cell>
          <cell r="H1170">
            <v>355.3</v>
          </cell>
        </row>
        <row r="1171">
          <cell r="B1171" t="str">
            <v>09.54.005</v>
          </cell>
          <cell r="C1171" t="str">
            <v>Remocao ap.ilum fluoresc.c/plafon e pend,ou canopla p/ lum.pendente</v>
          </cell>
          <cell r="D1171" t="str">
            <v>FDE</v>
          </cell>
          <cell r="E1171" t="str">
            <v>UN</v>
          </cell>
          <cell r="F1171">
            <v>5</v>
          </cell>
          <cell r="G1171">
            <v>7.11</v>
          </cell>
          <cell r="H1171">
            <v>35.549999999999997</v>
          </cell>
        </row>
        <row r="1172">
          <cell r="B1172" t="str">
            <v>09.54.006</v>
          </cell>
          <cell r="C1172" t="str">
            <v>Remocao aparelho iluminacao,plafons e pendentes p/lampadas fluoresc</v>
          </cell>
          <cell r="D1172" t="str">
            <v>FDE</v>
          </cell>
          <cell r="E1172" t="str">
            <v>UN</v>
          </cell>
          <cell r="F1172">
            <v>5</v>
          </cell>
          <cell r="G1172">
            <v>7.11</v>
          </cell>
          <cell r="H1172">
            <v>35.549999999999997</v>
          </cell>
        </row>
        <row r="1173">
          <cell r="B1173" t="str">
            <v>09.54.007</v>
          </cell>
          <cell r="C1173" t="str">
            <v>Remocao de soquetes p/ lampadas incandes ou de correntes p/ pendentes</v>
          </cell>
          <cell r="D1173" t="str">
            <v>FDE</v>
          </cell>
          <cell r="E1173" t="str">
            <v>UN</v>
          </cell>
          <cell r="F1173">
            <v>1070</v>
          </cell>
          <cell r="G1173">
            <v>9.48</v>
          </cell>
          <cell r="H1173">
            <v>10143.6</v>
          </cell>
        </row>
        <row r="1174">
          <cell r="B1174" t="str">
            <v>09.54.013</v>
          </cell>
          <cell r="C1174" t="str">
            <v>Remocao de reatores para lampadas hg em postes</v>
          </cell>
          <cell r="D1174" t="str">
            <v>FDE</v>
          </cell>
          <cell r="E1174" t="str">
            <v>UN</v>
          </cell>
          <cell r="F1174">
            <v>5</v>
          </cell>
          <cell r="G1174">
            <v>47.38</v>
          </cell>
          <cell r="H1174">
            <v>236.9</v>
          </cell>
        </row>
        <row r="1175">
          <cell r="B1175" t="str">
            <v>09.54.014</v>
          </cell>
          <cell r="C1175" t="str">
            <v>Remocao de ap. ilumin. em postes ou de projetores em fachadas</v>
          </cell>
          <cell r="D1175" t="str">
            <v>FDE</v>
          </cell>
          <cell r="E1175" t="str">
            <v>UN</v>
          </cell>
          <cell r="F1175">
            <v>5</v>
          </cell>
          <cell r="G1175">
            <v>71.06</v>
          </cell>
          <cell r="H1175">
            <v>355.3</v>
          </cell>
        </row>
        <row r="1176">
          <cell r="B1176" t="str">
            <v>09.54.016</v>
          </cell>
          <cell r="C1176" t="str">
            <v>Remocao de projetores em jardins ou de luz de obstaculo</v>
          </cell>
          <cell r="D1176" t="str">
            <v>FDE</v>
          </cell>
          <cell r="E1176" t="str">
            <v>UN</v>
          </cell>
          <cell r="F1176">
            <v>5</v>
          </cell>
          <cell r="G1176">
            <v>47.38</v>
          </cell>
          <cell r="H1176">
            <v>236.9</v>
          </cell>
        </row>
        <row r="1177">
          <cell r="B1177" t="str">
            <v>09.54.017</v>
          </cell>
          <cell r="C1177" t="str">
            <v>Remocao de arandela externa em braco de ferro</v>
          </cell>
          <cell r="D1177" t="str">
            <v>FDE</v>
          </cell>
          <cell r="E1177" t="str">
            <v>UN</v>
          </cell>
          <cell r="F1177">
            <v>5</v>
          </cell>
          <cell r="G1177">
            <v>71.06</v>
          </cell>
          <cell r="H1177">
            <v>355.3</v>
          </cell>
        </row>
        <row r="1178">
          <cell r="B1178" t="str">
            <v>09.54.018</v>
          </cell>
          <cell r="C1178" t="str">
            <v>Remocao do aparelho a prova de tempo, gases e vapor</v>
          </cell>
          <cell r="D1178" t="str">
            <v>FDE</v>
          </cell>
          <cell r="E1178" t="str">
            <v>UN</v>
          </cell>
          <cell r="F1178">
            <v>5</v>
          </cell>
          <cell r="G1178">
            <v>23.69</v>
          </cell>
          <cell r="H1178">
            <v>118.45</v>
          </cell>
        </row>
        <row r="1179">
          <cell r="B1179" t="str">
            <v>09.54.019</v>
          </cell>
          <cell r="C1179" t="str">
            <v>Remocao de cruzetas de ferro para fixacao de projetores</v>
          </cell>
          <cell r="D1179" t="str">
            <v>FDE</v>
          </cell>
          <cell r="E1179" t="str">
            <v>UN</v>
          </cell>
          <cell r="F1179">
            <v>5</v>
          </cell>
          <cell r="G1179">
            <v>71.06</v>
          </cell>
          <cell r="H1179">
            <v>355.3</v>
          </cell>
        </row>
        <row r="1180">
          <cell r="B1180" t="str">
            <v>09.54.020</v>
          </cell>
          <cell r="C1180" t="str">
            <v>Remocao de poste curvo, incluindo bases de fixacao</v>
          </cell>
          <cell r="D1180" t="str">
            <v>FDE</v>
          </cell>
          <cell r="E1180" t="str">
            <v>UN</v>
          </cell>
          <cell r="F1180">
            <v>5</v>
          </cell>
          <cell r="G1180">
            <v>236.87</v>
          </cell>
          <cell r="H1180">
            <v>1184.3499999999999</v>
          </cell>
        </row>
        <row r="1181">
          <cell r="B1181" t="str">
            <v>09.54.021</v>
          </cell>
          <cell r="C1181" t="str">
            <v>Remocao de poste de ferro reto engastado no solo</v>
          </cell>
          <cell r="D1181" t="str">
            <v>FDE</v>
          </cell>
          <cell r="E1181" t="str">
            <v>UN</v>
          </cell>
          <cell r="F1181">
            <v>5</v>
          </cell>
          <cell r="G1181">
            <v>379</v>
          </cell>
          <cell r="H1181">
            <v>1895</v>
          </cell>
        </row>
        <row r="1182">
          <cell r="B1182" t="str">
            <v>09.56.001</v>
          </cell>
          <cell r="C1182" t="str">
            <v>Remocao de captor de para-raios tipo franklin ou radiativo</v>
          </cell>
          <cell r="D1182" t="str">
            <v>FDE</v>
          </cell>
          <cell r="E1182" t="str">
            <v>UN</v>
          </cell>
          <cell r="F1182">
            <v>5</v>
          </cell>
          <cell r="G1182">
            <v>23.69</v>
          </cell>
          <cell r="H1182">
            <v>118.45</v>
          </cell>
        </row>
        <row r="1183">
          <cell r="B1183" t="str">
            <v>09.56.003</v>
          </cell>
          <cell r="C1183" t="str">
            <v>Remocao de base e haste de para-raio</v>
          </cell>
          <cell r="D1183" t="str">
            <v>FDE</v>
          </cell>
          <cell r="E1183" t="str">
            <v>UN</v>
          </cell>
          <cell r="F1183">
            <v>5</v>
          </cell>
          <cell r="G1183">
            <v>47.38</v>
          </cell>
          <cell r="H1183">
            <v>236.9</v>
          </cell>
        </row>
        <row r="1184">
          <cell r="B1184" t="str">
            <v>09.56.004</v>
          </cell>
          <cell r="C1184" t="str">
            <v>Remocao cabos e esticadores ou de bracadeiras p/ 3 estais em p.raios</v>
          </cell>
          <cell r="D1184" t="str">
            <v>FDE</v>
          </cell>
          <cell r="E1184" t="str">
            <v>M</v>
          </cell>
          <cell r="F1184">
            <v>5</v>
          </cell>
          <cell r="G1184">
            <v>23.69</v>
          </cell>
          <cell r="H1184">
            <v>118.45</v>
          </cell>
        </row>
        <row r="1185">
          <cell r="B1185" t="str">
            <v>09.56.005</v>
          </cell>
          <cell r="C1185" t="str">
            <v>Remocao de cabo de cobre nu</v>
          </cell>
          <cell r="D1185" t="str">
            <v>FDE</v>
          </cell>
          <cell r="E1185" t="str">
            <v>M</v>
          </cell>
          <cell r="F1185">
            <v>5</v>
          </cell>
          <cell r="G1185">
            <v>9.48</v>
          </cell>
          <cell r="H1185">
            <v>47.4</v>
          </cell>
        </row>
        <row r="1186">
          <cell r="B1186" t="str">
            <v>09.56.006</v>
          </cell>
          <cell r="C1186" t="str">
            <v>Remocao de cabo cobre nu para aterramento</v>
          </cell>
          <cell r="D1186" t="str">
            <v>FDE</v>
          </cell>
          <cell r="E1186" t="str">
            <v>M</v>
          </cell>
          <cell r="F1186">
            <v>5</v>
          </cell>
          <cell r="G1186">
            <v>11.84</v>
          </cell>
          <cell r="H1186">
            <v>59.2</v>
          </cell>
        </row>
        <row r="1187">
          <cell r="B1187" t="str">
            <v>09.56.007</v>
          </cell>
          <cell r="C1187" t="str">
            <v>Remocao de conector tipo split-boldt para cabos de aterramento</v>
          </cell>
          <cell r="D1187" t="str">
            <v>FDE</v>
          </cell>
          <cell r="E1187" t="str">
            <v>UN</v>
          </cell>
          <cell r="F1187">
            <v>5</v>
          </cell>
          <cell r="G1187">
            <v>9.48</v>
          </cell>
          <cell r="H1187">
            <v>47.4</v>
          </cell>
        </row>
        <row r="1188">
          <cell r="B1188" t="str">
            <v>09.56.009</v>
          </cell>
          <cell r="C1188" t="str">
            <v>Remocao de bracadeiras para passagem de cabos de cobre nu</v>
          </cell>
          <cell r="D1188" t="str">
            <v>FDE</v>
          </cell>
          <cell r="E1188" t="str">
            <v>UN</v>
          </cell>
          <cell r="F1188">
            <v>5</v>
          </cell>
          <cell r="G1188">
            <v>18.95</v>
          </cell>
          <cell r="H1188">
            <v>94.75</v>
          </cell>
        </row>
        <row r="1189">
          <cell r="B1189" t="str">
            <v>09.56.012</v>
          </cell>
          <cell r="C1189" t="str">
            <v>Remocao de tubo de protecao de cabo de cobre nu incl. fixacoes</v>
          </cell>
          <cell r="D1189" t="str">
            <v>FDE</v>
          </cell>
          <cell r="E1189" t="str">
            <v>UN</v>
          </cell>
          <cell r="F1189">
            <v>5</v>
          </cell>
          <cell r="G1189">
            <v>47.38</v>
          </cell>
          <cell r="H1189">
            <v>236.9</v>
          </cell>
        </row>
        <row r="1190">
          <cell r="B1190" t="str">
            <v>09.60.003</v>
          </cell>
          <cell r="C1190" t="str">
            <v>Retirada de isolador tipo disco compl incl gancho de suspensao tipo olhal</v>
          </cell>
          <cell r="D1190" t="str">
            <v>FDE</v>
          </cell>
          <cell r="E1190" t="str">
            <v>UN</v>
          </cell>
          <cell r="F1190">
            <v>5</v>
          </cell>
          <cell r="G1190">
            <v>7.11</v>
          </cell>
          <cell r="H1190">
            <v>35.549999999999997</v>
          </cell>
        </row>
        <row r="1191">
          <cell r="B1191" t="str">
            <v>09.60.004</v>
          </cell>
          <cell r="C1191" t="str">
            <v>Retirada de bucha de pass.int/ext, ou de chapa aco p/ bucha passagem a.t.</v>
          </cell>
          <cell r="D1191" t="str">
            <v>FDE</v>
          </cell>
          <cell r="E1191" t="str">
            <v>UN</v>
          </cell>
          <cell r="F1191">
            <v>5</v>
          </cell>
          <cell r="G1191">
            <v>18.95</v>
          </cell>
          <cell r="H1191">
            <v>94.75</v>
          </cell>
        </row>
        <row r="1192">
          <cell r="B1192" t="str">
            <v>09.60.007</v>
          </cell>
          <cell r="C1192" t="str">
            <v>Retirada de cantoneira metálica</v>
          </cell>
          <cell r="D1192" t="str">
            <v>FDE</v>
          </cell>
          <cell r="E1192" t="str">
            <v>M</v>
          </cell>
          <cell r="F1192">
            <v>5</v>
          </cell>
          <cell r="G1192">
            <v>11.84</v>
          </cell>
          <cell r="H1192">
            <v>59.2</v>
          </cell>
        </row>
        <row r="1193">
          <cell r="B1193" t="str">
            <v>09.60.009</v>
          </cell>
          <cell r="C1193" t="str">
            <v>Retirada de isolador tipo pino para a.t. inclusive pino</v>
          </cell>
          <cell r="D1193" t="str">
            <v>FDE</v>
          </cell>
          <cell r="E1193" t="str">
            <v>UN</v>
          </cell>
          <cell r="F1193">
            <v>5</v>
          </cell>
          <cell r="G1193">
            <v>11.84</v>
          </cell>
          <cell r="H1193">
            <v>59.2</v>
          </cell>
        </row>
        <row r="1194">
          <cell r="B1194" t="str">
            <v>09.60.011</v>
          </cell>
          <cell r="C1194" t="str">
            <v>Retirada de vergalhão de cobre</v>
          </cell>
          <cell r="D1194" t="str">
            <v>FDE</v>
          </cell>
          <cell r="E1194" t="str">
            <v>M</v>
          </cell>
          <cell r="F1194">
            <v>5</v>
          </cell>
          <cell r="G1194">
            <v>9.48</v>
          </cell>
          <cell r="H1194">
            <v>47.4</v>
          </cell>
        </row>
        <row r="1195">
          <cell r="B1195" t="str">
            <v>09.60.012</v>
          </cell>
          <cell r="C1195" t="str">
            <v>Retirada de terminal ou conector para vergalhao de cobre</v>
          </cell>
          <cell r="D1195" t="str">
            <v>FDE</v>
          </cell>
          <cell r="E1195" t="str">
            <v>UN</v>
          </cell>
          <cell r="F1195">
            <v>5</v>
          </cell>
          <cell r="G1195">
            <v>4.2699999999999996</v>
          </cell>
          <cell r="H1195">
            <v>21.35</v>
          </cell>
        </row>
        <row r="1196">
          <cell r="B1196" t="str">
            <v>09.60.018</v>
          </cell>
          <cell r="C1196" t="str">
            <v>Retirada de chave seccion trip seca, comando por vara/estribo frontal</v>
          </cell>
          <cell r="D1196" t="str">
            <v>FDE</v>
          </cell>
          <cell r="E1196" t="str">
            <v>UN</v>
          </cell>
          <cell r="F1196">
            <v>5</v>
          </cell>
          <cell r="G1196">
            <v>137.46</v>
          </cell>
          <cell r="H1196">
            <v>687.3</v>
          </cell>
        </row>
        <row r="1197">
          <cell r="B1197" t="str">
            <v>09.60.020</v>
          </cell>
          <cell r="C1197" t="str">
            <v>Retirada de transformador de potencial completo</v>
          </cell>
          <cell r="D1197" t="str">
            <v>FDE</v>
          </cell>
          <cell r="E1197" t="str">
            <v>UN</v>
          </cell>
          <cell r="F1197">
            <v>5</v>
          </cell>
          <cell r="G1197">
            <v>30.79</v>
          </cell>
          <cell r="H1197">
            <v>153.94999999999999</v>
          </cell>
        </row>
        <row r="1198">
          <cell r="B1198" t="str">
            <v>09.60.022</v>
          </cell>
          <cell r="C1198" t="str">
            <v>Retirada de disjuntor de volume normal ou reduzido</v>
          </cell>
          <cell r="D1198" t="str">
            <v>FDE</v>
          </cell>
          <cell r="E1198" t="str">
            <v>UN</v>
          </cell>
          <cell r="F1198">
            <v>5</v>
          </cell>
          <cell r="G1198">
            <v>172.43</v>
          </cell>
          <cell r="H1198">
            <v>862.15</v>
          </cell>
        </row>
        <row r="1199">
          <cell r="B1199" t="str">
            <v>09.60.023</v>
          </cell>
          <cell r="C1199" t="str">
            <v>Retirada de manopla de comando do disjuntor de a.t. (engrenagem interna)</v>
          </cell>
          <cell r="D1199" t="str">
            <v>FDE</v>
          </cell>
          <cell r="E1199" t="str">
            <v>UN</v>
          </cell>
          <cell r="F1199">
            <v>5</v>
          </cell>
          <cell r="G1199">
            <v>23.69</v>
          </cell>
          <cell r="H1199">
            <v>118.45</v>
          </cell>
        </row>
        <row r="1200">
          <cell r="B1200" t="str">
            <v>09.60.026</v>
          </cell>
          <cell r="C1200" t="str">
            <v>Retirada de transformador de potencia em cabine primaria</v>
          </cell>
          <cell r="D1200" t="str">
            <v>FDE</v>
          </cell>
          <cell r="E1200" t="str">
            <v>UN</v>
          </cell>
          <cell r="F1200">
            <v>5</v>
          </cell>
          <cell r="G1200">
            <v>309.89</v>
          </cell>
          <cell r="H1200">
            <v>1549.45</v>
          </cell>
        </row>
        <row r="1201">
          <cell r="B1201" t="str">
            <v>09.60.027</v>
          </cell>
          <cell r="C1201" t="str">
            <v>Retirada de transformador de potencia em poste ou estaleiro</v>
          </cell>
          <cell r="D1201" t="str">
            <v>FDE</v>
          </cell>
          <cell r="E1201" t="str">
            <v>UN</v>
          </cell>
          <cell r="F1201">
            <v>5</v>
          </cell>
          <cell r="G1201">
            <v>344.26</v>
          </cell>
          <cell r="H1201">
            <v>1721.3</v>
          </cell>
        </row>
        <row r="1202">
          <cell r="B1202" t="str">
            <v>09.60.029</v>
          </cell>
          <cell r="C1202" t="str">
            <v>Retirada de poste de concreto</v>
          </cell>
          <cell r="D1202" t="str">
            <v>FDE</v>
          </cell>
          <cell r="E1202" t="str">
            <v>UN</v>
          </cell>
          <cell r="F1202">
            <v>5</v>
          </cell>
          <cell r="G1202">
            <v>236.87</v>
          </cell>
          <cell r="H1202">
            <v>1184.3499999999999</v>
          </cell>
        </row>
        <row r="1203">
          <cell r="B1203" t="str">
            <v>09.60.034</v>
          </cell>
          <cell r="C1203" t="str">
            <v>Retirada de chave fusivel indicadora tipo matheus</v>
          </cell>
          <cell r="D1203" t="str">
            <v>FDE</v>
          </cell>
          <cell r="E1203" t="str">
            <v>UN</v>
          </cell>
          <cell r="F1203">
            <v>5</v>
          </cell>
          <cell r="G1203">
            <v>71.06</v>
          </cell>
          <cell r="H1203">
            <v>355.3</v>
          </cell>
        </row>
        <row r="1204">
          <cell r="B1204" t="str">
            <v>09.62.001</v>
          </cell>
          <cell r="C1204" t="str">
            <v>Retirada de poste galvanizado de entrada em b.t.</v>
          </cell>
          <cell r="D1204" t="str">
            <v>FDE</v>
          </cell>
          <cell r="E1204" t="str">
            <v>UN</v>
          </cell>
          <cell r="F1204">
            <v>5</v>
          </cell>
          <cell r="G1204">
            <v>189.5</v>
          </cell>
          <cell r="H1204">
            <v>947.5</v>
          </cell>
        </row>
        <row r="1205">
          <cell r="B1205" t="str">
            <v>09.62.002</v>
          </cell>
          <cell r="C1205" t="str">
            <v>Retirada de poste de concreto de entrada em b.t.</v>
          </cell>
          <cell r="D1205" t="str">
            <v>FDE</v>
          </cell>
          <cell r="E1205" t="str">
            <v>UN</v>
          </cell>
          <cell r="F1205">
            <v>5</v>
          </cell>
          <cell r="G1205">
            <v>236.87</v>
          </cell>
          <cell r="H1205">
            <v>1184.3499999999999</v>
          </cell>
        </row>
        <row r="1206">
          <cell r="B1206" t="str">
            <v>09.62.003</v>
          </cell>
          <cell r="C1206" t="str">
            <v>Retirada de armacao t braquet, conduletes ou de cx.fusiv/tomadas em perfilado</v>
          </cell>
          <cell r="D1206" t="str">
            <v>FDE</v>
          </cell>
          <cell r="E1206" t="str">
            <v>UN</v>
          </cell>
          <cell r="F1206">
            <v>5</v>
          </cell>
          <cell r="G1206">
            <v>23.69</v>
          </cell>
          <cell r="H1206">
            <v>118.45</v>
          </cell>
        </row>
        <row r="1207">
          <cell r="B1207" t="str">
            <v>09.62.004</v>
          </cell>
          <cell r="C1207" t="str">
            <v>Retirada de cabecote padrao telefonica ou de base p/disjuntor quick lag</v>
          </cell>
          <cell r="D1207" t="str">
            <v>FDE</v>
          </cell>
          <cell r="E1207" t="str">
            <v>UN</v>
          </cell>
          <cell r="F1207">
            <v>5</v>
          </cell>
          <cell r="G1207">
            <v>11.84</v>
          </cell>
          <cell r="H1207">
            <v>59.2</v>
          </cell>
        </row>
        <row r="1208">
          <cell r="B1208" t="str">
            <v>09.62.009</v>
          </cell>
          <cell r="C1208" t="str">
            <v>Retirada de tubulacao eletrica aparente ate 2"</v>
          </cell>
          <cell r="D1208" t="str">
            <v>FDE</v>
          </cell>
          <cell r="E1208" t="str">
            <v>M</v>
          </cell>
          <cell r="F1208">
            <v>22</v>
          </cell>
          <cell r="G1208">
            <v>11.84</v>
          </cell>
          <cell r="H1208">
            <v>260.48</v>
          </cell>
        </row>
        <row r="1209">
          <cell r="B1209" t="str">
            <v>09.62.010</v>
          </cell>
          <cell r="C1209" t="str">
            <v>Retirada de tubulacao eletrica aparente acima 2"</v>
          </cell>
          <cell r="D1209" t="str">
            <v>FDE</v>
          </cell>
          <cell r="E1209" t="str">
            <v>M</v>
          </cell>
          <cell r="F1209">
            <v>5</v>
          </cell>
          <cell r="G1209">
            <v>23.69</v>
          </cell>
          <cell r="H1209">
            <v>118.45</v>
          </cell>
        </row>
        <row r="1210">
          <cell r="B1210" t="str">
            <v>09.62.012</v>
          </cell>
          <cell r="C1210" t="str">
            <v>Retirada de perfilados</v>
          </cell>
          <cell r="D1210" t="str">
            <v>FDE</v>
          </cell>
          <cell r="E1210" t="str">
            <v>M</v>
          </cell>
          <cell r="F1210">
            <v>5</v>
          </cell>
          <cell r="G1210">
            <v>18.95</v>
          </cell>
          <cell r="H1210">
            <v>94.75</v>
          </cell>
        </row>
        <row r="1211">
          <cell r="B1211" t="str">
            <v>09.62.014</v>
          </cell>
          <cell r="C1211" t="str">
            <v>Retirada de ganchos de sustentacao de luminarias em perfilados</v>
          </cell>
          <cell r="D1211" t="str">
            <v>FDE</v>
          </cell>
          <cell r="E1211" t="str">
            <v>UN</v>
          </cell>
          <cell r="F1211">
            <v>5</v>
          </cell>
          <cell r="G1211">
            <v>9.48</v>
          </cell>
          <cell r="H1211">
            <v>47.4</v>
          </cell>
        </row>
        <row r="1212">
          <cell r="B1212" t="str">
            <v>09.62.017</v>
          </cell>
          <cell r="C1212" t="str">
            <v>Retirada de fio embutido ate 16 mm2</v>
          </cell>
          <cell r="D1212" t="str">
            <v>FDE</v>
          </cell>
          <cell r="E1212" t="str">
            <v>M</v>
          </cell>
          <cell r="F1212">
            <v>5</v>
          </cell>
          <cell r="G1212">
            <v>2.37</v>
          </cell>
          <cell r="H1212">
            <v>11.85</v>
          </cell>
        </row>
        <row r="1213">
          <cell r="B1213" t="str">
            <v>09.62.018</v>
          </cell>
          <cell r="C1213" t="str">
            <v>Retirada de cabo embutido acima de 16 mm2</v>
          </cell>
          <cell r="D1213" t="str">
            <v>FDE</v>
          </cell>
          <cell r="E1213" t="str">
            <v>M</v>
          </cell>
          <cell r="F1213">
            <v>5</v>
          </cell>
          <cell r="G1213">
            <v>4.74</v>
          </cell>
          <cell r="H1213">
            <v>23.7</v>
          </cell>
        </row>
        <row r="1214">
          <cell r="B1214" t="str">
            <v>09.62.019</v>
          </cell>
          <cell r="C1214" t="str">
            <v>Retirada de fio aparente ate 16 mm2</v>
          </cell>
          <cell r="D1214" t="str">
            <v>FDE</v>
          </cell>
          <cell r="E1214" t="str">
            <v>M</v>
          </cell>
          <cell r="F1214">
            <v>5</v>
          </cell>
          <cell r="G1214">
            <v>2.84</v>
          </cell>
          <cell r="H1214">
            <v>14.2</v>
          </cell>
        </row>
        <row r="1215">
          <cell r="B1215" t="str">
            <v>09.62.020</v>
          </cell>
          <cell r="C1215" t="str">
            <v>Retirada de cabo aparente acima de 16 mm2</v>
          </cell>
          <cell r="D1215" t="str">
            <v>FDE</v>
          </cell>
          <cell r="E1215" t="str">
            <v>M</v>
          </cell>
          <cell r="F1215">
            <v>5</v>
          </cell>
          <cell r="G1215">
            <v>5.69</v>
          </cell>
          <cell r="H1215">
            <v>28.45</v>
          </cell>
        </row>
        <row r="1216">
          <cell r="B1216" t="str">
            <v>09.62.021</v>
          </cell>
          <cell r="C1216" t="str">
            <v>Retirada de terminais/conectores de pressao p/cabos ou de roldanas</v>
          </cell>
          <cell r="D1216" t="str">
            <v>FDE</v>
          </cell>
          <cell r="E1216" t="str">
            <v>UN</v>
          </cell>
          <cell r="F1216">
            <v>5</v>
          </cell>
          <cell r="G1216">
            <v>9.48</v>
          </cell>
          <cell r="H1216">
            <v>47.4</v>
          </cell>
        </row>
        <row r="1217">
          <cell r="B1217" t="str">
            <v>09.62.024</v>
          </cell>
          <cell r="C1217" t="str">
            <v>Retirada e desmontagem qd.distrib, caixa passagem ou qd. chamada</v>
          </cell>
          <cell r="D1217" t="str">
            <v>FDE</v>
          </cell>
          <cell r="E1217" t="str">
            <v>M2</v>
          </cell>
          <cell r="F1217">
            <v>5</v>
          </cell>
          <cell r="G1217">
            <v>94.75</v>
          </cell>
          <cell r="H1217">
            <v>473.75</v>
          </cell>
        </row>
        <row r="1218">
          <cell r="B1218" t="str">
            <v>09.64.004</v>
          </cell>
          <cell r="C1218" t="str">
            <v>Retirada de motor de bomba de recalque</v>
          </cell>
          <cell r="D1218" t="str">
            <v>FDE</v>
          </cell>
          <cell r="E1218" t="str">
            <v>UN</v>
          </cell>
          <cell r="F1218">
            <v>3</v>
          </cell>
          <cell r="G1218">
            <v>71.06</v>
          </cell>
          <cell r="H1218">
            <v>213.18</v>
          </cell>
        </row>
        <row r="1219">
          <cell r="B1219" t="str">
            <v>09.64.005</v>
          </cell>
          <cell r="C1219" t="str">
            <v>Retirada de aparelho de iluminacao, plafons e pendentes p/lampadas incandesc</v>
          </cell>
          <cell r="D1219" t="str">
            <v>FDE</v>
          </cell>
          <cell r="E1219" t="str">
            <v>UN</v>
          </cell>
          <cell r="F1219">
            <v>3</v>
          </cell>
          <cell r="G1219">
            <v>4.74</v>
          </cell>
          <cell r="H1219">
            <v>14.22</v>
          </cell>
        </row>
        <row r="1220">
          <cell r="B1220" t="str">
            <v>09.64.006</v>
          </cell>
          <cell r="C1220" t="str">
            <v>Retirada de aparelhos de iluminacao, plafons e pendentes p/lampadas fluoresc</v>
          </cell>
          <cell r="D1220" t="str">
            <v>FDE</v>
          </cell>
          <cell r="E1220" t="str">
            <v>UN</v>
          </cell>
          <cell r="F1220">
            <v>1754</v>
          </cell>
          <cell r="G1220">
            <v>3.21</v>
          </cell>
          <cell r="H1220">
            <v>5630.34</v>
          </cell>
        </row>
        <row r="1221">
          <cell r="B1221" t="str">
            <v>09.64.014</v>
          </cell>
          <cell r="C1221" t="str">
            <v>Retirada de ap.ilum.em poste,arandela ext braco aco ou projet em fachada</v>
          </cell>
          <cell r="D1221" t="str">
            <v>FDE</v>
          </cell>
          <cell r="E1221" t="str">
            <v>UN</v>
          </cell>
          <cell r="F1221">
            <v>103</v>
          </cell>
          <cell r="G1221">
            <v>71.06</v>
          </cell>
          <cell r="H1221">
            <v>7319.18</v>
          </cell>
        </row>
        <row r="1222">
          <cell r="B1222" t="str">
            <v>09.64.016</v>
          </cell>
          <cell r="C1222" t="str">
            <v>Retirada de projetores em jardins</v>
          </cell>
          <cell r="D1222" t="str">
            <v>FDE</v>
          </cell>
          <cell r="E1222" t="str">
            <v>UN</v>
          </cell>
          <cell r="F1222">
            <v>5</v>
          </cell>
          <cell r="G1222">
            <v>47.38</v>
          </cell>
          <cell r="H1222">
            <v>236.9</v>
          </cell>
        </row>
        <row r="1223">
          <cell r="B1223" t="str">
            <v>09.64.018</v>
          </cell>
          <cell r="C1223" t="str">
            <v>Retirada de aparelho a prova de tempo, gases e vapor</v>
          </cell>
          <cell r="D1223" t="str">
            <v>FDE</v>
          </cell>
          <cell r="E1223" t="str">
            <v>UN</v>
          </cell>
          <cell r="F1223">
            <v>5</v>
          </cell>
          <cell r="G1223">
            <v>23.69</v>
          </cell>
          <cell r="H1223">
            <v>118.45</v>
          </cell>
        </row>
        <row r="1224">
          <cell r="B1224" t="str">
            <v>09.64.020</v>
          </cell>
          <cell r="C1224" t="str">
            <v>Retirada de poste curvo, incluindo bases de fixacao</v>
          </cell>
          <cell r="D1224" t="str">
            <v>FDE</v>
          </cell>
          <cell r="E1224" t="str">
            <v>UN</v>
          </cell>
          <cell r="F1224">
            <v>5</v>
          </cell>
          <cell r="G1224">
            <v>236.87</v>
          </cell>
          <cell r="H1224">
            <v>1184.3499999999999</v>
          </cell>
        </row>
        <row r="1225">
          <cell r="B1225" t="str">
            <v>09.64.023</v>
          </cell>
          <cell r="C1225" t="str">
            <v>Retirada de poste de ferro reto engastado no solo</v>
          </cell>
          <cell r="D1225" t="str">
            <v>FDE</v>
          </cell>
          <cell r="E1225" t="str">
            <v>UN</v>
          </cell>
          <cell r="F1225">
            <v>5</v>
          </cell>
          <cell r="G1225">
            <v>236.87</v>
          </cell>
          <cell r="H1225">
            <v>1184.3499999999999</v>
          </cell>
        </row>
        <row r="1226">
          <cell r="B1226" t="str">
            <v>09.64.024</v>
          </cell>
          <cell r="C1226" t="str">
            <v>Retirada de poste de concreto de ate 10m acima do solo</v>
          </cell>
          <cell r="D1226" t="str">
            <v>FDE</v>
          </cell>
          <cell r="E1226" t="str">
            <v>UN</v>
          </cell>
          <cell r="F1226">
            <v>5</v>
          </cell>
          <cell r="G1226">
            <v>236.87</v>
          </cell>
          <cell r="H1226">
            <v>1184.3499999999999</v>
          </cell>
        </row>
        <row r="1227">
          <cell r="B1227" t="str">
            <v>09.66.001</v>
          </cell>
          <cell r="C1227" t="str">
            <v>Retirada de captor de para-raios tipo franklin</v>
          </cell>
          <cell r="D1227" t="str">
            <v>FDE</v>
          </cell>
          <cell r="E1227" t="str">
            <v>UN</v>
          </cell>
          <cell r="F1227">
            <v>5</v>
          </cell>
          <cell r="G1227">
            <v>23.69</v>
          </cell>
          <cell r="H1227">
            <v>118.45</v>
          </cell>
        </row>
        <row r="1228">
          <cell r="B1228" t="str">
            <v>09.66.003</v>
          </cell>
          <cell r="C1228" t="str">
            <v>Retirada de base e haste,ou de braçadeira c/3 estais em para-raios</v>
          </cell>
          <cell r="D1228" t="str">
            <v>FDE</v>
          </cell>
          <cell r="E1228" t="str">
            <v>UN</v>
          </cell>
          <cell r="F1228">
            <v>5</v>
          </cell>
          <cell r="G1228">
            <v>47.38</v>
          </cell>
          <cell r="H1228">
            <v>236.9</v>
          </cell>
        </row>
        <row r="1229">
          <cell r="B1229" t="str">
            <v>09.66.004</v>
          </cell>
          <cell r="C1229" t="str">
            <v>Retirada de cabos de aço e esticadores de para-raios</v>
          </cell>
          <cell r="D1229" t="str">
            <v>FDE</v>
          </cell>
          <cell r="E1229" t="str">
            <v>M</v>
          </cell>
          <cell r="F1229">
            <v>2</v>
          </cell>
          <cell r="G1229">
            <v>23.69</v>
          </cell>
          <cell r="H1229">
            <v>47.38</v>
          </cell>
        </row>
        <row r="1230">
          <cell r="B1230" t="str">
            <v>09.66.005</v>
          </cell>
          <cell r="C1230" t="str">
            <v>Retirada de cabo de cobre nu</v>
          </cell>
          <cell r="D1230" t="str">
            <v>FDE</v>
          </cell>
          <cell r="E1230" t="str">
            <v>M</v>
          </cell>
          <cell r="F1230">
            <v>5</v>
          </cell>
          <cell r="G1230">
            <v>9.48</v>
          </cell>
          <cell r="H1230">
            <v>47.4</v>
          </cell>
        </row>
        <row r="1231">
          <cell r="B1231" t="str">
            <v>09.66.006</v>
          </cell>
          <cell r="C1231" t="str">
            <v>Retirada de cabo de cobre nu para aterramento</v>
          </cell>
          <cell r="D1231" t="str">
            <v>FDE</v>
          </cell>
          <cell r="E1231" t="str">
            <v>M</v>
          </cell>
          <cell r="F1231">
            <v>5</v>
          </cell>
          <cell r="G1231">
            <v>11.84</v>
          </cell>
          <cell r="H1231">
            <v>59.2</v>
          </cell>
        </row>
        <row r="1232">
          <cell r="B1232" t="str">
            <v>09.66.007</v>
          </cell>
          <cell r="C1232" t="str">
            <v>Retirada de conector tipo split-bolt para cabos de aterramento</v>
          </cell>
          <cell r="D1232" t="str">
            <v>FDE</v>
          </cell>
          <cell r="E1232" t="str">
            <v>UN</v>
          </cell>
          <cell r="F1232">
            <v>5</v>
          </cell>
          <cell r="G1232">
            <v>9.48</v>
          </cell>
          <cell r="H1232">
            <v>47.4</v>
          </cell>
        </row>
        <row r="1233">
          <cell r="B1233" t="str">
            <v>09.66.009</v>
          </cell>
          <cell r="C1233" t="str">
            <v>Retirada de braçadeiras para passagem de cabo de cobre nu</v>
          </cell>
          <cell r="D1233" t="str">
            <v>FDE</v>
          </cell>
          <cell r="E1233" t="str">
            <v>UN</v>
          </cell>
          <cell r="F1233">
            <v>5</v>
          </cell>
          <cell r="G1233">
            <v>18.95</v>
          </cell>
          <cell r="H1233">
            <v>94.75</v>
          </cell>
        </row>
        <row r="1234">
          <cell r="B1234" t="str">
            <v>09.70.003</v>
          </cell>
          <cell r="C1234" t="str">
            <v>Recolocação de isolador tipo disco compl, inclus gancho de suspensao tipo olhal</v>
          </cell>
          <cell r="D1234" t="str">
            <v>FDE</v>
          </cell>
          <cell r="E1234" t="str">
            <v>UN</v>
          </cell>
          <cell r="F1234">
            <v>5</v>
          </cell>
          <cell r="G1234">
            <v>9.48</v>
          </cell>
          <cell r="H1234">
            <v>47.4</v>
          </cell>
        </row>
        <row r="1235">
          <cell r="B1235" t="str">
            <v>09.70.004</v>
          </cell>
          <cell r="C1235" t="str">
            <v>Recolocação de bucha pass.int/ext ou de ch.aco p/bucha passagem em a.t</v>
          </cell>
          <cell r="D1235" t="str">
            <v>FDE</v>
          </cell>
          <cell r="E1235" t="str">
            <v>UN</v>
          </cell>
          <cell r="F1235">
            <v>5</v>
          </cell>
          <cell r="G1235">
            <v>23.69</v>
          </cell>
          <cell r="H1235">
            <v>118.45</v>
          </cell>
        </row>
        <row r="1236">
          <cell r="B1236" t="str">
            <v>09.70.007</v>
          </cell>
          <cell r="C1236" t="str">
            <v>Recolocação de cantoneira metalica</v>
          </cell>
          <cell r="D1236" t="str">
            <v>FDE</v>
          </cell>
          <cell r="E1236" t="str">
            <v>M</v>
          </cell>
          <cell r="F1236">
            <v>5</v>
          </cell>
          <cell r="G1236">
            <v>23.69</v>
          </cell>
          <cell r="H1236">
            <v>118.45</v>
          </cell>
        </row>
        <row r="1237">
          <cell r="B1237" t="str">
            <v>09.70.008</v>
          </cell>
          <cell r="C1237" t="str">
            <v>Recolocação de isolador castanha ou de terminal/conec. p/barram.cobre a.t</v>
          </cell>
          <cell r="D1237" t="str">
            <v>FDE</v>
          </cell>
          <cell r="E1237" t="str">
            <v>UN</v>
          </cell>
          <cell r="F1237">
            <v>5</v>
          </cell>
          <cell r="G1237">
            <v>4.2699999999999996</v>
          </cell>
          <cell r="H1237">
            <v>21.35</v>
          </cell>
        </row>
        <row r="1238">
          <cell r="B1238" t="str">
            <v>09.70.009</v>
          </cell>
          <cell r="C1238" t="str">
            <v>Recolocação de isolador tipo pino para a.t. inclusive pino</v>
          </cell>
          <cell r="D1238" t="str">
            <v>FDE</v>
          </cell>
          <cell r="E1238" t="str">
            <v>UN</v>
          </cell>
          <cell r="F1238">
            <v>5</v>
          </cell>
          <cell r="G1238">
            <v>28.43</v>
          </cell>
          <cell r="H1238">
            <v>142.15</v>
          </cell>
        </row>
        <row r="1239">
          <cell r="B1239" t="str">
            <v>09.70.011</v>
          </cell>
          <cell r="C1239" t="str">
            <v>Recolocação de vergalhão de cobre</v>
          </cell>
          <cell r="D1239" t="str">
            <v>FDE</v>
          </cell>
          <cell r="E1239" t="str">
            <v>M</v>
          </cell>
          <cell r="F1239">
            <v>5</v>
          </cell>
          <cell r="G1239">
            <v>18.95</v>
          </cell>
          <cell r="H1239">
            <v>94.75</v>
          </cell>
        </row>
        <row r="1240">
          <cell r="B1240" t="str">
            <v>09.70.018</v>
          </cell>
          <cell r="C1240" t="str">
            <v>Recolocação de chave seccionadora trip seca,comando por vara/estribo frontal</v>
          </cell>
          <cell r="D1240" t="str">
            <v>FDE</v>
          </cell>
          <cell r="E1240" t="str">
            <v>UN</v>
          </cell>
          <cell r="F1240">
            <v>5</v>
          </cell>
          <cell r="G1240">
            <v>223.68</v>
          </cell>
          <cell r="H1240">
            <v>1118.4000000000001</v>
          </cell>
        </row>
        <row r="1241">
          <cell r="B1241" t="str">
            <v>09.70.020</v>
          </cell>
          <cell r="C1241" t="str">
            <v>Recolocação de ch.fusiv.indicadora ou de transf.de potencial compl. a.t</v>
          </cell>
          <cell r="D1241" t="str">
            <v>FDE</v>
          </cell>
          <cell r="E1241" t="str">
            <v>UN</v>
          </cell>
          <cell r="F1241">
            <v>5</v>
          </cell>
          <cell r="G1241">
            <v>79.22</v>
          </cell>
          <cell r="H1241">
            <v>396.1</v>
          </cell>
        </row>
        <row r="1242">
          <cell r="B1242" t="str">
            <v>09.70.022</v>
          </cell>
          <cell r="C1242" t="str">
            <v>Recolocação de disjuntor de volume normal ou reduzido</v>
          </cell>
          <cell r="D1242" t="str">
            <v>FDE</v>
          </cell>
          <cell r="E1242" t="str">
            <v>UN</v>
          </cell>
          <cell r="F1242">
            <v>5</v>
          </cell>
          <cell r="G1242">
            <v>413.96</v>
          </cell>
          <cell r="H1242">
            <v>2069.8000000000002</v>
          </cell>
        </row>
        <row r="1243">
          <cell r="B1243" t="str">
            <v>09.70.023</v>
          </cell>
          <cell r="C1243" t="str">
            <v>Recolocação de manopla de comando do disjuntor de a.t. (engrenagem interna)</v>
          </cell>
          <cell r="D1243" t="str">
            <v>FDE</v>
          </cell>
          <cell r="E1243" t="str">
            <v>UN</v>
          </cell>
          <cell r="F1243">
            <v>5</v>
          </cell>
          <cell r="G1243">
            <v>64.86</v>
          </cell>
          <cell r="H1243">
            <v>324.3</v>
          </cell>
        </row>
        <row r="1244">
          <cell r="B1244" t="str">
            <v>09.70.026</v>
          </cell>
          <cell r="C1244" t="str">
            <v>Recolocação de transformador de potencia em poste ou cab.primaria</v>
          </cell>
          <cell r="D1244" t="str">
            <v>FDE</v>
          </cell>
          <cell r="E1244" t="str">
            <v>UN</v>
          </cell>
          <cell r="F1244">
            <v>5</v>
          </cell>
          <cell r="G1244">
            <v>689.71</v>
          </cell>
          <cell r="H1244">
            <v>3448.55</v>
          </cell>
        </row>
        <row r="1245">
          <cell r="B1245" t="str">
            <v>09.70.029</v>
          </cell>
          <cell r="C1245" t="str">
            <v>Recolocação de poste de concreto</v>
          </cell>
          <cell r="D1245" t="str">
            <v>FDE</v>
          </cell>
          <cell r="E1245" t="str">
            <v>UN</v>
          </cell>
          <cell r="F1245">
            <v>5</v>
          </cell>
          <cell r="G1245">
            <v>318.77999999999997</v>
          </cell>
          <cell r="H1245">
            <v>1593.9</v>
          </cell>
        </row>
        <row r="1246">
          <cell r="B1246" t="str">
            <v>09.72.003</v>
          </cell>
          <cell r="C1246" t="str">
            <v>Recolocação de cabecote telefonica, armacao braquet ou conectores pressao p/cabos</v>
          </cell>
          <cell r="D1246" t="str">
            <v>FDE</v>
          </cell>
          <cell r="E1246" t="str">
            <v>UN</v>
          </cell>
          <cell r="F1246">
            <v>5</v>
          </cell>
          <cell r="G1246">
            <v>18.95</v>
          </cell>
          <cell r="H1246">
            <v>94.75</v>
          </cell>
        </row>
        <row r="1247">
          <cell r="B1247" t="str">
            <v>09.72.004</v>
          </cell>
          <cell r="C1247" t="str">
            <v>Recolocação de poste galvanizado de entrada b.t.</v>
          </cell>
          <cell r="D1247" t="str">
            <v>FDE</v>
          </cell>
          <cell r="E1247" t="str">
            <v>UN</v>
          </cell>
          <cell r="F1247">
            <v>5</v>
          </cell>
          <cell r="G1247">
            <v>318.77999999999997</v>
          </cell>
          <cell r="H1247">
            <v>1593.9</v>
          </cell>
        </row>
        <row r="1248">
          <cell r="B1248" t="str">
            <v>09.72.005</v>
          </cell>
          <cell r="C1248" t="str">
            <v>Recolocação de poste de concreto de entrada em b.t.</v>
          </cell>
          <cell r="D1248" t="str">
            <v>FDE</v>
          </cell>
          <cell r="E1248" t="str">
            <v>UN</v>
          </cell>
          <cell r="F1248">
            <v>5</v>
          </cell>
          <cell r="G1248">
            <v>318.77999999999997</v>
          </cell>
          <cell r="H1248">
            <v>1593.9</v>
          </cell>
        </row>
        <row r="1249">
          <cell r="B1249" t="str">
            <v>09.72.009</v>
          </cell>
          <cell r="C1249" t="str">
            <v>Recolocação de tubulacao eletrica aparente ate 2"</v>
          </cell>
          <cell r="D1249" t="str">
            <v>FDE</v>
          </cell>
          <cell r="E1249" t="str">
            <v>M</v>
          </cell>
          <cell r="F1249">
            <v>5</v>
          </cell>
          <cell r="G1249">
            <v>14.22</v>
          </cell>
          <cell r="H1249">
            <v>71.099999999999994</v>
          </cell>
        </row>
        <row r="1250">
          <cell r="B1250" t="str">
            <v>09.72.010</v>
          </cell>
          <cell r="C1250" t="str">
            <v>Recolocação de tubulacao eletrica aparente acima de 2"</v>
          </cell>
          <cell r="D1250" t="str">
            <v>FDE</v>
          </cell>
          <cell r="E1250" t="str">
            <v>M</v>
          </cell>
          <cell r="F1250">
            <v>5</v>
          </cell>
          <cell r="G1250">
            <v>28.43</v>
          </cell>
          <cell r="H1250">
            <v>142.15</v>
          </cell>
        </row>
        <row r="1251">
          <cell r="B1251" t="str">
            <v>09.72.011</v>
          </cell>
          <cell r="C1251" t="str">
            <v>Recolocação de conduletes ou de cx.fusiv. ou de tomada instal. em perfilados</v>
          </cell>
          <cell r="D1251" t="str">
            <v>FDE</v>
          </cell>
          <cell r="E1251" t="str">
            <v>UN</v>
          </cell>
          <cell r="F1251">
            <v>5</v>
          </cell>
          <cell r="G1251">
            <v>23.69</v>
          </cell>
          <cell r="H1251">
            <v>118.45</v>
          </cell>
        </row>
        <row r="1252">
          <cell r="B1252" t="str">
            <v>09.72.012</v>
          </cell>
          <cell r="C1252" t="str">
            <v>Recolocação de perfilados</v>
          </cell>
          <cell r="D1252" t="str">
            <v>FDE</v>
          </cell>
          <cell r="E1252" t="str">
            <v>M</v>
          </cell>
          <cell r="F1252">
            <v>5</v>
          </cell>
          <cell r="G1252">
            <v>23.69</v>
          </cell>
          <cell r="H1252">
            <v>118.45</v>
          </cell>
        </row>
        <row r="1253">
          <cell r="B1253" t="str">
            <v>09.72.014</v>
          </cell>
          <cell r="C1253" t="str">
            <v>Recolocação de ganchos de sustentacao de luminarias e perfilados</v>
          </cell>
          <cell r="D1253" t="str">
            <v>FDE</v>
          </cell>
          <cell r="E1253" t="str">
            <v>UN</v>
          </cell>
          <cell r="F1253">
            <v>5</v>
          </cell>
          <cell r="G1253">
            <v>11.84</v>
          </cell>
          <cell r="H1253">
            <v>59.2</v>
          </cell>
        </row>
        <row r="1254">
          <cell r="B1254" t="str">
            <v>09.72.017</v>
          </cell>
          <cell r="C1254" t="str">
            <v>Recolocação de fio embutido ate 16 mm2</v>
          </cell>
          <cell r="D1254" t="str">
            <v>FDE</v>
          </cell>
          <cell r="E1254" t="str">
            <v>M</v>
          </cell>
          <cell r="F1254">
            <v>5</v>
          </cell>
          <cell r="G1254">
            <v>2.37</v>
          </cell>
          <cell r="H1254">
            <v>11.85</v>
          </cell>
        </row>
        <row r="1255">
          <cell r="B1255" t="str">
            <v>09.72.018</v>
          </cell>
          <cell r="C1255" t="str">
            <v>Recolocação de cabo embutido acima de 16 mm2</v>
          </cell>
          <cell r="D1255" t="str">
            <v>FDE</v>
          </cell>
          <cell r="E1255" t="str">
            <v>M</v>
          </cell>
          <cell r="F1255">
            <v>5</v>
          </cell>
          <cell r="G1255">
            <v>4.74</v>
          </cell>
          <cell r="H1255">
            <v>23.7</v>
          </cell>
        </row>
        <row r="1256">
          <cell r="B1256" t="str">
            <v>09.72.019</v>
          </cell>
          <cell r="C1256" t="str">
            <v>Recolocação de fio aparente ate 16 mm2</v>
          </cell>
          <cell r="D1256" t="str">
            <v>FDE</v>
          </cell>
          <cell r="E1256" t="str">
            <v>M</v>
          </cell>
          <cell r="F1256">
            <v>5</v>
          </cell>
          <cell r="G1256">
            <v>1.42</v>
          </cell>
          <cell r="H1256">
            <v>7.1</v>
          </cell>
        </row>
        <row r="1257">
          <cell r="B1257" t="str">
            <v>09.72.020</v>
          </cell>
          <cell r="C1257" t="str">
            <v>Recolocação de cabo aparente acima de 16 mm2</v>
          </cell>
          <cell r="D1257" t="str">
            <v>FDE</v>
          </cell>
          <cell r="E1257" t="str">
            <v>M</v>
          </cell>
          <cell r="F1257">
            <v>5</v>
          </cell>
          <cell r="G1257">
            <v>14.22</v>
          </cell>
          <cell r="H1257">
            <v>71.099999999999994</v>
          </cell>
        </row>
        <row r="1258">
          <cell r="B1258" t="str">
            <v>09.72.023</v>
          </cell>
          <cell r="C1258" t="str">
            <v>Recolocação de roldanas</v>
          </cell>
          <cell r="D1258" t="str">
            <v>FDE</v>
          </cell>
          <cell r="E1258" t="str">
            <v>UN</v>
          </cell>
          <cell r="F1258">
            <v>5</v>
          </cell>
          <cell r="G1258">
            <v>14.22</v>
          </cell>
          <cell r="H1258">
            <v>71.099999999999994</v>
          </cell>
        </row>
        <row r="1259">
          <cell r="B1259" t="str">
            <v>09.72.024</v>
          </cell>
          <cell r="C1259" t="str">
            <v>Recolocação e montagem de qd.distrib,cx de passag met ou qd.chamada</v>
          </cell>
          <cell r="D1259" t="str">
            <v>FDE</v>
          </cell>
          <cell r="E1259" t="str">
            <v>M2</v>
          </cell>
          <cell r="F1259">
            <v>5</v>
          </cell>
          <cell r="G1259">
            <v>293.57</v>
          </cell>
          <cell r="H1259">
            <v>1467.85</v>
          </cell>
        </row>
        <row r="1260">
          <cell r="B1260" t="str">
            <v>09.72.031</v>
          </cell>
          <cell r="C1260" t="str">
            <v>Recolocação de base de disjuntor tipo quick-lag em chapa de ferro</v>
          </cell>
          <cell r="D1260" t="str">
            <v>FDE</v>
          </cell>
          <cell r="E1260" t="str">
            <v>UN</v>
          </cell>
          <cell r="F1260">
            <v>5</v>
          </cell>
          <cell r="G1260">
            <v>11.84</v>
          </cell>
          <cell r="H1260">
            <v>59.2</v>
          </cell>
        </row>
        <row r="1261">
          <cell r="B1261" t="str">
            <v>09.74.004</v>
          </cell>
          <cell r="C1261" t="str">
            <v>Recolocação de motor de bomba de recalque</v>
          </cell>
          <cell r="D1261" t="str">
            <v>FDE</v>
          </cell>
          <cell r="E1261" t="str">
            <v>UN</v>
          </cell>
          <cell r="F1261">
            <v>5</v>
          </cell>
          <cell r="G1261">
            <v>142.13</v>
          </cell>
          <cell r="H1261">
            <v>710.65</v>
          </cell>
        </row>
        <row r="1262">
          <cell r="B1262" t="str">
            <v>09.74.005</v>
          </cell>
          <cell r="C1262" t="str">
            <v>Recolocação de ap.ilum.(plafon ou pend.)p/lamp.incand ou de projet em jardins</v>
          </cell>
          <cell r="D1262" t="str">
            <v>FDE</v>
          </cell>
          <cell r="E1262" t="str">
            <v>UN</v>
          </cell>
          <cell r="F1262">
            <v>5</v>
          </cell>
          <cell r="G1262">
            <v>37.9</v>
          </cell>
          <cell r="H1262">
            <v>189.5</v>
          </cell>
        </row>
        <row r="1263">
          <cell r="B1263" t="str">
            <v>09.74.006</v>
          </cell>
          <cell r="C1263" t="str">
            <v>Recolocação de aparelho de iluminacao,plafons ou pendentes p/ lamp fluorescentes</v>
          </cell>
          <cell r="D1263" t="str">
            <v>FDE</v>
          </cell>
          <cell r="E1263" t="str">
            <v>UN</v>
          </cell>
          <cell r="F1263">
            <v>1760</v>
          </cell>
          <cell r="G1263">
            <v>5.21</v>
          </cell>
          <cell r="H1263">
            <v>9169.6</v>
          </cell>
        </row>
        <row r="1264">
          <cell r="B1264" t="str">
            <v>09.74.015</v>
          </cell>
          <cell r="C1264" t="str">
            <v>Recolocação de proj.em fachadas ou ap.ilumin.a prova de tempo</v>
          </cell>
          <cell r="D1264" t="str">
            <v>FDE</v>
          </cell>
          <cell r="E1264" t="str">
            <v>UN</v>
          </cell>
          <cell r="F1264">
            <v>8</v>
          </cell>
          <cell r="G1264">
            <v>47.38</v>
          </cell>
          <cell r="H1264">
            <v>379.04</v>
          </cell>
        </row>
        <row r="1265">
          <cell r="B1265" t="str">
            <v>09.74.017</v>
          </cell>
          <cell r="C1265" t="str">
            <v>Recolocação de arandela externa em braco de ferro</v>
          </cell>
          <cell r="D1265" t="str">
            <v>FDE</v>
          </cell>
          <cell r="E1265" t="str">
            <v>UN</v>
          </cell>
          <cell r="F1265">
            <v>5</v>
          </cell>
          <cell r="G1265">
            <v>94.75</v>
          </cell>
          <cell r="H1265">
            <v>473.75</v>
          </cell>
        </row>
        <row r="1266">
          <cell r="B1266" t="str">
            <v>09.74.018</v>
          </cell>
          <cell r="C1266" t="str">
            <v>Recolocação de aparelhos de iluminação em poste</v>
          </cell>
          <cell r="D1266" t="str">
            <v>FDE</v>
          </cell>
          <cell r="E1266" t="str">
            <v>UN</v>
          </cell>
          <cell r="F1266">
            <v>41</v>
          </cell>
          <cell r="G1266">
            <v>71.06</v>
          </cell>
          <cell r="H1266">
            <v>2913.46</v>
          </cell>
        </row>
        <row r="1267">
          <cell r="B1267" t="str">
            <v>09.74.019</v>
          </cell>
          <cell r="C1267" t="str">
            <v>Recolocação de poste curvo, incluindo base de fixacao</v>
          </cell>
          <cell r="D1267" t="str">
            <v>FDE</v>
          </cell>
          <cell r="E1267" t="str">
            <v>UN</v>
          </cell>
          <cell r="F1267">
            <v>5</v>
          </cell>
          <cell r="G1267">
            <v>318.77999999999997</v>
          </cell>
          <cell r="H1267">
            <v>1593.9</v>
          </cell>
        </row>
        <row r="1268">
          <cell r="B1268" t="str">
            <v>09.74.023</v>
          </cell>
          <cell r="C1268" t="str">
            <v>Recolocação de poste de ferro reto engastado no solo</v>
          </cell>
          <cell r="D1268" t="str">
            <v>FDE</v>
          </cell>
          <cell r="E1268" t="str">
            <v>UN</v>
          </cell>
          <cell r="F1268">
            <v>5</v>
          </cell>
          <cell r="G1268">
            <v>318.77999999999997</v>
          </cell>
          <cell r="H1268">
            <v>1593.9</v>
          </cell>
        </row>
        <row r="1269">
          <cell r="B1269" t="str">
            <v>09.74.024</v>
          </cell>
          <cell r="C1269" t="str">
            <v>Recolocação de poste de concreto de ate 10m acima do solo</v>
          </cell>
          <cell r="D1269" t="str">
            <v>FDE</v>
          </cell>
          <cell r="E1269" t="str">
            <v>UN</v>
          </cell>
          <cell r="F1269">
            <v>5</v>
          </cell>
          <cell r="G1269">
            <v>318.77999999999997</v>
          </cell>
          <cell r="H1269">
            <v>1593.9</v>
          </cell>
        </row>
        <row r="1270">
          <cell r="B1270" t="str">
            <v>09.76.001</v>
          </cell>
          <cell r="C1270" t="str">
            <v>Recolocação de captor de para-raios tipo franklin ou radioativo</v>
          </cell>
          <cell r="D1270" t="str">
            <v>FDE</v>
          </cell>
          <cell r="E1270" t="str">
            <v>UN</v>
          </cell>
          <cell r="F1270">
            <v>5</v>
          </cell>
          <cell r="G1270">
            <v>47.38</v>
          </cell>
          <cell r="H1270">
            <v>236.9</v>
          </cell>
        </row>
        <row r="1271">
          <cell r="B1271" t="str">
            <v>09.76.003</v>
          </cell>
          <cell r="C1271" t="str">
            <v>Recolocação de base e haste de para-raios</v>
          </cell>
          <cell r="D1271" t="str">
            <v>FDE</v>
          </cell>
          <cell r="E1271" t="str">
            <v>UN</v>
          </cell>
          <cell r="F1271">
            <v>5</v>
          </cell>
          <cell r="G1271">
            <v>189.5</v>
          </cell>
          <cell r="H1271">
            <v>947.5</v>
          </cell>
        </row>
        <row r="1272">
          <cell r="B1272" t="str">
            <v>09.76.004</v>
          </cell>
          <cell r="C1272" t="str">
            <v>Recolocação de cabo aco e esticadores,ou de cabo cobre nu p/aterr. p.raios</v>
          </cell>
          <cell r="D1272" t="str">
            <v>FDE</v>
          </cell>
          <cell r="E1272" t="str">
            <v>M</v>
          </cell>
          <cell r="F1272">
            <v>5</v>
          </cell>
          <cell r="G1272">
            <v>9.48</v>
          </cell>
          <cell r="H1272">
            <v>47.4</v>
          </cell>
        </row>
        <row r="1273">
          <cell r="B1273" t="str">
            <v>09.76.005</v>
          </cell>
          <cell r="C1273" t="str">
            <v>Recolocação de cabo de cobre nu</v>
          </cell>
          <cell r="D1273" t="str">
            <v>FDE</v>
          </cell>
          <cell r="E1273" t="str">
            <v>M</v>
          </cell>
          <cell r="F1273">
            <v>5</v>
          </cell>
          <cell r="G1273">
            <v>23.69</v>
          </cell>
          <cell r="H1273">
            <v>118.45</v>
          </cell>
        </row>
        <row r="1274">
          <cell r="B1274" t="str">
            <v>09.76.007</v>
          </cell>
          <cell r="C1274" t="str">
            <v>Recolocação de conector tipo split-bolt para cabos de aterramento</v>
          </cell>
          <cell r="D1274" t="str">
            <v>FDE</v>
          </cell>
          <cell r="E1274" t="str">
            <v>UN</v>
          </cell>
          <cell r="F1274">
            <v>5</v>
          </cell>
          <cell r="G1274">
            <v>9.48</v>
          </cell>
          <cell r="H1274">
            <v>47.4</v>
          </cell>
        </row>
        <row r="1275">
          <cell r="B1275" t="str">
            <v>09.76.009</v>
          </cell>
          <cell r="C1275" t="str">
            <v>Recolocação de bracadeiras para 3 estais ou para passagem de cabo de cobre nu</v>
          </cell>
          <cell r="D1275" t="str">
            <v>FDE</v>
          </cell>
          <cell r="E1275" t="str">
            <v>UN</v>
          </cell>
          <cell r="F1275">
            <v>5</v>
          </cell>
          <cell r="G1275">
            <v>47.38</v>
          </cell>
          <cell r="H1275">
            <v>236.9</v>
          </cell>
        </row>
        <row r="1276">
          <cell r="B1276" t="str">
            <v>09.80.001</v>
          </cell>
          <cell r="C1276" t="str">
            <v>Oleo p/disjuntor em transfomador de alta tensao em cabine</v>
          </cell>
          <cell r="D1276" t="str">
            <v>FDE</v>
          </cell>
          <cell r="E1276" t="str">
            <v>L</v>
          </cell>
          <cell r="F1276">
            <v>5</v>
          </cell>
          <cell r="G1276">
            <v>28.14</v>
          </cell>
          <cell r="H1276">
            <v>140.69999999999999</v>
          </cell>
        </row>
        <row r="1277">
          <cell r="B1277" t="str">
            <v>09.80.002</v>
          </cell>
          <cell r="C1277" t="str">
            <v>Oleo para transformador de alta tensao em poste singelo ou estaleiro</v>
          </cell>
          <cell r="D1277" t="str">
            <v>FDE</v>
          </cell>
          <cell r="E1277" t="str">
            <v>L</v>
          </cell>
          <cell r="F1277">
            <v>5</v>
          </cell>
          <cell r="G1277">
            <v>28.57</v>
          </cell>
          <cell r="H1277">
            <v>142.85</v>
          </cell>
        </row>
        <row r="1278">
          <cell r="B1278" t="str">
            <v>101547</v>
          </cell>
          <cell r="C1278" t="str">
            <v>ISOLADOR, TIPO DISCO, PARA TENSÃO 15 KV - FORNECIMENTO E INSTALAÇÃO. AF_07/2020</v>
          </cell>
          <cell r="D1278" t="str">
            <v>SINAPI</v>
          </cell>
          <cell r="E1278" t="str">
            <v>UN</v>
          </cell>
          <cell r="F1278">
            <v>5</v>
          </cell>
          <cell r="G1278">
            <v>89.49</v>
          </cell>
          <cell r="H1278">
            <v>447.45</v>
          </cell>
        </row>
        <row r="1279">
          <cell r="B1279" t="str">
            <v>09.80.004</v>
          </cell>
          <cell r="C1279" t="str">
            <v>Chapa de ferro de 1,50 x 0,50 m para bucha de passagem</v>
          </cell>
          <cell r="D1279" t="str">
            <v>FDE</v>
          </cell>
          <cell r="E1279" t="str">
            <v>UN</v>
          </cell>
          <cell r="F1279">
            <v>5</v>
          </cell>
          <cell r="G1279">
            <v>1240.48</v>
          </cell>
          <cell r="H1279">
            <v>6202.4</v>
          </cell>
        </row>
        <row r="1280">
          <cell r="B1280" t="str">
            <v>09.80.005</v>
          </cell>
          <cell r="C1280" t="str">
            <v>Bucha para passagem interna/externa com isolacao para 15 kv</v>
          </cell>
          <cell r="D1280" t="str">
            <v>FDE</v>
          </cell>
          <cell r="E1280" t="str">
            <v>UN</v>
          </cell>
          <cell r="F1280">
            <v>5</v>
          </cell>
          <cell r="G1280">
            <v>568.07000000000005</v>
          </cell>
          <cell r="H1280">
            <v>2840.35</v>
          </cell>
        </row>
        <row r="1281">
          <cell r="B1281" t="str">
            <v>09.80.006</v>
          </cell>
          <cell r="C1281" t="str">
            <v>Bucha de passagem para neutro</v>
          </cell>
          <cell r="D1281" t="str">
            <v>FDE</v>
          </cell>
          <cell r="E1281" t="str">
            <v>UN</v>
          </cell>
          <cell r="F1281">
            <v>5</v>
          </cell>
          <cell r="G1281">
            <v>563.33000000000004</v>
          </cell>
          <cell r="H1281">
            <v>2816.65</v>
          </cell>
        </row>
        <row r="1282">
          <cell r="B1282" t="str">
            <v>09.80.007</v>
          </cell>
          <cell r="C1282" t="str">
            <v>Cantoneira de ferro 1 1/2" x 1 1/2" x 1/8"</v>
          </cell>
          <cell r="D1282" t="str">
            <v>FDE</v>
          </cell>
          <cell r="E1282" t="str">
            <v>M</v>
          </cell>
          <cell r="F1282">
            <v>5</v>
          </cell>
          <cell r="G1282">
            <v>39.61</v>
          </cell>
          <cell r="H1282">
            <v>198.05</v>
          </cell>
        </row>
        <row r="1283">
          <cell r="B1283" t="str">
            <v>09.80.008</v>
          </cell>
          <cell r="C1283" t="str">
            <v>Janela de ventilacao padrao eletropaulo de 0,40 x 0,40 x 0,15 m</v>
          </cell>
          <cell r="D1283" t="str">
            <v>FDE</v>
          </cell>
          <cell r="E1283" t="str">
            <v>UN</v>
          </cell>
          <cell r="F1283">
            <v>5</v>
          </cell>
          <cell r="G1283">
            <v>97.84</v>
          </cell>
          <cell r="H1283">
            <v>489.2</v>
          </cell>
        </row>
        <row r="1284">
          <cell r="B1284" t="str">
            <v>101546</v>
          </cell>
          <cell r="C1284" t="str">
            <v>ISOLADOR, TIPO PINO, PARA TENSÃO 15 KV - FORNECIMENTO E INSTALAÇÃO. AF_07/2020</v>
          </cell>
          <cell r="D1284" t="str">
            <v>SINAPI</v>
          </cell>
          <cell r="E1284" t="str">
            <v>UN</v>
          </cell>
          <cell r="F1284">
            <v>6</v>
          </cell>
          <cell r="G1284">
            <v>29.26</v>
          </cell>
          <cell r="H1284">
            <v>175.56</v>
          </cell>
        </row>
        <row r="1285">
          <cell r="B1285" t="str">
            <v>09.80.012</v>
          </cell>
          <cell r="C1285" t="str">
            <v>Vergalhao de cobre de 3/8" (10mm)</v>
          </cell>
          <cell r="D1285" t="str">
            <v>FDE</v>
          </cell>
          <cell r="E1285" t="str">
            <v>M</v>
          </cell>
          <cell r="F1285">
            <v>5</v>
          </cell>
          <cell r="G1285">
            <v>85.87</v>
          </cell>
          <cell r="H1285">
            <v>429.35</v>
          </cell>
        </row>
        <row r="1286">
          <cell r="B1286" t="str">
            <v>09.80.013</v>
          </cell>
          <cell r="C1286" t="str">
            <v>Vergalhao de cobre de 1/2" (12,5mm)</v>
          </cell>
          <cell r="D1286" t="str">
            <v>FDE</v>
          </cell>
          <cell r="E1286" t="str">
            <v>M</v>
          </cell>
          <cell r="F1286">
            <v>5</v>
          </cell>
          <cell r="G1286">
            <v>144.01</v>
          </cell>
          <cell r="H1286">
            <v>720.05</v>
          </cell>
        </row>
        <row r="1287">
          <cell r="B1287" t="str">
            <v>09.80.014</v>
          </cell>
          <cell r="C1287" t="str">
            <v>Terminal ou conector para vergalhao de cobre de 3/8" (10 mm2)</v>
          </cell>
          <cell r="D1287" t="str">
            <v>FDE</v>
          </cell>
          <cell r="E1287" t="str">
            <v>UN</v>
          </cell>
          <cell r="F1287">
            <v>5</v>
          </cell>
          <cell r="G1287">
            <v>27.77</v>
          </cell>
          <cell r="H1287">
            <v>138.85</v>
          </cell>
        </row>
        <row r="1288">
          <cell r="B1288" t="str">
            <v>09.80.015</v>
          </cell>
          <cell r="C1288" t="str">
            <v>Terminal ou conector para vergalhao de cobre de 1/2" (12,5 mm2)</v>
          </cell>
          <cell r="D1288" t="str">
            <v>FDE</v>
          </cell>
          <cell r="E1288" t="str">
            <v>UN</v>
          </cell>
          <cell r="F1288">
            <v>5</v>
          </cell>
          <cell r="G1288">
            <v>52.24</v>
          </cell>
          <cell r="H1288">
            <v>261.2</v>
          </cell>
        </row>
        <row r="1289">
          <cell r="B1289" t="str">
            <v>09.80.017</v>
          </cell>
          <cell r="C1289" t="str">
            <v>Mufla terminal unipolar externa p/ cabo isolação xlpe 15kv ate 35mm2</v>
          </cell>
          <cell r="D1289" t="str">
            <v>FDE</v>
          </cell>
          <cell r="E1289" t="str">
            <v>UN</v>
          </cell>
          <cell r="F1289">
            <v>5</v>
          </cell>
          <cell r="G1289">
            <v>521.4</v>
          </cell>
          <cell r="H1289">
            <v>2607</v>
          </cell>
        </row>
        <row r="1290">
          <cell r="B1290" t="str">
            <v>09.80.019</v>
          </cell>
          <cell r="C1290" t="str">
            <v>Mufla terminal unipolar interna p/ cabo isolação xlpe 15kv ate 35mm2</v>
          </cell>
          <cell r="D1290" t="str">
            <v>FDE</v>
          </cell>
          <cell r="E1290" t="str">
            <v>UN</v>
          </cell>
          <cell r="F1290">
            <v>5</v>
          </cell>
          <cell r="G1290">
            <v>370.38</v>
          </cell>
          <cell r="H1290">
            <v>1851.9</v>
          </cell>
        </row>
        <row r="1291">
          <cell r="B1291" t="str">
            <v>09.80.024</v>
          </cell>
          <cell r="C1291" t="str">
            <v>Cabo de pot unipolar classe 15kv 25mm2 (isolaçao nao halogenado)</v>
          </cell>
          <cell r="D1291" t="str">
            <v>FDE</v>
          </cell>
          <cell r="E1291" t="str">
            <v>M</v>
          </cell>
          <cell r="F1291">
            <v>5</v>
          </cell>
          <cell r="G1291">
            <v>84.16</v>
          </cell>
          <cell r="H1291">
            <v>420.8</v>
          </cell>
        </row>
        <row r="1292">
          <cell r="B1292" t="str">
            <v>09.80.025</v>
          </cell>
          <cell r="C1292" t="str">
            <v>Cabo de pot unipolar classe 15kv 35mm2 (isolaçao nao halogenado)</v>
          </cell>
          <cell r="D1292" t="str">
            <v>FDE</v>
          </cell>
          <cell r="E1292" t="str">
            <v>M</v>
          </cell>
          <cell r="F1292">
            <v>5</v>
          </cell>
          <cell r="G1292">
            <v>95.44</v>
          </cell>
          <cell r="H1292">
            <v>477.2</v>
          </cell>
        </row>
        <row r="1293">
          <cell r="B1293" t="str">
            <v>37.14.440</v>
          </cell>
          <cell r="C1293" t="str">
            <v>Chave seccionadora sob carga, tripolar, acionamento rotativo, com prolongador e porta-fusível até NH-2-400 A - sem fusíveis</v>
          </cell>
          <cell r="D1293" t="str">
            <v>SP Obras</v>
          </cell>
          <cell r="E1293" t="str">
            <v>UN</v>
          </cell>
          <cell r="F1293">
            <v>5</v>
          </cell>
          <cell r="G1293">
            <v>4621.99</v>
          </cell>
          <cell r="H1293">
            <v>23109.95</v>
          </cell>
        </row>
        <row r="1294">
          <cell r="B1294" t="str">
            <v>37.14.450</v>
          </cell>
          <cell r="C1294" t="str">
            <v>Chave seccionadora sob carga, tripolar, acionamento rotativo, com prolongador e porta-fusível até NH-3-630 A - sem fusíveis</v>
          </cell>
          <cell r="D1294" t="str">
            <v>SP Obras</v>
          </cell>
          <cell r="E1294" t="str">
            <v>UN</v>
          </cell>
          <cell r="F1294">
            <v>3</v>
          </cell>
          <cell r="G1294">
            <v>9626.31</v>
          </cell>
          <cell r="H1294">
            <v>28878.93</v>
          </cell>
        </row>
        <row r="1295">
          <cell r="B1295" t="str">
            <v>37.21.010</v>
          </cell>
          <cell r="C1295" t="str">
            <v>Capacitor de potência trifásico de 10 kVAr, 220 V/60 Hz, para correção de fator de potência</v>
          </cell>
          <cell r="D1295" t="str">
            <v>SP Obras</v>
          </cell>
          <cell r="E1295" t="str">
            <v>UN</v>
          </cell>
          <cell r="F1295">
            <v>5</v>
          </cell>
          <cell r="G1295">
            <v>1077.01</v>
          </cell>
          <cell r="H1295">
            <v>5385.05</v>
          </cell>
        </row>
        <row r="1296">
          <cell r="B1296" t="str">
            <v>37.14.410</v>
          </cell>
          <cell r="C1296" t="str">
            <v>Chave seccionadora sob carga, tripolar, acionamento rotativo, com prolongador e porta-fusível até NH-00-125 A - sem fusíveis</v>
          </cell>
          <cell r="D1296" t="str">
            <v>SP Obras</v>
          </cell>
          <cell r="E1296" t="str">
            <v>UN</v>
          </cell>
          <cell r="F1296">
            <v>5</v>
          </cell>
          <cell r="G1296">
            <v>1421.14</v>
          </cell>
          <cell r="H1296">
            <v>7105.7</v>
          </cell>
        </row>
        <row r="1297">
          <cell r="B1297" t="str">
            <v>37.14.430</v>
          </cell>
          <cell r="C1297" t="str">
            <v>Chave seccionadora sob carga, tripolar, acionamento rotativo, com prolongador e porta-fusível até NH-1-250 A - sem fusíveis</v>
          </cell>
          <cell r="D1297" t="str">
            <v>SP Obras</v>
          </cell>
          <cell r="E1297" t="str">
            <v>UN</v>
          </cell>
          <cell r="F1297">
            <v>5</v>
          </cell>
          <cell r="G1297">
            <v>4156.91</v>
          </cell>
          <cell r="H1297">
            <v>20784.55</v>
          </cell>
        </row>
        <row r="1298">
          <cell r="B1298" t="str">
            <v>37.14.500</v>
          </cell>
          <cell r="C1298" t="str">
            <v>Chave seccionadora sob carga, tripolar, acionamento tipo punho, com porta-fusível até NH-00-160 A - sem fusíveis</v>
          </cell>
          <cell r="D1298" t="str">
            <v>SP Obras</v>
          </cell>
          <cell r="E1298" t="str">
            <v>UN</v>
          </cell>
          <cell r="F1298">
            <v>5</v>
          </cell>
          <cell r="G1298">
            <v>397.36</v>
          </cell>
          <cell r="H1298">
            <v>1986.8</v>
          </cell>
        </row>
        <row r="1299">
          <cell r="B1299" t="str">
            <v>37.14.510</v>
          </cell>
          <cell r="C1299" t="str">
            <v>Chave seccionadora sob carga, tripolar, acionamento tipo punho, com porta-fusível até NH-1-250 A - sem fusíveis</v>
          </cell>
          <cell r="D1299" t="str">
            <v>SP Obras</v>
          </cell>
          <cell r="E1299" t="str">
            <v>UN</v>
          </cell>
          <cell r="F1299">
            <v>6</v>
          </cell>
          <cell r="G1299">
            <v>984.22</v>
          </cell>
          <cell r="H1299">
            <v>5905.32</v>
          </cell>
        </row>
        <row r="1300">
          <cell r="B1300" t="str">
            <v>37.14.520</v>
          </cell>
          <cell r="C1300" t="str">
            <v>Chave seccionadora sob carga, tripolar, acionamento tipo punho, com porta-fusível até NH-2-400 A - sem fusíveis</v>
          </cell>
          <cell r="D1300" t="str">
            <v>SP Obras</v>
          </cell>
          <cell r="E1300" t="str">
            <v>UN</v>
          </cell>
          <cell r="F1300">
            <v>5</v>
          </cell>
          <cell r="G1300">
            <v>1225.08</v>
          </cell>
          <cell r="H1300">
            <v>6125.4</v>
          </cell>
        </row>
        <row r="1301">
          <cell r="B1301" t="str">
            <v>37.12.220</v>
          </cell>
          <cell r="C1301" t="str">
            <v>Fusível Diazed retardado de 35 A até 63 A</v>
          </cell>
          <cell r="D1301" t="str">
            <v>SP Obras</v>
          </cell>
          <cell r="E1301" t="str">
            <v>UN</v>
          </cell>
          <cell r="F1301">
            <v>5</v>
          </cell>
          <cell r="G1301">
            <v>30</v>
          </cell>
          <cell r="H1301">
            <v>150</v>
          </cell>
        </row>
        <row r="1302">
          <cell r="B1302" t="str">
            <v>37.12.040</v>
          </cell>
          <cell r="C1302" t="str">
            <v>Fusível tipo NH 1 de 36 A até 250 A</v>
          </cell>
          <cell r="D1302" t="str">
            <v>SP Obras</v>
          </cell>
          <cell r="E1302" t="str">
            <v>UN</v>
          </cell>
          <cell r="F1302">
            <v>5</v>
          </cell>
          <cell r="G1302">
            <v>86.17</v>
          </cell>
          <cell r="H1302">
            <v>430.85</v>
          </cell>
        </row>
        <row r="1303">
          <cell r="B1303" t="str">
            <v>37.12.060</v>
          </cell>
          <cell r="C1303" t="str">
            <v>Fusível tipo NH 2 de 224 A até 400 A</v>
          </cell>
          <cell r="D1303" t="str">
            <v>SP Obras</v>
          </cell>
          <cell r="E1303" t="str">
            <v>UN</v>
          </cell>
          <cell r="F1303">
            <v>5</v>
          </cell>
          <cell r="G1303">
            <v>111.81</v>
          </cell>
          <cell r="H1303">
            <v>559.04999999999995</v>
          </cell>
        </row>
        <row r="1304">
          <cell r="B1304" t="str">
            <v>37.12.080</v>
          </cell>
          <cell r="C1304" t="str">
            <v>Fusível tipo NH 3 de 400 A até 630 A</v>
          </cell>
          <cell r="D1304" t="str">
            <v>SP Obras</v>
          </cell>
          <cell r="E1304" t="str">
            <v>UN</v>
          </cell>
          <cell r="F1304">
            <v>5</v>
          </cell>
          <cell r="G1304">
            <v>187.06</v>
          </cell>
          <cell r="H1304">
            <v>935.3</v>
          </cell>
        </row>
        <row r="1305">
          <cell r="B1305" t="str">
            <v>09.80.026</v>
          </cell>
          <cell r="C1305" t="str">
            <v>Chave seccionadora tripolar seca para 200a/15 kv c/ cmd prolongado</v>
          </cell>
          <cell r="D1305" t="str">
            <v>FDE</v>
          </cell>
          <cell r="E1305" t="str">
            <v>UN</v>
          </cell>
          <cell r="F1305">
            <v>5</v>
          </cell>
          <cell r="G1305">
            <v>2529.44</v>
          </cell>
          <cell r="H1305">
            <v>12647.2</v>
          </cell>
        </row>
        <row r="1306">
          <cell r="B1306" t="str">
            <v>09.80.029</v>
          </cell>
          <cell r="C1306" t="str">
            <v>Chave fusivel indic 'matheus' p/100 a/15 kv ruptura 1200a poste/estal</v>
          </cell>
          <cell r="D1306" t="str">
            <v>FDE</v>
          </cell>
          <cell r="E1306" t="str">
            <v>UN</v>
          </cell>
          <cell r="F1306">
            <v>5</v>
          </cell>
          <cell r="G1306">
            <v>448.19</v>
          </cell>
          <cell r="H1306">
            <v>2240.9499999999998</v>
          </cell>
        </row>
        <row r="1307">
          <cell r="B1307" t="str">
            <v>09.80.030</v>
          </cell>
          <cell r="C1307" t="str">
            <v>Chave fusivel indic 'matheus' p/100a/15 kv ruptura 1200a em cabine</v>
          </cell>
          <cell r="D1307" t="str">
            <v>FDE</v>
          </cell>
          <cell r="E1307" t="str">
            <v>UN</v>
          </cell>
          <cell r="F1307">
            <v>5</v>
          </cell>
          <cell r="G1307">
            <v>434.44</v>
          </cell>
          <cell r="H1307">
            <v>2172.1999999999998</v>
          </cell>
        </row>
        <row r="1308">
          <cell r="B1308" t="str">
            <v>09.80.033</v>
          </cell>
          <cell r="C1308" t="str">
            <v>Transformador de corrente para m.t. 15 kv</v>
          </cell>
          <cell r="D1308" t="str">
            <v>FDE</v>
          </cell>
          <cell r="E1308" t="str">
            <v>UN</v>
          </cell>
          <cell r="F1308">
            <v>5</v>
          </cell>
          <cell r="G1308">
            <v>1588.4</v>
          </cell>
          <cell r="H1308">
            <v>7942</v>
          </cell>
        </row>
        <row r="1309">
          <cell r="B1309" t="str">
            <v>09.80.036</v>
          </cell>
          <cell r="C1309" t="str">
            <v>Disjuntor vol reduzido oleo 15kv/250 pl15b mva 630 acion. manual - completo</v>
          </cell>
          <cell r="D1309" t="str">
            <v>FDE</v>
          </cell>
          <cell r="E1309" t="str">
            <v>UN</v>
          </cell>
          <cell r="F1309">
            <v>3</v>
          </cell>
          <cell r="G1309">
            <v>21578.400000000001</v>
          </cell>
          <cell r="H1309">
            <v>64735.199999999997</v>
          </cell>
        </row>
        <row r="1310">
          <cell r="B1310" t="str">
            <v>09.80.038</v>
          </cell>
          <cell r="C1310" t="str">
            <v>Bobina minima do disjuntor</v>
          </cell>
          <cell r="D1310" t="str">
            <v>FDE</v>
          </cell>
          <cell r="E1310" t="str">
            <v>UN</v>
          </cell>
          <cell r="F1310">
            <v>5</v>
          </cell>
          <cell r="G1310">
            <v>1578.96</v>
          </cell>
          <cell r="H1310">
            <v>7894.8</v>
          </cell>
        </row>
        <row r="1311">
          <cell r="B1311" t="str">
            <v>09.80.039</v>
          </cell>
          <cell r="C1311" t="str">
            <v>Rele falta-de-fase trifasico tipo st 220/110 v pextron ou similar</v>
          </cell>
          <cell r="D1311" t="str">
            <v>FDE</v>
          </cell>
          <cell r="E1311" t="str">
            <v>UN</v>
          </cell>
          <cell r="F1311">
            <v>5</v>
          </cell>
          <cell r="G1311">
            <v>649.84</v>
          </cell>
          <cell r="H1311">
            <v>3249.2</v>
          </cell>
        </row>
        <row r="1312">
          <cell r="B1312" t="str">
            <v>09.80.040</v>
          </cell>
          <cell r="C1312" t="str">
            <v>Rele primario de sobrecorrente p/disj. de media tensao</v>
          </cell>
          <cell r="D1312" t="str">
            <v>FDE</v>
          </cell>
          <cell r="E1312" t="str">
            <v>UN</v>
          </cell>
          <cell r="F1312">
            <v>5</v>
          </cell>
          <cell r="G1312">
            <v>3667.27</v>
          </cell>
          <cell r="H1312">
            <v>18336.349999999999</v>
          </cell>
        </row>
        <row r="1313">
          <cell r="B1313" t="str">
            <v>09.80.041</v>
          </cell>
          <cell r="C1313" t="str">
            <v>Manopla de comando de disjuntor de a. t.</v>
          </cell>
          <cell r="D1313" t="str">
            <v>FDE</v>
          </cell>
          <cell r="E1313" t="str">
            <v>UN</v>
          </cell>
          <cell r="F1313">
            <v>5</v>
          </cell>
          <cell r="G1313">
            <v>232.21</v>
          </cell>
          <cell r="H1313">
            <v>1161.05</v>
          </cell>
        </row>
        <row r="1314">
          <cell r="B1314" t="str">
            <v>09.80.042</v>
          </cell>
          <cell r="C1314" t="str">
            <v>Tapete de borracha de 100 x 100 x 0,5 cm</v>
          </cell>
          <cell r="D1314" t="str">
            <v>FDE</v>
          </cell>
          <cell r="E1314" t="str">
            <v>UN</v>
          </cell>
          <cell r="F1314">
            <v>5</v>
          </cell>
          <cell r="G1314">
            <v>608.96</v>
          </cell>
          <cell r="H1314">
            <v>3044.8</v>
          </cell>
        </row>
        <row r="1315">
          <cell r="B1315" t="str">
            <v>09.80.043</v>
          </cell>
          <cell r="C1315" t="str">
            <v>Luva de borracha para a.t. 20 kv</v>
          </cell>
          <cell r="D1315" t="str">
            <v>FDE</v>
          </cell>
          <cell r="E1315" t="str">
            <v>PR</v>
          </cell>
          <cell r="F1315">
            <v>5</v>
          </cell>
          <cell r="G1315">
            <v>614.79</v>
          </cell>
          <cell r="H1315">
            <v>3073.95</v>
          </cell>
        </row>
        <row r="1316">
          <cell r="B1316" t="str">
            <v>09.80.044</v>
          </cell>
          <cell r="C1316" t="str">
            <v>Vara manopla de fenolite de 2,70 m p/ chave seccionadora - 15 kv</v>
          </cell>
          <cell r="D1316" t="str">
            <v>FDE</v>
          </cell>
          <cell r="E1316" t="str">
            <v>UN</v>
          </cell>
          <cell r="F1316">
            <v>5</v>
          </cell>
          <cell r="G1316">
            <v>283.61</v>
          </cell>
          <cell r="H1316">
            <v>1418.05</v>
          </cell>
        </row>
        <row r="1317">
          <cell r="B1317" t="str">
            <v>09.80.048</v>
          </cell>
          <cell r="C1317" t="str">
            <v>Sela para cruzeta de madeira</v>
          </cell>
          <cell r="D1317" t="str">
            <v>FDE</v>
          </cell>
          <cell r="E1317" t="str">
            <v>UN</v>
          </cell>
          <cell r="F1317">
            <v>5</v>
          </cell>
          <cell r="G1317">
            <v>88.23</v>
          </cell>
          <cell r="H1317">
            <v>441.15</v>
          </cell>
        </row>
        <row r="1318">
          <cell r="B1318" t="str">
            <v>102109</v>
          </cell>
          <cell r="C1318" t="str">
            <v>SUPORTE PARA TRANSFORMADOR EM POSTE DE CONCRETO CIRCULAR - FORNECIMENTO E INSTALAÇÃO. AF_12/2020</v>
          </cell>
          <cell r="D1318" t="str">
            <v>SINAPI</v>
          </cell>
          <cell r="E1318" t="str">
            <v>UN</v>
          </cell>
          <cell r="F1318">
            <v>5</v>
          </cell>
          <cell r="G1318">
            <v>63.64</v>
          </cell>
          <cell r="H1318">
            <v>318.2</v>
          </cell>
        </row>
        <row r="1319">
          <cell r="B1319" t="str">
            <v>09.80.050</v>
          </cell>
          <cell r="C1319" t="str">
            <v>Cruzeta de madeira de 2400 mm</v>
          </cell>
          <cell r="D1319" t="str">
            <v>FDE</v>
          </cell>
          <cell r="E1319" t="str">
            <v>UN</v>
          </cell>
          <cell r="F1319">
            <v>5</v>
          </cell>
          <cell r="G1319">
            <v>406.09</v>
          </cell>
          <cell r="H1319">
            <v>2030.45</v>
          </cell>
        </row>
        <row r="1320">
          <cell r="B1320" t="str">
            <v>100862</v>
          </cell>
          <cell r="C1320" t="str">
            <v>SUPORTE MÃO FRANCESA EM ACO, ABAS IGUAIS 40 CM, CAPACIDADE MINIMA 70 KG, BRANCO - FORNECIMENTO E INSTALAÇÃO. AF_01/2020</v>
          </cell>
          <cell r="D1320" t="str">
            <v>SINAPI</v>
          </cell>
          <cell r="E1320" t="str">
            <v>UN</v>
          </cell>
          <cell r="F1320">
            <v>5</v>
          </cell>
          <cell r="G1320">
            <v>42.14</v>
          </cell>
          <cell r="H1320">
            <v>210.7</v>
          </cell>
        </row>
        <row r="1321">
          <cell r="B1321" t="str">
            <v>09.80.052</v>
          </cell>
          <cell r="C1321" t="str">
            <v>Caixa para transformador de corrente padrao elektro</v>
          </cell>
          <cell r="D1321" t="str">
            <v>FDE</v>
          </cell>
          <cell r="E1321" t="str">
            <v>UN</v>
          </cell>
          <cell r="F1321">
            <v>5</v>
          </cell>
          <cell r="G1321">
            <v>896.4</v>
          </cell>
          <cell r="H1321">
            <v>4482</v>
          </cell>
        </row>
        <row r="1322">
          <cell r="B1322" t="str">
            <v>09.80.053</v>
          </cell>
          <cell r="C1322" t="str">
            <v>Caixa de medicao padrao elektro - 0,70 x 0,60 x 0,25 m</v>
          </cell>
          <cell r="D1322" t="str">
            <v>FDE</v>
          </cell>
          <cell r="E1322" t="str">
            <v>UN</v>
          </cell>
          <cell r="F1322">
            <v>5</v>
          </cell>
          <cell r="G1322">
            <v>933.32</v>
          </cell>
          <cell r="H1322">
            <v>4666.6000000000004</v>
          </cell>
        </row>
        <row r="1323">
          <cell r="B1323" t="str">
            <v>09.80.064</v>
          </cell>
          <cell r="C1323" t="str">
            <v>Mudanca de tap do transformador</v>
          </cell>
          <cell r="D1323" t="str">
            <v>FDE</v>
          </cell>
          <cell r="E1323" t="str">
            <v>UN</v>
          </cell>
          <cell r="F1323">
            <v>5</v>
          </cell>
          <cell r="G1323">
            <v>274.92</v>
          </cell>
          <cell r="H1323">
            <v>1374.6</v>
          </cell>
        </row>
        <row r="1324">
          <cell r="B1324" t="str">
            <v>09.80.065</v>
          </cell>
          <cell r="C1324" t="str">
            <v>Limpeza de posto primario e pintura dos barramentos</v>
          </cell>
          <cell r="D1324" t="str">
            <v>FDE</v>
          </cell>
          <cell r="E1324" t="str">
            <v>UN</v>
          </cell>
          <cell r="F1324">
            <v>5</v>
          </cell>
          <cell r="G1324">
            <v>1040.92</v>
          </cell>
          <cell r="H1324">
            <v>5204.6000000000004</v>
          </cell>
        </row>
        <row r="1325">
          <cell r="B1325" t="str">
            <v>09.80.090</v>
          </cell>
          <cell r="C1325" t="str">
            <v>Placa de aviso em cabine primaria</v>
          </cell>
          <cell r="D1325" t="str">
            <v>FDE</v>
          </cell>
          <cell r="E1325" t="str">
            <v>UN</v>
          </cell>
          <cell r="F1325">
            <v>5</v>
          </cell>
          <cell r="G1325">
            <v>75.45</v>
          </cell>
          <cell r="H1325">
            <v>377.25</v>
          </cell>
        </row>
        <row r="1326">
          <cell r="B1326" t="str">
            <v>09.82.001</v>
          </cell>
          <cell r="C1326" t="str">
            <v>Poste de aco galvanizado de 3 1/2" x 6,00 m</v>
          </cell>
          <cell r="D1326" t="str">
            <v>FDE</v>
          </cell>
          <cell r="E1326" t="str">
            <v>UN</v>
          </cell>
          <cell r="F1326">
            <v>5</v>
          </cell>
          <cell r="G1326">
            <v>1499.14</v>
          </cell>
          <cell r="H1326">
            <v>7495.7</v>
          </cell>
        </row>
        <row r="1327">
          <cell r="B1327" t="str">
            <v>09.82.005</v>
          </cell>
          <cell r="C1327" t="str">
            <v>Braquet com 2 isoladores para b.t.</v>
          </cell>
          <cell r="D1327" t="str">
            <v>FDE</v>
          </cell>
          <cell r="E1327" t="str">
            <v>UN</v>
          </cell>
          <cell r="F1327">
            <v>5</v>
          </cell>
          <cell r="G1327">
            <v>25.57</v>
          </cell>
          <cell r="H1327">
            <v>127.85</v>
          </cell>
        </row>
        <row r="1328">
          <cell r="B1328" t="str">
            <v>09.82.006</v>
          </cell>
          <cell r="C1328" t="str">
            <v>Braquet com 3 isoladores para b.t.</v>
          </cell>
          <cell r="D1328" t="str">
            <v>FDE</v>
          </cell>
          <cell r="E1328" t="str">
            <v>UN</v>
          </cell>
          <cell r="F1328">
            <v>5</v>
          </cell>
          <cell r="G1328">
            <v>36.4</v>
          </cell>
          <cell r="H1328">
            <v>182</v>
          </cell>
        </row>
        <row r="1329">
          <cell r="B1329" t="str">
            <v>09.82.007</v>
          </cell>
          <cell r="C1329" t="str">
            <v>Braquet com 4 isoladores para b.t.</v>
          </cell>
          <cell r="D1329" t="str">
            <v>FDE</v>
          </cell>
          <cell r="E1329" t="str">
            <v>UN</v>
          </cell>
          <cell r="F1329">
            <v>5</v>
          </cell>
          <cell r="G1329">
            <v>45.37</v>
          </cell>
          <cell r="H1329">
            <v>226.85</v>
          </cell>
        </row>
        <row r="1330">
          <cell r="B1330" t="str">
            <v>09.82.009</v>
          </cell>
          <cell r="C1330" t="str">
            <v>Caixa estampada 4" x 2"</v>
          </cell>
          <cell r="D1330" t="str">
            <v>FDE</v>
          </cell>
          <cell r="E1330" t="str">
            <v>UN</v>
          </cell>
          <cell r="F1330">
            <v>5</v>
          </cell>
          <cell r="G1330">
            <v>15.33</v>
          </cell>
          <cell r="H1330">
            <v>76.650000000000006</v>
          </cell>
        </row>
        <row r="1331">
          <cell r="B1331" t="str">
            <v>09.82.010</v>
          </cell>
          <cell r="C1331" t="str">
            <v>Caixa estampada 4" x 4"</v>
          </cell>
          <cell r="D1331" t="str">
            <v>FDE</v>
          </cell>
          <cell r="E1331" t="str">
            <v>UN</v>
          </cell>
          <cell r="F1331">
            <v>5</v>
          </cell>
          <cell r="G1331">
            <v>18.5</v>
          </cell>
          <cell r="H1331">
            <v>92.5</v>
          </cell>
        </row>
        <row r="1332">
          <cell r="B1332" t="str">
            <v>09.82.011</v>
          </cell>
          <cell r="C1332" t="str">
            <v>Bracadeira para fixacao de eletroduto</v>
          </cell>
          <cell r="D1332" t="str">
            <v>FDE</v>
          </cell>
          <cell r="E1332" t="str">
            <v>UN</v>
          </cell>
          <cell r="F1332">
            <v>13</v>
          </cell>
          <cell r="G1332">
            <v>8.91</v>
          </cell>
          <cell r="H1332">
            <v>115.83</v>
          </cell>
        </row>
        <row r="1333">
          <cell r="B1333" t="str">
            <v>09.82.025</v>
          </cell>
          <cell r="C1333" t="str">
            <v>Terminal ou conector de pressao para cabo 10mm</v>
          </cell>
          <cell r="D1333" t="str">
            <v>FDE</v>
          </cell>
          <cell r="E1333" t="str">
            <v>UN</v>
          </cell>
          <cell r="F1333">
            <v>3</v>
          </cell>
          <cell r="G1333">
            <v>22.92</v>
          </cell>
          <cell r="H1333">
            <v>68.760000000000005</v>
          </cell>
        </row>
        <row r="1334">
          <cell r="B1334" t="str">
            <v>09.82.026</v>
          </cell>
          <cell r="C1334" t="str">
            <v>Terminal ou conector de pressao para cabo 16mm</v>
          </cell>
          <cell r="D1334" t="str">
            <v>FDE</v>
          </cell>
          <cell r="E1334" t="str">
            <v>UN</v>
          </cell>
          <cell r="F1334">
            <v>3</v>
          </cell>
          <cell r="G1334">
            <v>24.42</v>
          </cell>
          <cell r="H1334">
            <v>73.260000000000005</v>
          </cell>
        </row>
        <row r="1335">
          <cell r="B1335" t="str">
            <v>09.82.027</v>
          </cell>
          <cell r="C1335" t="str">
            <v>Terminal ou conector de pressao para cabo 25mm</v>
          </cell>
          <cell r="D1335" t="str">
            <v>FDE</v>
          </cell>
          <cell r="E1335" t="str">
            <v>UN</v>
          </cell>
          <cell r="F1335">
            <v>5</v>
          </cell>
          <cell r="G1335">
            <v>23.74</v>
          </cell>
          <cell r="H1335">
            <v>118.7</v>
          </cell>
        </row>
        <row r="1336">
          <cell r="B1336" t="str">
            <v>09.82.028</v>
          </cell>
          <cell r="C1336" t="str">
            <v>Terminal ou conector de pressao para cabo 35mm</v>
          </cell>
          <cell r="D1336" t="str">
            <v>FDE</v>
          </cell>
          <cell r="E1336" t="str">
            <v>UN</v>
          </cell>
          <cell r="F1336">
            <v>5</v>
          </cell>
          <cell r="G1336">
            <v>29.47</v>
          </cell>
          <cell r="H1336">
            <v>147.35</v>
          </cell>
        </row>
        <row r="1337">
          <cell r="B1337" t="str">
            <v>09.82.029</v>
          </cell>
          <cell r="C1337" t="str">
            <v>Terminal ou conector de pressao para cabo 50mm</v>
          </cell>
          <cell r="D1337" t="str">
            <v>FDE</v>
          </cell>
          <cell r="E1337" t="str">
            <v>UN</v>
          </cell>
          <cell r="F1337">
            <v>5</v>
          </cell>
          <cell r="G1337">
            <v>35.94</v>
          </cell>
          <cell r="H1337">
            <v>179.7</v>
          </cell>
        </row>
        <row r="1338">
          <cell r="B1338" t="str">
            <v>104754</v>
          </cell>
          <cell r="C1338" t="str">
            <v>CONECTOR SPLIT-BOLT, PARA SPDA, PARA CABOS ATÉ 70 MM2 - FORNECIMENTO E INSTALAÇÃO. AF_08/2023</v>
          </cell>
          <cell r="D1338" t="str">
            <v>SINAPI</v>
          </cell>
          <cell r="E1338" t="str">
            <v>UN</v>
          </cell>
          <cell r="F1338">
            <v>5</v>
          </cell>
          <cell r="G1338">
            <v>35.24</v>
          </cell>
          <cell r="H1338">
            <v>176.2</v>
          </cell>
        </row>
        <row r="1339">
          <cell r="B1339" t="str">
            <v>09.82.031</v>
          </cell>
          <cell r="C1339" t="str">
            <v>Terminal ou conector de pressao para cabo 95mm</v>
          </cell>
          <cell r="D1339" t="str">
            <v>FDE</v>
          </cell>
          <cell r="E1339" t="str">
            <v>UN</v>
          </cell>
          <cell r="F1339">
            <v>3</v>
          </cell>
          <cell r="G1339">
            <v>42.4</v>
          </cell>
          <cell r="H1339">
            <v>127.2</v>
          </cell>
        </row>
        <row r="1340">
          <cell r="B1340" t="str">
            <v>09.82.032</v>
          </cell>
          <cell r="C1340" t="str">
            <v>Terminal ou conector de pressao para cabo 120mm</v>
          </cell>
          <cell r="D1340" t="str">
            <v>FDE</v>
          </cell>
          <cell r="E1340" t="str">
            <v>UN</v>
          </cell>
          <cell r="F1340">
            <v>5</v>
          </cell>
          <cell r="G1340">
            <v>57.89</v>
          </cell>
          <cell r="H1340">
            <v>289.45</v>
          </cell>
        </row>
        <row r="1341">
          <cell r="B1341" t="str">
            <v>09.82.033</v>
          </cell>
          <cell r="C1341" t="str">
            <v>Terminal ou conector de pressao para cabo 150mm</v>
          </cell>
          <cell r="D1341" t="str">
            <v>FDE</v>
          </cell>
          <cell r="E1341" t="str">
            <v>UN</v>
          </cell>
          <cell r="F1341">
            <v>5</v>
          </cell>
          <cell r="G1341">
            <v>58.96</v>
          </cell>
          <cell r="H1341">
            <v>294.8</v>
          </cell>
        </row>
        <row r="1342">
          <cell r="B1342" t="str">
            <v>09.82.034</v>
          </cell>
          <cell r="C1342" t="str">
            <v>Terminal ou conector de pressao para cabo 185mm</v>
          </cell>
          <cell r="D1342" t="str">
            <v>FDE</v>
          </cell>
          <cell r="E1342" t="str">
            <v>UN</v>
          </cell>
          <cell r="F1342">
            <v>5</v>
          </cell>
          <cell r="G1342">
            <v>64.91</v>
          </cell>
          <cell r="H1342">
            <v>324.55</v>
          </cell>
        </row>
        <row r="1343">
          <cell r="B1343" t="str">
            <v>09.82.035</v>
          </cell>
          <cell r="C1343" t="str">
            <v>Terminal ou conector de pressao para cabo 240mm</v>
          </cell>
          <cell r="D1343" t="str">
            <v>FDE</v>
          </cell>
          <cell r="E1343" t="str">
            <v>UN</v>
          </cell>
          <cell r="F1343">
            <v>5</v>
          </cell>
          <cell r="G1343">
            <v>72.83</v>
          </cell>
          <cell r="H1343">
            <v>364.15</v>
          </cell>
        </row>
        <row r="1344">
          <cell r="B1344" t="str">
            <v>09.82.042</v>
          </cell>
          <cell r="C1344" t="str">
            <v>Base de chapa de ferro n 14 para fixacao de disjuntor no q.d.</v>
          </cell>
          <cell r="D1344" t="str">
            <v>FDE</v>
          </cell>
          <cell r="E1344" t="str">
            <v>M2</v>
          </cell>
          <cell r="F1344">
            <v>2</v>
          </cell>
          <cell r="G1344">
            <v>296.13</v>
          </cell>
          <cell r="H1344">
            <v>592.26</v>
          </cell>
        </row>
        <row r="1345">
          <cell r="B1345" t="str">
            <v>09.82.046</v>
          </cell>
          <cell r="C1345" t="str">
            <v>Fechadura tipo yale</v>
          </cell>
          <cell r="D1345" t="str">
            <v>FDE</v>
          </cell>
          <cell r="E1345" t="str">
            <v>UN</v>
          </cell>
          <cell r="F1345">
            <v>2</v>
          </cell>
          <cell r="G1345">
            <v>74.25</v>
          </cell>
          <cell r="H1345">
            <v>148.5</v>
          </cell>
        </row>
        <row r="1346">
          <cell r="B1346" t="str">
            <v>09.82.084</v>
          </cell>
          <cell r="C1346" t="str">
            <v>Chave blindada com fusiveis de 3 x 30 a - b.t.</v>
          </cell>
          <cell r="D1346" t="str">
            <v>FDE</v>
          </cell>
          <cell r="E1346" t="str">
            <v>UN</v>
          </cell>
          <cell r="F1346">
            <v>2</v>
          </cell>
          <cell r="G1346">
            <v>335.68</v>
          </cell>
          <cell r="H1346">
            <v>671.36</v>
          </cell>
        </row>
        <row r="1347">
          <cell r="B1347" t="str">
            <v>09.82.085</v>
          </cell>
          <cell r="C1347" t="str">
            <v>Chave blindada com fusiveis de 3 x 60 a - b.t.</v>
          </cell>
          <cell r="D1347" t="str">
            <v>FDE</v>
          </cell>
          <cell r="E1347" t="str">
            <v>UN</v>
          </cell>
          <cell r="F1347">
            <v>2</v>
          </cell>
          <cell r="G1347">
            <v>508.99</v>
          </cell>
          <cell r="H1347">
            <v>1017.98</v>
          </cell>
        </row>
        <row r="1348">
          <cell r="B1348" t="str">
            <v>09.82.086</v>
          </cell>
          <cell r="C1348" t="str">
            <v>Chave blindada com fusiveis de 3x100 a - b.t.</v>
          </cell>
          <cell r="D1348" t="str">
            <v>FDE</v>
          </cell>
          <cell r="E1348" t="str">
            <v>UN</v>
          </cell>
          <cell r="F1348">
            <v>2</v>
          </cell>
          <cell r="G1348">
            <v>1201.1199999999999</v>
          </cell>
          <cell r="H1348">
            <v>2402.2399999999998</v>
          </cell>
        </row>
        <row r="1349">
          <cell r="B1349" t="str">
            <v>09.82.087</v>
          </cell>
          <cell r="C1349" t="str">
            <v>Chave blindada com fusiveis de 3x200 a - b.t.</v>
          </cell>
          <cell r="D1349" t="str">
            <v>FDE</v>
          </cell>
          <cell r="E1349" t="str">
            <v>UN</v>
          </cell>
          <cell r="F1349">
            <v>2</v>
          </cell>
          <cell r="G1349">
            <v>2195.61</v>
          </cell>
          <cell r="H1349">
            <v>4391.22</v>
          </cell>
        </row>
        <row r="1350">
          <cell r="B1350" t="str">
            <v>38.07.310</v>
          </cell>
          <cell r="C1350" t="str">
            <v>Perfilado perfurado 38 x 76 mm em chapa 14 pré-zincada, com acessórios</v>
          </cell>
          <cell r="D1350" t="str">
            <v>SP Obras</v>
          </cell>
          <cell r="E1350" t="str">
            <v>M</v>
          </cell>
          <cell r="F1350">
            <v>300</v>
          </cell>
          <cell r="G1350">
            <v>66.650000000000006</v>
          </cell>
          <cell r="H1350">
            <v>19995</v>
          </cell>
        </row>
        <row r="1351">
          <cell r="B1351" t="str">
            <v>09.82.095</v>
          </cell>
          <cell r="C1351" t="str">
            <v>Perfilado em chapa de aco 38x38mm</v>
          </cell>
          <cell r="D1351" t="str">
            <v>FDE</v>
          </cell>
          <cell r="E1351" t="str">
            <v>M</v>
          </cell>
          <cell r="F1351">
            <v>5</v>
          </cell>
          <cell r="G1351">
            <v>48.71</v>
          </cell>
          <cell r="H1351">
            <v>243.55</v>
          </cell>
        </row>
        <row r="1352">
          <cell r="B1352" t="str">
            <v>09.83.001</v>
          </cell>
          <cell r="C1352" t="str">
            <v>Ch.sec.de acao rap.sobre carga comando frontal 3x100 a painel bl.b.t</v>
          </cell>
          <cell r="D1352" t="str">
            <v>FDE</v>
          </cell>
          <cell r="E1352" t="str">
            <v>UN</v>
          </cell>
          <cell r="F1352">
            <v>5</v>
          </cell>
          <cell r="G1352">
            <v>423.91</v>
          </cell>
          <cell r="H1352">
            <v>2119.5500000000002</v>
          </cell>
        </row>
        <row r="1353">
          <cell r="B1353" t="str">
            <v>09.83.002</v>
          </cell>
          <cell r="C1353" t="str">
            <v>Ch.seccion. açao rapida sobrecarga comando frontal 3x250a painel bl.bt</v>
          </cell>
          <cell r="D1353" t="str">
            <v>FDE</v>
          </cell>
          <cell r="E1353" t="str">
            <v>UN</v>
          </cell>
          <cell r="F1353">
            <v>5</v>
          </cell>
          <cell r="G1353">
            <v>1843.38</v>
          </cell>
          <cell r="H1353">
            <v>9216.9</v>
          </cell>
        </row>
        <row r="1354">
          <cell r="B1354" t="str">
            <v>09.83.004</v>
          </cell>
          <cell r="C1354" t="str">
            <v>Ch.sec.de acao rap.sobre carga comando frontal 3x630 a painel bl.b.t</v>
          </cell>
          <cell r="D1354" t="str">
            <v>FDE</v>
          </cell>
          <cell r="E1354" t="str">
            <v>UN</v>
          </cell>
          <cell r="F1354">
            <v>5</v>
          </cell>
          <cell r="G1354">
            <v>1856.46</v>
          </cell>
          <cell r="H1354">
            <v>9282.2999999999993</v>
          </cell>
        </row>
        <row r="1355">
          <cell r="B1355" t="str">
            <v>09.83.033</v>
          </cell>
          <cell r="C1355" t="str">
            <v>Barra de cobre para neutro - 200 a</v>
          </cell>
          <cell r="D1355" t="str">
            <v>FDE</v>
          </cell>
          <cell r="E1355" t="str">
            <v>UN</v>
          </cell>
          <cell r="F1355">
            <v>7</v>
          </cell>
          <cell r="G1355">
            <v>75.319999999999993</v>
          </cell>
          <cell r="H1355">
            <v>527.24</v>
          </cell>
        </row>
        <row r="1356">
          <cell r="B1356" t="str">
            <v>09.83.034</v>
          </cell>
          <cell r="C1356" t="str">
            <v>Barra de cobre para neutro - 400 a</v>
          </cell>
          <cell r="D1356" t="str">
            <v>FDE</v>
          </cell>
          <cell r="E1356" t="str">
            <v>UN</v>
          </cell>
          <cell r="F1356">
            <v>7</v>
          </cell>
          <cell r="G1356">
            <v>263.19</v>
          </cell>
          <cell r="H1356">
            <v>1842.33</v>
          </cell>
        </row>
        <row r="1357">
          <cell r="B1357" t="str">
            <v>09.83.035</v>
          </cell>
          <cell r="C1357" t="str">
            <v>Barra de cobre para neutro - 600 a</v>
          </cell>
          <cell r="D1357" t="str">
            <v>FDE</v>
          </cell>
          <cell r="E1357" t="str">
            <v>UN</v>
          </cell>
          <cell r="F1357">
            <v>7</v>
          </cell>
          <cell r="G1357">
            <v>46.09</v>
          </cell>
          <cell r="H1357">
            <v>322.63</v>
          </cell>
        </row>
        <row r="1358">
          <cell r="B1358" t="str">
            <v>09.83.036</v>
          </cell>
          <cell r="C1358" t="str">
            <v>Barra de cobre para neutro - 30 a</v>
          </cell>
          <cell r="D1358" t="str">
            <v>FDE</v>
          </cell>
          <cell r="E1358" t="str">
            <v>UN</v>
          </cell>
          <cell r="F1358">
            <v>7</v>
          </cell>
          <cell r="G1358">
            <v>19</v>
          </cell>
          <cell r="H1358">
            <v>133</v>
          </cell>
        </row>
        <row r="1359">
          <cell r="B1359" t="str">
            <v>09.83.037</v>
          </cell>
          <cell r="C1359" t="str">
            <v>Barra de cobre para neutro - 60 a</v>
          </cell>
          <cell r="D1359" t="str">
            <v>FDE</v>
          </cell>
          <cell r="E1359" t="str">
            <v>UN</v>
          </cell>
          <cell r="F1359">
            <v>7</v>
          </cell>
          <cell r="G1359">
            <v>25.74</v>
          </cell>
          <cell r="H1359">
            <v>180.18</v>
          </cell>
        </row>
        <row r="1360">
          <cell r="B1360" t="str">
            <v>09.83.038</v>
          </cell>
          <cell r="C1360" t="str">
            <v>Barra de cobre para neutro - 100 a</v>
          </cell>
          <cell r="D1360" t="str">
            <v>FDE</v>
          </cell>
          <cell r="E1360" t="str">
            <v>UN</v>
          </cell>
          <cell r="F1360">
            <v>7</v>
          </cell>
          <cell r="G1360">
            <v>42.27</v>
          </cell>
          <cell r="H1360">
            <v>295.89</v>
          </cell>
        </row>
        <row r="1361">
          <cell r="B1361" t="str">
            <v>09.83.050</v>
          </cell>
          <cell r="C1361" t="str">
            <v>Botoeira liga-desliga para comando da bomba de recalque</v>
          </cell>
          <cell r="D1361" t="str">
            <v>FDE</v>
          </cell>
          <cell r="E1361" t="str">
            <v>UN</v>
          </cell>
          <cell r="F1361">
            <v>3</v>
          </cell>
          <cell r="G1361">
            <v>110.45</v>
          </cell>
          <cell r="H1361">
            <v>331.35</v>
          </cell>
        </row>
        <row r="1362">
          <cell r="B1362" t="str">
            <v>09.83.052</v>
          </cell>
          <cell r="C1362" t="str">
            <v>Disjuntor bipolar termomagnetico 2x60a a 2x100a</v>
          </cell>
          <cell r="D1362" t="str">
            <v>FDE</v>
          </cell>
          <cell r="E1362" t="str">
            <v>UN</v>
          </cell>
          <cell r="F1362">
            <v>5</v>
          </cell>
          <cell r="G1362">
            <v>122.95</v>
          </cell>
          <cell r="H1362">
            <v>614.75</v>
          </cell>
        </row>
        <row r="1363">
          <cell r="B1363" t="str">
            <v>09.83.070</v>
          </cell>
          <cell r="C1363" t="str">
            <v>Rele bimetalico de sobrecorrente faixa ajustavel de 6,3a - 10a para qd.comando bomba recalque</v>
          </cell>
          <cell r="D1363" t="str">
            <v>FDE</v>
          </cell>
          <cell r="E1363" t="str">
            <v>UN</v>
          </cell>
          <cell r="F1363">
            <v>5</v>
          </cell>
          <cell r="G1363">
            <v>300.77999999999997</v>
          </cell>
          <cell r="H1363">
            <v>1503.9</v>
          </cell>
        </row>
        <row r="1364">
          <cell r="B1364" t="str">
            <v>09.83.071</v>
          </cell>
          <cell r="C1364" t="str">
            <v>Rele bimetalico de sobrecorrente faixa ajustavel de 8,0a - 12,5a para qd.comando bomba recalque</v>
          </cell>
          <cell r="D1364" t="str">
            <v>FDE</v>
          </cell>
          <cell r="E1364" t="str">
            <v>UN</v>
          </cell>
          <cell r="F1364">
            <v>5</v>
          </cell>
          <cell r="G1364">
            <v>304.74</v>
          </cell>
          <cell r="H1364">
            <v>1523.7</v>
          </cell>
        </row>
        <row r="1365">
          <cell r="B1365" t="str">
            <v>09.83.072</v>
          </cell>
          <cell r="C1365" t="str">
            <v>Rele bimetalico de sobrecorrente faixa ajustavel de 10a - 16a para qd.comando bomba recalque</v>
          </cell>
          <cell r="D1365" t="str">
            <v>FDE</v>
          </cell>
          <cell r="E1365" t="str">
            <v>UN</v>
          </cell>
          <cell r="F1365">
            <v>5</v>
          </cell>
          <cell r="G1365">
            <v>328.68</v>
          </cell>
          <cell r="H1365">
            <v>1643.4</v>
          </cell>
        </row>
        <row r="1366">
          <cell r="B1366" t="str">
            <v>09.83.073</v>
          </cell>
          <cell r="C1366" t="str">
            <v>Rele bimetalico de sobrecorrente faixa ajustavel de 16a - 25a para qd.comando bomba recalque</v>
          </cell>
          <cell r="D1366" t="str">
            <v>FDE</v>
          </cell>
          <cell r="E1366" t="str">
            <v>UN</v>
          </cell>
          <cell r="F1366">
            <v>5</v>
          </cell>
          <cell r="G1366">
            <v>395.09</v>
          </cell>
          <cell r="H1366">
            <v>1975.45</v>
          </cell>
        </row>
        <row r="1367">
          <cell r="B1367" t="str">
            <v>09.83.077</v>
          </cell>
          <cell r="C1367" t="str">
            <v>Contactor tripolar ate 9a para qd.comando bomba recalque</v>
          </cell>
          <cell r="D1367" t="str">
            <v>FDE</v>
          </cell>
          <cell r="E1367" t="str">
            <v>UN</v>
          </cell>
          <cell r="F1367">
            <v>5</v>
          </cell>
          <cell r="G1367">
            <v>328.73</v>
          </cell>
          <cell r="H1367">
            <v>1643.65</v>
          </cell>
        </row>
        <row r="1368">
          <cell r="B1368" t="str">
            <v>101901</v>
          </cell>
          <cell r="C1368" t="str">
            <v>CONTATOR TRIPOLAR I NOMINAL 12A - FORNECIMENTO E INSTALAÇÃO. AF_10/2020</v>
          </cell>
          <cell r="D1368" t="str">
            <v>SINAPI</v>
          </cell>
          <cell r="E1368" t="str">
            <v>UN</v>
          </cell>
          <cell r="F1368">
            <v>5</v>
          </cell>
          <cell r="G1368">
            <v>180.33</v>
          </cell>
          <cell r="H1368">
            <v>901.65</v>
          </cell>
        </row>
        <row r="1369">
          <cell r="B1369" t="str">
            <v>09.83.079</v>
          </cell>
          <cell r="C1369" t="str">
            <v>Contactor tripolar ate 16a para qd.comando bomba recalque</v>
          </cell>
          <cell r="D1369" t="str">
            <v>FDE</v>
          </cell>
          <cell r="E1369" t="str">
            <v>UN</v>
          </cell>
          <cell r="F1369">
            <v>5</v>
          </cell>
          <cell r="G1369">
            <v>395.04</v>
          </cell>
          <cell r="H1369">
            <v>1975.2</v>
          </cell>
        </row>
        <row r="1370">
          <cell r="B1370" t="str">
            <v>09.83.080</v>
          </cell>
          <cell r="C1370" t="str">
            <v>Contactor tripolar ate 25a para qd.comando bomba recalque</v>
          </cell>
          <cell r="D1370" t="str">
            <v>FDE</v>
          </cell>
          <cell r="E1370" t="str">
            <v>UN</v>
          </cell>
          <cell r="F1370">
            <v>5</v>
          </cell>
          <cell r="G1370">
            <v>448.67</v>
          </cell>
          <cell r="H1370">
            <v>2243.35</v>
          </cell>
        </row>
        <row r="1371">
          <cell r="B1371" t="str">
            <v>91953</v>
          </cell>
          <cell r="C1371" t="str">
            <v>INTERRUPTOR SIMPLES (1 MÓDULO), 10A/250V, INCLUINDO SUPORTE E PLACA - FORNECIMENTO E INSTALAÇÃO. AF_03/2023</v>
          </cell>
          <cell r="D1371" t="str">
            <v>SINAPI</v>
          </cell>
          <cell r="E1371" t="str">
            <v>UN</v>
          </cell>
          <cell r="F1371">
            <v>96</v>
          </cell>
          <cell r="G1371">
            <v>37.01</v>
          </cell>
          <cell r="H1371">
            <v>3552.96</v>
          </cell>
        </row>
        <row r="1372">
          <cell r="B1372" t="str">
            <v>91959</v>
          </cell>
          <cell r="C1372" t="str">
            <v>INTERRUPTOR SIMPLES (2 MÓDULOS), 10A/250V, INCLUINDO SUPORTE E PLACA - FORNECIMENTO E INSTALAÇÃO. AF_03/2023</v>
          </cell>
          <cell r="D1372" t="str">
            <v>SINAPI</v>
          </cell>
          <cell r="E1372" t="str">
            <v>UN</v>
          </cell>
          <cell r="F1372">
            <v>36</v>
          </cell>
          <cell r="G1372">
            <v>56.07</v>
          </cell>
          <cell r="H1372">
            <v>2018.52</v>
          </cell>
        </row>
        <row r="1373">
          <cell r="B1373" t="str">
            <v>91967</v>
          </cell>
          <cell r="C1373" t="str">
            <v>INTERRUPTOR SIMPLES (3 MÓDULOS), 10A/250V, INCLUINDO SUPORTE E PLACA - FORNECIMENTO E INSTALAÇÃO. AF_03/2023</v>
          </cell>
          <cell r="D1373" t="str">
            <v>SINAPI</v>
          </cell>
          <cell r="E1373" t="str">
            <v>UN</v>
          </cell>
          <cell r="F1373">
            <v>19</v>
          </cell>
          <cell r="G1373">
            <v>75.14</v>
          </cell>
          <cell r="H1373">
            <v>1427.66</v>
          </cell>
        </row>
        <row r="1374">
          <cell r="B1374" t="str">
            <v>91955</v>
          </cell>
          <cell r="C1374" t="str">
            <v>INTERRUPTOR PARALELO (1 MÓDULO), 10A/250V, INCLUINDO SUPORTE E PLACA - FORNECIMENTO E INSTALAÇÃO. AF_03/2023</v>
          </cell>
          <cell r="D1374" t="str">
            <v>SINAPI</v>
          </cell>
          <cell r="E1374" t="str">
            <v>UN</v>
          </cell>
          <cell r="F1374">
            <v>31</v>
          </cell>
          <cell r="G1374">
            <v>45.15</v>
          </cell>
          <cell r="H1374">
            <v>1399.65</v>
          </cell>
        </row>
        <row r="1375">
          <cell r="B1375" t="str">
            <v>09.84.020</v>
          </cell>
          <cell r="C1375" t="str">
            <v>Espelho de 4'x2'</v>
          </cell>
          <cell r="D1375" t="str">
            <v>FDE</v>
          </cell>
          <cell r="E1375" t="str">
            <v>UN</v>
          </cell>
          <cell r="F1375">
            <v>110</v>
          </cell>
          <cell r="G1375">
            <v>6.13</v>
          </cell>
          <cell r="H1375">
            <v>674.3</v>
          </cell>
        </row>
        <row r="1376">
          <cell r="B1376" t="str">
            <v>09.84.021</v>
          </cell>
          <cell r="C1376" t="str">
            <v>Espelho 4'x4'</v>
          </cell>
          <cell r="D1376" t="str">
            <v>FDE</v>
          </cell>
          <cell r="E1376" t="str">
            <v>UN</v>
          </cell>
          <cell r="F1376">
            <v>5</v>
          </cell>
          <cell r="G1376">
            <v>12.64</v>
          </cell>
          <cell r="H1376">
            <v>63.2</v>
          </cell>
        </row>
        <row r="1377">
          <cell r="B1377" t="str">
            <v>09.84.037</v>
          </cell>
          <cell r="C1377" t="str">
            <v>Calha para luminaria sobrepor com difusor transparente (il-42) com soquetes p/ duas lampadas led tubular 120 cm</v>
          </cell>
          <cell r="D1377" t="str">
            <v>FDE</v>
          </cell>
          <cell r="E1377" t="str">
            <v>UN</v>
          </cell>
          <cell r="F1377">
            <v>3</v>
          </cell>
          <cell r="G1377">
            <v>169.54</v>
          </cell>
          <cell r="H1377">
            <v>508.62</v>
          </cell>
        </row>
        <row r="1378">
          <cell r="B1378" t="str">
            <v>09.84.039</v>
          </cell>
          <cell r="C1378" t="str">
            <v>Calha da luminaria p/lampada fluor. 2x32w c/refletor alum. e soquete (il-45)</v>
          </cell>
          <cell r="D1378" t="str">
            <v>FDE</v>
          </cell>
          <cell r="E1378" t="str">
            <v>UN</v>
          </cell>
          <cell r="F1378">
            <v>30</v>
          </cell>
          <cell r="G1378">
            <v>152.87</v>
          </cell>
          <cell r="H1378">
            <v>4586.1000000000004</v>
          </cell>
        </row>
        <row r="1379">
          <cell r="B1379" t="str">
            <v>09.84.040</v>
          </cell>
          <cell r="C1379" t="str">
            <v>Calha para luminaria sobrepor com difusor translucido (il-68 ) com soquetes para duas lampadas led tubular 60 cm</v>
          </cell>
          <cell r="D1379" t="str">
            <v>FDE</v>
          </cell>
          <cell r="E1379" t="str">
            <v>UN</v>
          </cell>
          <cell r="F1379">
            <v>3</v>
          </cell>
          <cell r="G1379">
            <v>203.14</v>
          </cell>
          <cell r="H1379">
            <v>609.41999999999996</v>
          </cell>
        </row>
        <row r="1380">
          <cell r="B1380" t="str">
            <v>09.84.041</v>
          </cell>
          <cell r="C1380" t="str">
            <v>Calha para luminaria sobrepor com refletor e aletas (il-62) com soquetes para quatro lampadas led tubular 60 cm</v>
          </cell>
          <cell r="D1380" t="str">
            <v>FDE</v>
          </cell>
          <cell r="E1380" t="str">
            <v>UN</v>
          </cell>
          <cell r="F1380">
            <v>3</v>
          </cell>
          <cell r="G1380">
            <v>350.7</v>
          </cell>
          <cell r="H1380">
            <v>1052.0999999999999</v>
          </cell>
        </row>
        <row r="1381">
          <cell r="B1381" t="str">
            <v>09.84.045</v>
          </cell>
          <cell r="C1381" t="str">
            <v>Reator eletronico p/lampada fluoresc.afp 1x32w bivolt com proteção</v>
          </cell>
          <cell r="D1381" t="str">
            <v>FDE</v>
          </cell>
          <cell r="E1381" t="str">
            <v>UN</v>
          </cell>
          <cell r="F1381">
            <v>15</v>
          </cell>
          <cell r="G1381">
            <v>51.46</v>
          </cell>
          <cell r="H1381">
            <v>771.9</v>
          </cell>
        </row>
        <row r="1382">
          <cell r="B1382" t="str">
            <v>09.84.046</v>
          </cell>
          <cell r="C1382" t="str">
            <v>Reator eletronico p/lampada fluoresc.afp 2x32w bivolt com proteção</v>
          </cell>
          <cell r="D1382" t="str">
            <v>FDE</v>
          </cell>
          <cell r="E1382" t="str">
            <v>UN</v>
          </cell>
          <cell r="F1382">
            <v>100</v>
          </cell>
          <cell r="G1382">
            <v>80.790000000000006</v>
          </cell>
          <cell r="H1382">
            <v>8079</v>
          </cell>
        </row>
        <row r="1383">
          <cell r="B1383" t="str">
            <v>09.84.050</v>
          </cell>
          <cell r="C1383" t="str">
            <v>Receptaculo porcelana para lampada bulbo led compacta rosca e-27</v>
          </cell>
          <cell r="D1383" t="str">
            <v>FDE</v>
          </cell>
          <cell r="E1383" t="str">
            <v>UN</v>
          </cell>
          <cell r="F1383">
            <v>4</v>
          </cell>
          <cell r="G1383">
            <v>21.48</v>
          </cell>
          <cell r="H1383">
            <v>85.92</v>
          </cell>
        </row>
        <row r="1384">
          <cell r="B1384" t="str">
            <v>09.84.051</v>
          </cell>
          <cell r="C1384" t="str">
            <v>Receptaculo p/lampada hg ou mhl p/luminaria ext.ou proj-rosca e-40</v>
          </cell>
          <cell r="D1384" t="str">
            <v>FDE</v>
          </cell>
          <cell r="E1384" t="str">
            <v>UN</v>
          </cell>
          <cell r="F1384">
            <v>12</v>
          </cell>
          <cell r="G1384">
            <v>63.54</v>
          </cell>
          <cell r="H1384">
            <v>762.48</v>
          </cell>
        </row>
        <row r="1385">
          <cell r="B1385" t="str">
            <v>09.84.052</v>
          </cell>
          <cell r="C1385" t="str">
            <v>Soquete antivibratorio engate rapido p/lampada led tubular</v>
          </cell>
          <cell r="D1385" t="str">
            <v>FDE</v>
          </cell>
          <cell r="E1385" t="str">
            <v>UN</v>
          </cell>
          <cell r="F1385">
            <v>141</v>
          </cell>
          <cell r="G1385">
            <v>6.77</v>
          </cell>
          <cell r="H1385">
            <v>954.57</v>
          </cell>
        </row>
        <row r="1386">
          <cell r="B1386" t="str">
            <v>09.84.055</v>
          </cell>
          <cell r="C1386" t="str">
            <v>Porta lamp rosca e-27,porcel.c/flange fix.p/prato fix.p/rosca 3/8" gas</v>
          </cell>
          <cell r="D1386" t="str">
            <v>FDE</v>
          </cell>
          <cell r="E1386" t="str">
            <v>UN</v>
          </cell>
          <cell r="F1386">
            <v>3</v>
          </cell>
          <cell r="G1386">
            <v>34.17</v>
          </cell>
          <cell r="H1386">
            <v>102.51</v>
          </cell>
        </row>
        <row r="1387">
          <cell r="B1387" t="str">
            <v>09.84.060</v>
          </cell>
          <cell r="C1387" t="str">
            <v>Corrente para pendente de aparelho para iluminacao</v>
          </cell>
          <cell r="D1387" t="str">
            <v>FDE</v>
          </cell>
          <cell r="E1387" t="str">
            <v>M</v>
          </cell>
          <cell r="F1387">
            <v>5</v>
          </cell>
          <cell r="G1387">
            <v>25.57</v>
          </cell>
          <cell r="H1387">
            <v>127.85</v>
          </cell>
        </row>
        <row r="1388">
          <cell r="B1388" t="str">
            <v>09.84.074</v>
          </cell>
          <cell r="C1388" t="str">
            <v>Reator simples p/vapor sodio afp 70w 220v cap/ign</v>
          </cell>
          <cell r="D1388" t="str">
            <v>FDE</v>
          </cell>
          <cell r="E1388" t="str">
            <v>UN</v>
          </cell>
          <cell r="F1388">
            <v>5</v>
          </cell>
          <cell r="G1388">
            <v>109.57</v>
          </cell>
          <cell r="H1388">
            <v>547.85</v>
          </cell>
        </row>
        <row r="1389">
          <cell r="B1389" t="str">
            <v>09.84.075</v>
          </cell>
          <cell r="C1389" t="str">
            <v>Reator simples p/vapor sodio afp 150w 220v cap/ign</v>
          </cell>
          <cell r="D1389" t="str">
            <v>FDE</v>
          </cell>
          <cell r="E1389" t="str">
            <v>UN</v>
          </cell>
          <cell r="F1389">
            <v>5</v>
          </cell>
          <cell r="G1389">
            <v>149.74</v>
          </cell>
          <cell r="H1389">
            <v>748.7</v>
          </cell>
        </row>
        <row r="1390">
          <cell r="B1390" t="str">
            <v>09.84.076</v>
          </cell>
          <cell r="C1390" t="str">
            <v>Reator simples p/vapor sodio afp 250w 220v cap/ign</v>
          </cell>
          <cell r="D1390" t="str">
            <v>FDE</v>
          </cell>
          <cell r="E1390" t="str">
            <v>UN</v>
          </cell>
          <cell r="F1390">
            <v>9</v>
          </cell>
          <cell r="G1390">
            <v>165.96</v>
          </cell>
          <cell r="H1390">
            <v>1493.64</v>
          </cell>
        </row>
        <row r="1391">
          <cell r="B1391" t="str">
            <v>09.84.077</v>
          </cell>
          <cell r="C1391" t="str">
            <v>Reator simples p/vapor metal. afp 70w 220v cap/ign</v>
          </cell>
          <cell r="D1391" t="str">
            <v>FDE</v>
          </cell>
          <cell r="E1391" t="str">
            <v>UN</v>
          </cell>
          <cell r="F1391">
            <v>5</v>
          </cell>
          <cell r="G1391">
            <v>121.48</v>
          </cell>
          <cell r="H1391">
            <v>607.4</v>
          </cell>
        </row>
        <row r="1392">
          <cell r="B1392" t="str">
            <v>09.84.078</v>
          </cell>
          <cell r="C1392" t="str">
            <v>Reator simples p/vapor metal. afp 150w 220v cap/ign</v>
          </cell>
          <cell r="D1392" t="str">
            <v>FDE</v>
          </cell>
          <cell r="E1392" t="str">
            <v>UN</v>
          </cell>
          <cell r="F1392">
            <v>5</v>
          </cell>
          <cell r="G1392">
            <v>132.19</v>
          </cell>
          <cell r="H1392">
            <v>660.95</v>
          </cell>
        </row>
        <row r="1393">
          <cell r="B1393" t="str">
            <v>09.84.079</v>
          </cell>
          <cell r="C1393" t="str">
            <v>Reator simples p/vapor metal. afp 250w 220v cap/ign</v>
          </cell>
          <cell r="D1393" t="str">
            <v>FDE</v>
          </cell>
          <cell r="E1393" t="str">
            <v>UN</v>
          </cell>
          <cell r="F1393">
            <v>5</v>
          </cell>
          <cell r="G1393">
            <v>202.36</v>
          </cell>
          <cell r="H1393">
            <v>1011.8</v>
          </cell>
        </row>
        <row r="1394">
          <cell r="B1394" t="str">
            <v>09.84.080</v>
          </cell>
          <cell r="C1394" t="str">
            <v>Reator eletronico p/lampada fluorescente 2x16w bivolt c/proteção</v>
          </cell>
          <cell r="D1394" t="str">
            <v>FDE</v>
          </cell>
          <cell r="E1394" t="str">
            <v>UN</v>
          </cell>
          <cell r="F1394">
            <v>5</v>
          </cell>
          <cell r="G1394">
            <v>77.27</v>
          </cell>
          <cell r="H1394">
            <v>386.35</v>
          </cell>
        </row>
        <row r="1395">
          <cell r="B1395" t="str">
            <v>09.84.092</v>
          </cell>
          <cell r="C1395" t="str">
            <v>Reator para lampada hg - 220v/250w</v>
          </cell>
          <cell r="D1395" t="str">
            <v>FDE</v>
          </cell>
          <cell r="E1395" t="str">
            <v>UN</v>
          </cell>
          <cell r="F1395">
            <v>5</v>
          </cell>
          <cell r="G1395">
            <v>113.92</v>
          </cell>
          <cell r="H1395">
            <v>569.6</v>
          </cell>
        </row>
        <row r="1396">
          <cell r="B1396" t="str">
            <v>09.84.100</v>
          </cell>
          <cell r="C1396" t="str">
            <v>Calha para luminaria sobrepor com refletor em aluminio (il-73 / (il-81)) com soquetes para uma lampada led tubular 120 cm</v>
          </cell>
          <cell r="D1396" t="str">
            <v>FDE</v>
          </cell>
          <cell r="E1396" t="str">
            <v>UN</v>
          </cell>
          <cell r="F1396">
            <v>5</v>
          </cell>
          <cell r="G1396">
            <v>121.96</v>
          </cell>
          <cell r="H1396">
            <v>609.79999999999995</v>
          </cell>
        </row>
        <row r="1397">
          <cell r="B1397" t="str">
            <v>09.84.101</v>
          </cell>
          <cell r="C1397" t="str">
            <v>Calha para luminaria sobrepor com refletor em aluminio (il-74 / (il-82)) com soquetes para duas lampadas led tubular 120 cm</v>
          </cell>
          <cell r="D1397" t="str">
            <v>FDE</v>
          </cell>
          <cell r="E1397" t="str">
            <v>UN</v>
          </cell>
          <cell r="F1397">
            <v>5</v>
          </cell>
          <cell r="G1397">
            <v>137.05000000000001</v>
          </cell>
          <cell r="H1397">
            <v>685.25</v>
          </cell>
        </row>
        <row r="1398">
          <cell r="B1398" t="str">
            <v>09.84.102</v>
          </cell>
          <cell r="C1398" t="str">
            <v>Calha para luminaria sobrepor com refletor e aletas (il-75) com soquetes para duas lampadas led tubular 120 cm</v>
          </cell>
          <cell r="D1398" t="str">
            <v>FDE</v>
          </cell>
          <cell r="E1398" t="str">
            <v>UN</v>
          </cell>
          <cell r="F1398">
            <v>5</v>
          </cell>
          <cell r="G1398">
            <v>265.52999999999997</v>
          </cell>
          <cell r="H1398">
            <v>1327.65</v>
          </cell>
        </row>
        <row r="1399">
          <cell r="B1399" t="str">
            <v>09.84.104</v>
          </cell>
          <cell r="C1399" t="str">
            <v>Calha para luminaria embutir com refletor e aletas (il-78) com soquetes para duas lampadas led tubular 120 cm</v>
          </cell>
          <cell r="D1399" t="str">
            <v>FDE</v>
          </cell>
          <cell r="E1399" t="str">
            <v>UN</v>
          </cell>
          <cell r="F1399">
            <v>5</v>
          </cell>
          <cell r="G1399">
            <v>258.08999999999997</v>
          </cell>
          <cell r="H1399">
            <v>1290.45</v>
          </cell>
        </row>
        <row r="1400">
          <cell r="B1400" t="str">
            <v>09.84.105</v>
          </cell>
          <cell r="C1400" t="str">
            <v>Calha para luminaria embutir com refletor sem aletas (il-79) com soquetes para uma lampada led tubular 120 cm</v>
          </cell>
          <cell r="D1400" t="str">
            <v>FDE</v>
          </cell>
          <cell r="E1400" t="str">
            <v>UN</v>
          </cell>
          <cell r="F1400">
            <v>5</v>
          </cell>
          <cell r="G1400">
            <v>178</v>
          </cell>
          <cell r="H1400">
            <v>890</v>
          </cell>
        </row>
        <row r="1401">
          <cell r="B1401" t="str">
            <v>09.84.106</v>
          </cell>
          <cell r="C1401" t="str">
            <v>Calha para luminaria embutir com refletor sem aletas (il-80) com soquetes para duas lampadas led tubular 120 cm</v>
          </cell>
          <cell r="D1401" t="str">
            <v>FDE</v>
          </cell>
          <cell r="E1401" t="str">
            <v>UN</v>
          </cell>
          <cell r="F1401">
            <v>5</v>
          </cell>
          <cell r="G1401">
            <v>197.89</v>
          </cell>
          <cell r="H1401">
            <v>989.45</v>
          </cell>
        </row>
        <row r="1402">
          <cell r="B1402" t="str">
            <v>09.85.005</v>
          </cell>
          <cell r="C1402" t="str">
            <v>Lampada fluorescente de 32w</v>
          </cell>
          <cell r="D1402" t="str">
            <v>FDE</v>
          </cell>
          <cell r="E1402" t="str">
            <v>UN</v>
          </cell>
          <cell r="F1402">
            <v>600</v>
          </cell>
          <cell r="G1402">
            <v>26.14</v>
          </cell>
          <cell r="H1402">
            <v>15684</v>
          </cell>
        </row>
        <row r="1403">
          <cell r="B1403" t="str">
            <v>09.85.006</v>
          </cell>
          <cell r="C1403" t="str">
            <v>Lampada fluorescente compacta 23w</v>
          </cell>
          <cell r="D1403" t="str">
            <v>FDE</v>
          </cell>
          <cell r="E1403" t="str">
            <v>UN</v>
          </cell>
          <cell r="F1403">
            <v>101</v>
          </cell>
          <cell r="G1403">
            <v>25.86</v>
          </cell>
          <cell r="H1403">
            <v>2611.86</v>
          </cell>
        </row>
        <row r="1404">
          <cell r="B1404" t="str">
            <v>09.85.010</v>
          </cell>
          <cell r="C1404" t="str">
            <v>Lampada vapor de sodio 70w</v>
          </cell>
          <cell r="D1404" t="str">
            <v>FDE</v>
          </cell>
          <cell r="E1404" t="str">
            <v>UN</v>
          </cell>
          <cell r="F1404">
            <v>5</v>
          </cell>
          <cell r="G1404">
            <v>48.83</v>
          </cell>
          <cell r="H1404">
            <v>244.15</v>
          </cell>
        </row>
        <row r="1405">
          <cell r="B1405" t="str">
            <v>09.85.011</v>
          </cell>
          <cell r="C1405" t="str">
            <v>Lampada vapor de sodio 150w</v>
          </cell>
          <cell r="D1405" t="str">
            <v>FDE</v>
          </cell>
          <cell r="E1405" t="str">
            <v>UN</v>
          </cell>
          <cell r="F1405">
            <v>8</v>
          </cell>
          <cell r="G1405">
            <v>55.66</v>
          </cell>
          <cell r="H1405">
            <v>445.28</v>
          </cell>
        </row>
        <row r="1406">
          <cell r="B1406" t="str">
            <v>09.85.012</v>
          </cell>
          <cell r="C1406" t="str">
            <v>Lampada vapor de sodio 250w</v>
          </cell>
          <cell r="D1406" t="str">
            <v>FDE</v>
          </cell>
          <cell r="E1406" t="str">
            <v>UN</v>
          </cell>
          <cell r="F1406">
            <v>96</v>
          </cell>
          <cell r="G1406">
            <v>106.72</v>
          </cell>
          <cell r="H1406">
            <v>10245.120000000001</v>
          </cell>
        </row>
        <row r="1407">
          <cell r="B1407" t="str">
            <v>09.85.016</v>
          </cell>
          <cell r="C1407" t="str">
            <v>Lampada fluorescente de 16w</v>
          </cell>
          <cell r="D1407" t="str">
            <v>FDE</v>
          </cell>
          <cell r="E1407" t="str">
            <v>UN</v>
          </cell>
          <cell r="F1407">
            <v>5</v>
          </cell>
          <cell r="G1407">
            <v>13.18</v>
          </cell>
          <cell r="H1407">
            <v>65.900000000000006</v>
          </cell>
        </row>
        <row r="1408">
          <cell r="B1408" t="str">
            <v>09.85.017</v>
          </cell>
          <cell r="C1408" t="str">
            <v>Lampada vapor metálico 70w</v>
          </cell>
          <cell r="D1408" t="str">
            <v>FDE</v>
          </cell>
          <cell r="E1408" t="str">
            <v>UN</v>
          </cell>
          <cell r="F1408">
            <v>5</v>
          </cell>
          <cell r="G1408">
            <v>363.5</v>
          </cell>
          <cell r="H1408">
            <v>1817.5</v>
          </cell>
        </row>
        <row r="1409">
          <cell r="B1409" t="str">
            <v>09.85.018</v>
          </cell>
          <cell r="C1409" t="str">
            <v>Lampada vapor metalico 150w</v>
          </cell>
          <cell r="D1409" t="str">
            <v>FDE</v>
          </cell>
          <cell r="E1409" t="str">
            <v>UN</v>
          </cell>
          <cell r="F1409">
            <v>5</v>
          </cell>
          <cell r="G1409">
            <v>460.7</v>
          </cell>
          <cell r="H1409">
            <v>2303.5</v>
          </cell>
        </row>
        <row r="1410">
          <cell r="B1410" t="str">
            <v>09.85.019</v>
          </cell>
          <cell r="C1410" t="str">
            <v>Lampada vapor metalico 250w</v>
          </cell>
          <cell r="D1410" t="str">
            <v>FDE</v>
          </cell>
          <cell r="E1410" t="str">
            <v>UN</v>
          </cell>
          <cell r="F1410">
            <v>5</v>
          </cell>
          <cell r="G1410">
            <v>116.92</v>
          </cell>
          <cell r="H1410">
            <v>584.6</v>
          </cell>
        </row>
        <row r="1411">
          <cell r="B1411" t="str">
            <v>09.85.023</v>
          </cell>
          <cell r="C1411" t="str">
            <v>Lumin. blindada arandela p/ lamp. mista 160 w</v>
          </cell>
          <cell r="D1411" t="str">
            <v>FDE</v>
          </cell>
          <cell r="E1411" t="str">
            <v>UN</v>
          </cell>
          <cell r="F1411">
            <v>5</v>
          </cell>
          <cell r="G1411">
            <v>346.09</v>
          </cell>
          <cell r="H1411">
            <v>1730.45</v>
          </cell>
        </row>
        <row r="1412">
          <cell r="B1412" t="str">
            <v>09.85.024</v>
          </cell>
          <cell r="C1412" t="str">
            <v>Lumin. blindada plafonier p/ lamp. mista 160w</v>
          </cell>
          <cell r="D1412" t="str">
            <v>FDE</v>
          </cell>
          <cell r="E1412" t="str">
            <v>UN</v>
          </cell>
          <cell r="F1412">
            <v>5</v>
          </cell>
          <cell r="G1412">
            <v>274.08999999999997</v>
          </cell>
          <cell r="H1412">
            <v>1370.45</v>
          </cell>
        </row>
        <row r="1413">
          <cell r="B1413" t="str">
            <v>101636</v>
          </cell>
          <cell r="C1413" t="str">
            <v>BRAÇO PARA ILUMINAÇÃO PÚBLICA, EM TUBO DE AÇO GALVANIZADO, COMPRIMENTO DE 1,50 M, PARA FIXAÇÃO EM POSTE DE CONCRETO - FORNECIMENTO E INSTALAÇÃO. AF_02/2025_PS</v>
          </cell>
          <cell r="D1413" t="str">
            <v>SINAPI</v>
          </cell>
          <cell r="E1413" t="str">
            <v>UN</v>
          </cell>
          <cell r="F1413">
            <v>6</v>
          </cell>
          <cell r="G1413">
            <v>154.85</v>
          </cell>
          <cell r="H1413">
            <v>929.1</v>
          </cell>
        </row>
        <row r="1414">
          <cell r="B1414" t="str">
            <v>09.85.043</v>
          </cell>
          <cell r="C1414" t="str">
            <v>Luminaria aberta (aparelho) tipo econ. p/ lamp. v. merc./mista 250w</v>
          </cell>
          <cell r="D1414" t="str">
            <v>FDE</v>
          </cell>
          <cell r="E1414" t="str">
            <v>UN</v>
          </cell>
          <cell r="F1414">
            <v>5</v>
          </cell>
          <cell r="G1414">
            <v>206.36</v>
          </cell>
          <cell r="H1414">
            <v>1031.8</v>
          </cell>
        </row>
        <row r="1415">
          <cell r="B1415" t="str">
            <v>09.85.045</v>
          </cell>
          <cell r="C1415" t="str">
            <v>Cruzeta de ferro galvanizado para 2 projetores</v>
          </cell>
          <cell r="D1415" t="str">
            <v>FDE</v>
          </cell>
          <cell r="E1415" t="str">
            <v>UN</v>
          </cell>
          <cell r="F1415">
            <v>5</v>
          </cell>
          <cell r="G1415">
            <v>442.54</v>
          </cell>
          <cell r="H1415">
            <v>2212.6999999999998</v>
          </cell>
        </row>
        <row r="1416">
          <cell r="B1416" t="str">
            <v>09.85.047</v>
          </cell>
          <cell r="C1416" t="str">
            <v>Poste aco galvanizado reto 4" x6.00m p/ilumin externa</v>
          </cell>
          <cell r="D1416" t="str">
            <v>FDE</v>
          </cell>
          <cell r="E1416" t="str">
            <v>UN</v>
          </cell>
          <cell r="F1416">
            <v>5</v>
          </cell>
          <cell r="G1416">
            <v>1617.73</v>
          </cell>
          <cell r="H1416">
            <v>8088.65</v>
          </cell>
        </row>
        <row r="1417">
          <cell r="B1417" t="str">
            <v>09.85.048</v>
          </cell>
          <cell r="C1417" t="str">
            <v>Poste de aço galv.tipo curvo,c/janelas insp h=7 m acima do solo</v>
          </cell>
          <cell r="D1417" t="str">
            <v>FDE</v>
          </cell>
          <cell r="E1417" t="str">
            <v>UN</v>
          </cell>
          <cell r="F1417">
            <v>5</v>
          </cell>
          <cell r="G1417">
            <v>2075.52</v>
          </cell>
          <cell r="H1417">
            <v>10377.6</v>
          </cell>
        </row>
        <row r="1418">
          <cell r="B1418" t="str">
            <v>09.85.050</v>
          </cell>
          <cell r="C1418" t="str">
            <v>Poste de aço galv.tipo reto, c/janela insp. h=10m acima do solo</v>
          </cell>
          <cell r="D1418" t="str">
            <v>FDE</v>
          </cell>
          <cell r="E1418" t="str">
            <v>UN</v>
          </cell>
          <cell r="F1418">
            <v>5</v>
          </cell>
          <cell r="G1418">
            <v>4687.99</v>
          </cell>
          <cell r="H1418">
            <v>23439.95</v>
          </cell>
        </row>
        <row r="1419">
          <cell r="B1419" t="str">
            <v>09.85.053</v>
          </cell>
          <cell r="C1419" t="str">
            <v>Poste de concreto tubular oco de 7 m de compr c/ janela isnpecao</v>
          </cell>
          <cell r="D1419" t="str">
            <v>FDE</v>
          </cell>
          <cell r="E1419" t="str">
            <v>UN</v>
          </cell>
          <cell r="F1419">
            <v>5</v>
          </cell>
          <cell r="G1419">
            <v>1824.77</v>
          </cell>
          <cell r="H1419">
            <v>9123.85</v>
          </cell>
        </row>
        <row r="1420">
          <cell r="B1420" t="str">
            <v>95781</v>
          </cell>
          <cell r="C1420" t="str">
            <v>CONDULETE DE ALUMÍNIO, TIPO C, PARA ELETRODUTO DE AÇO GALVANIZADO DN 25 MM (1''), APARENTE - FORNECIMENTO E INSTALAÇÃO. AF_10/2022</v>
          </cell>
          <cell r="D1420" t="str">
            <v>SINAPI</v>
          </cell>
          <cell r="E1420" t="str">
            <v>UN</v>
          </cell>
          <cell r="F1420">
            <v>72</v>
          </cell>
          <cell r="G1420">
            <v>41.19</v>
          </cell>
          <cell r="H1420">
            <v>2965.68</v>
          </cell>
        </row>
        <row r="1421">
          <cell r="B1421" t="str">
            <v>95785</v>
          </cell>
          <cell r="C1421" t="str">
            <v>CONDULETE DE ALUMÍNIO, TIPO E, PARA ELETRODUTO DE AÇO GALVANIZADO DN 32 MM (1 1/4''), APARENTE - FORNECIMENTO E INSTALAÇÃO. AF_10/2022</v>
          </cell>
          <cell r="D1421" t="str">
            <v>SINAPI</v>
          </cell>
          <cell r="E1421" t="str">
            <v>UN</v>
          </cell>
          <cell r="F1421">
            <v>37</v>
          </cell>
          <cell r="G1421">
            <v>44.99</v>
          </cell>
          <cell r="H1421">
            <v>1664.63</v>
          </cell>
        </row>
        <row r="1422">
          <cell r="B1422" t="str">
            <v>09.85.062</v>
          </cell>
          <cell r="C1422" t="str">
            <v>Condulete de 1 1/2"</v>
          </cell>
          <cell r="D1422" t="str">
            <v>FDE</v>
          </cell>
          <cell r="E1422" t="str">
            <v>UN</v>
          </cell>
          <cell r="F1422">
            <v>25</v>
          </cell>
          <cell r="G1422">
            <v>75.86</v>
          </cell>
          <cell r="H1422">
            <v>1896.5</v>
          </cell>
        </row>
        <row r="1423">
          <cell r="B1423" t="str">
            <v>09.85.063</v>
          </cell>
          <cell r="C1423" t="str">
            <v>Condulete de 2"</v>
          </cell>
          <cell r="D1423" t="str">
            <v>FDE</v>
          </cell>
          <cell r="E1423" t="str">
            <v>UN</v>
          </cell>
          <cell r="F1423">
            <v>9</v>
          </cell>
          <cell r="G1423">
            <v>102</v>
          </cell>
          <cell r="H1423">
            <v>918</v>
          </cell>
        </row>
        <row r="1424">
          <cell r="B1424" t="str">
            <v>09.85.064</v>
          </cell>
          <cell r="C1424" t="str">
            <v>Condulete de 3/4"</v>
          </cell>
          <cell r="D1424" t="str">
            <v>FDE</v>
          </cell>
          <cell r="E1424" t="str">
            <v>UN</v>
          </cell>
          <cell r="F1424">
            <v>1006</v>
          </cell>
          <cell r="G1424">
            <v>38.979999999999997</v>
          </cell>
          <cell r="H1424">
            <v>39213.879999999997</v>
          </cell>
        </row>
        <row r="1425">
          <cell r="B1425" t="str">
            <v>09.85.065</v>
          </cell>
          <cell r="C1425" t="str">
            <v>Condulete de 1/2"</v>
          </cell>
          <cell r="D1425" t="str">
            <v>FDE</v>
          </cell>
          <cell r="E1425" t="str">
            <v>UN</v>
          </cell>
          <cell r="F1425">
            <v>5</v>
          </cell>
          <cell r="G1425">
            <v>43.58</v>
          </cell>
          <cell r="H1425">
            <v>217.9</v>
          </cell>
        </row>
        <row r="1426">
          <cell r="B1426" t="str">
            <v>09.85.080</v>
          </cell>
          <cell r="C1426" t="str">
            <v>Motor para bomba de recalque de 1/2 hp - 220 v bifasico</v>
          </cell>
          <cell r="D1426" t="str">
            <v>FDE</v>
          </cell>
          <cell r="E1426" t="str">
            <v>UN</v>
          </cell>
          <cell r="F1426">
            <v>5</v>
          </cell>
          <cell r="G1426">
            <v>1140.97</v>
          </cell>
          <cell r="H1426">
            <v>5704.85</v>
          </cell>
        </row>
        <row r="1427">
          <cell r="B1427" t="str">
            <v>09.85.081</v>
          </cell>
          <cell r="C1427" t="str">
            <v>Motor para bomba de recalque de 3/4 hp - 220 v bifasico</v>
          </cell>
          <cell r="D1427" t="str">
            <v>FDE</v>
          </cell>
          <cell r="E1427" t="str">
            <v>UN</v>
          </cell>
          <cell r="F1427">
            <v>2</v>
          </cell>
          <cell r="G1427">
            <v>1302.95</v>
          </cell>
          <cell r="H1427">
            <v>2605.9</v>
          </cell>
        </row>
        <row r="1428">
          <cell r="B1428" t="str">
            <v>09.85.082</v>
          </cell>
          <cell r="C1428" t="str">
            <v>Motor para bomba de recalque de 1 hp - 220 v bifasico</v>
          </cell>
          <cell r="D1428" t="str">
            <v>FDE</v>
          </cell>
          <cell r="E1428" t="str">
            <v>UN</v>
          </cell>
          <cell r="F1428">
            <v>2</v>
          </cell>
          <cell r="G1428">
            <v>1425.09</v>
          </cell>
          <cell r="H1428">
            <v>2850.18</v>
          </cell>
        </row>
        <row r="1429">
          <cell r="B1429" t="str">
            <v>09.85.083</v>
          </cell>
          <cell r="C1429" t="str">
            <v>Motor para bomba de recalque de 2 hp - 220 v trifasico</v>
          </cell>
          <cell r="D1429" t="str">
            <v>FDE</v>
          </cell>
          <cell r="E1429" t="str">
            <v>UN</v>
          </cell>
          <cell r="F1429">
            <v>5</v>
          </cell>
          <cell r="G1429">
            <v>1339.87</v>
          </cell>
          <cell r="H1429">
            <v>6699.35</v>
          </cell>
        </row>
        <row r="1430">
          <cell r="B1430" t="str">
            <v>09.85.084</v>
          </cell>
          <cell r="C1430" t="str">
            <v>Motor para bomba de recalque de 3 hp - 220 v trifasico</v>
          </cell>
          <cell r="D1430" t="str">
            <v>FDE</v>
          </cell>
          <cell r="E1430" t="str">
            <v>UN</v>
          </cell>
          <cell r="F1430">
            <v>5</v>
          </cell>
          <cell r="G1430">
            <v>1576.09</v>
          </cell>
          <cell r="H1430">
            <v>7880.45</v>
          </cell>
        </row>
        <row r="1431">
          <cell r="B1431" t="str">
            <v>09.85.085</v>
          </cell>
          <cell r="C1431" t="str">
            <v>Motor para bomba de recalque de 5 hp - 220 v trifasico</v>
          </cell>
          <cell r="D1431" t="str">
            <v>FDE</v>
          </cell>
          <cell r="E1431" t="str">
            <v>UN</v>
          </cell>
          <cell r="F1431">
            <v>5</v>
          </cell>
          <cell r="G1431">
            <v>3614.16</v>
          </cell>
          <cell r="H1431">
            <v>18070.8</v>
          </cell>
        </row>
        <row r="1432">
          <cell r="B1432" t="str">
            <v>41.07.070</v>
          </cell>
          <cell r="C1432" t="str">
            <v>Lâmpada fluorescente tubular, base bipino bilateral de 32 W</v>
          </cell>
          <cell r="D1432" t="str">
            <v>SP Obras</v>
          </cell>
          <cell r="E1432" t="str">
            <v>UN</v>
          </cell>
          <cell r="F1432">
            <v>5</v>
          </cell>
          <cell r="G1432">
            <v>22.17</v>
          </cell>
          <cell r="H1432">
            <v>110.85</v>
          </cell>
        </row>
        <row r="1433">
          <cell r="B1433" t="str">
            <v>96989</v>
          </cell>
          <cell r="C1433" t="str">
            <v>CAPTOR TIPO FRANKLIN PARA SPDA - FORNECIMENTO E INSTALAÇÃO. AF_08/2023</v>
          </cell>
          <cell r="D1433" t="str">
            <v>SINAPI</v>
          </cell>
          <cell r="E1433" t="str">
            <v>UN</v>
          </cell>
          <cell r="F1433">
            <v>5</v>
          </cell>
          <cell r="G1433">
            <v>149.54</v>
          </cell>
          <cell r="H1433">
            <v>747.7</v>
          </cell>
        </row>
        <row r="1434">
          <cell r="B1434" t="str">
            <v>09.86.020</v>
          </cell>
          <cell r="C1434" t="str">
            <v>Suporte simples com roldana para cabo de cobre nu 25 a 35 mm2</v>
          </cell>
          <cell r="D1434" t="str">
            <v>FDE</v>
          </cell>
          <cell r="E1434" t="str">
            <v>UN</v>
          </cell>
          <cell r="F1434">
            <v>5</v>
          </cell>
          <cell r="G1434">
            <v>57.96</v>
          </cell>
          <cell r="H1434">
            <v>289.8</v>
          </cell>
        </row>
        <row r="1435">
          <cell r="B1435" t="str">
            <v>09.86.021</v>
          </cell>
          <cell r="C1435" t="str">
            <v>Suporte simples com roldana para cabo de cobre nu 70 a 95 mm2</v>
          </cell>
          <cell r="D1435" t="str">
            <v>FDE</v>
          </cell>
          <cell r="E1435" t="str">
            <v>UN</v>
          </cell>
          <cell r="F1435">
            <v>5</v>
          </cell>
          <cell r="G1435">
            <v>57.96</v>
          </cell>
          <cell r="H1435">
            <v>289.8</v>
          </cell>
        </row>
        <row r="1436">
          <cell r="B1436" t="str">
            <v>09.86.025</v>
          </cell>
          <cell r="C1436" t="str">
            <v>Conector tipo split-bolt para cabo de 25 mm2</v>
          </cell>
          <cell r="D1436" t="str">
            <v>FDE</v>
          </cell>
          <cell r="E1436" t="str">
            <v>UN</v>
          </cell>
          <cell r="F1436">
            <v>5</v>
          </cell>
          <cell r="G1436">
            <v>19.22</v>
          </cell>
          <cell r="H1436">
            <v>96.1</v>
          </cell>
        </row>
        <row r="1437">
          <cell r="B1437" t="str">
            <v>104752</v>
          </cell>
          <cell r="C1437" t="str">
            <v>CONECTOR SPLIT-BOLT, PARA SPDA, PARA CABOS ATÉ 35 MM2 - FORNECIMENTO E INSTALAÇÃO. AF_08/2023</v>
          </cell>
          <cell r="D1437" t="str">
            <v>SINAPI</v>
          </cell>
          <cell r="E1437" t="str">
            <v>UN</v>
          </cell>
          <cell r="F1437">
            <v>5</v>
          </cell>
          <cell r="G1437">
            <v>23.68</v>
          </cell>
          <cell r="H1437">
            <v>118.4</v>
          </cell>
        </row>
        <row r="1438">
          <cell r="B1438" t="str">
            <v>104755</v>
          </cell>
          <cell r="C1438" t="str">
            <v>CONECTOR SPLIT-BOLT, PARA SPDA, PARA CABOS ATÉ 95 MM2 - FORNECIMENTO E INSTALAÇÃO. AF_08/2023</v>
          </cell>
          <cell r="D1438" t="str">
            <v>SINAPI</v>
          </cell>
          <cell r="E1438" t="str">
            <v>UN</v>
          </cell>
          <cell r="F1438">
            <v>5</v>
          </cell>
          <cell r="G1438">
            <v>46.56</v>
          </cell>
          <cell r="H1438">
            <v>232.8</v>
          </cell>
        </row>
        <row r="1439">
          <cell r="B1439" t="str">
            <v>96984</v>
          </cell>
          <cell r="C1439" t="str">
            <v>ELETRODUTO PVC RÍGIDO, DIÂMETRO 40MM, COM 3 METROS, PARA SPDA - FORNECIMENTO E INSTALAÇÃO. AF_08/2023</v>
          </cell>
          <cell r="D1439" t="str">
            <v>SINAPI</v>
          </cell>
          <cell r="E1439" t="str">
            <v>UN</v>
          </cell>
          <cell r="F1439">
            <v>5</v>
          </cell>
          <cell r="G1439">
            <v>68.7</v>
          </cell>
          <cell r="H1439">
            <v>343.5</v>
          </cell>
        </row>
        <row r="1440">
          <cell r="B1440" t="str">
            <v>66.08.326</v>
          </cell>
          <cell r="C1440" t="str">
            <v>Câmera fixa colorida tipo bullet, para áreas internas e externas - 1,3 MP</v>
          </cell>
          <cell r="D1440" t="str">
            <v>CDHU</v>
          </cell>
          <cell r="E1440" t="str">
            <v>UN</v>
          </cell>
          <cell r="F1440">
            <v>10</v>
          </cell>
          <cell r="G1440">
            <v>4457.1400000000003</v>
          </cell>
          <cell r="H1440">
            <v>44571.4</v>
          </cell>
        </row>
        <row r="1441">
          <cell r="B1441">
            <v>98300</v>
          </cell>
          <cell r="C1441" t="str">
            <v>CABO COAXIAL RG6 95% - FORNECIMENTO E INSTALAÇÃO. AF_11/2019</v>
          </cell>
          <cell r="D1441" t="str">
            <v>SINAPI</v>
          </cell>
          <cell r="E1441" t="str">
            <v>M</v>
          </cell>
          <cell r="F1441">
            <v>1000</v>
          </cell>
          <cell r="G1441">
            <v>7.41</v>
          </cell>
          <cell r="H1441">
            <v>7410</v>
          </cell>
        </row>
        <row r="1442">
          <cell r="B1442" t="str">
            <v>39.09.010</v>
          </cell>
          <cell r="C1442" t="str">
            <v>Conector terminal tipo BNC para cabo coaxial RG 59</v>
          </cell>
          <cell r="D1442" t="str">
            <v>CDHU</v>
          </cell>
          <cell r="E1442" t="str">
            <v>UN</v>
          </cell>
          <cell r="F1442">
            <v>250</v>
          </cell>
          <cell r="G1442">
            <v>17</v>
          </cell>
          <cell r="H1442">
            <v>4250</v>
          </cell>
        </row>
        <row r="1443">
          <cell r="B1443" t="str">
            <v>40.05.350</v>
          </cell>
          <cell r="C1443" t="str">
            <v>Sensor de presença infravermelho passivo e microondas, alcance de 12 m - sem fio</v>
          </cell>
          <cell r="D1443" t="str">
            <v>CDHU</v>
          </cell>
          <cell r="E1443" t="str">
            <v>UN</v>
          </cell>
          <cell r="F1443">
            <v>50</v>
          </cell>
          <cell r="G1443">
            <v>121.58</v>
          </cell>
          <cell r="H1443">
            <v>6079</v>
          </cell>
        </row>
        <row r="1444">
          <cell r="B1444">
            <v>56564</v>
          </cell>
          <cell r="C1444" t="str">
            <v>SIRENE ELETRÔNICA BITONAL 24V, ENTRE 100 e 120 DB, COM FLASH (GRUPO DE LEDS)</v>
          </cell>
          <cell r="D1444" t="str">
            <v>SINAPI</v>
          </cell>
          <cell r="E1444" t="str">
            <v>UN</v>
          </cell>
          <cell r="F1444">
            <v>50</v>
          </cell>
          <cell r="G1444">
            <v>152.22999999999999</v>
          </cell>
          <cell r="H1444">
            <v>7611.5</v>
          </cell>
        </row>
        <row r="1445">
          <cell r="B1445" t="str">
            <v>98301</v>
          </cell>
          <cell r="C1445" t="str">
            <v>PATCH PANEL 24 PORTAS, CATEGORIA 5E - FORNECIMENTO E INSTALAÇÃO. AF_11/2019</v>
          </cell>
          <cell r="D1445" t="str">
            <v>SINAPI</v>
          </cell>
          <cell r="E1445" t="str">
            <v>UN</v>
          </cell>
          <cell r="F1445">
            <v>19</v>
          </cell>
          <cell r="G1445">
            <v>771.72</v>
          </cell>
          <cell r="H1445">
            <v>14662.68</v>
          </cell>
        </row>
        <row r="1446">
          <cell r="B1446" t="str">
            <v>98302</v>
          </cell>
          <cell r="C1446" t="str">
            <v>PATCH PANEL 24 PORTAS, CATEGORIA 6 - FORNECIMENTO E INSTALAÇÃO. AF_11/2019</v>
          </cell>
          <cell r="D1446" t="str">
            <v>SINAPI</v>
          </cell>
          <cell r="E1446" t="str">
            <v>UN</v>
          </cell>
          <cell r="F1446">
            <v>19</v>
          </cell>
          <cell r="G1446">
            <v>1333.69</v>
          </cell>
          <cell r="H1446">
            <v>25340.11</v>
          </cell>
        </row>
        <row r="1447">
          <cell r="B1447" t="str">
            <v>98304</v>
          </cell>
          <cell r="C1447" t="str">
            <v>PATCH PANEL 48 PORTAS, CATEGORIA 6 - FORNECIMENTO E INSTALAÇÃO. AF_11/2019</v>
          </cell>
          <cell r="D1447" t="str">
            <v>SINAPI</v>
          </cell>
          <cell r="E1447" t="str">
            <v>UN</v>
          </cell>
          <cell r="F1447">
            <v>19</v>
          </cell>
          <cell r="G1447">
            <v>4029.19</v>
          </cell>
          <cell r="H1447">
            <v>76554.61</v>
          </cell>
        </row>
        <row r="1448">
          <cell r="B1448" t="str">
            <v>98593</v>
          </cell>
          <cell r="C1448" t="str">
            <v>PATCH PANEL 48 PORTAS, CATEGORIA 5E - FORNECIMENTO E INSTALAÇÃO. AF_11/2019</v>
          </cell>
          <cell r="D1448" t="str">
            <v>SINAPI</v>
          </cell>
          <cell r="E1448" t="str">
            <v>UN</v>
          </cell>
          <cell r="F1448">
            <v>19</v>
          </cell>
          <cell r="G1448">
            <v>2883.31</v>
          </cell>
          <cell r="H1448">
            <v>54782.89</v>
          </cell>
        </row>
        <row r="1449">
          <cell r="B1449" t="str">
            <v>66.20.150</v>
          </cell>
          <cell r="C1449" t="str">
            <v>Guia organizadora de cabos para rack, 19´ 1 U</v>
          </cell>
          <cell r="D1449" t="str">
            <v>SP Obras</v>
          </cell>
          <cell r="E1449" t="str">
            <v>UN</v>
          </cell>
          <cell r="F1449">
            <v>52</v>
          </cell>
          <cell r="G1449">
            <v>37.200000000000003</v>
          </cell>
          <cell r="H1449">
            <v>1934.4</v>
          </cell>
        </row>
        <row r="1450">
          <cell r="B1450" t="str">
            <v>00039604</v>
          </cell>
          <cell r="C1450" t="str">
            <v>PATCH CORD (CABO DE REDE), CATEGORIA 5 E (CAT 5E) UTP, 24 AWG, 4 PARES, EXTENSAO DE 1,50 M</v>
          </cell>
          <cell r="D1450" t="str">
            <v>SINAPI</v>
          </cell>
          <cell r="E1450" t="str">
            <v>UN</v>
          </cell>
          <cell r="F1450">
            <v>127</v>
          </cell>
          <cell r="G1450">
            <v>14.27</v>
          </cell>
          <cell r="H1450">
            <v>1812.29</v>
          </cell>
        </row>
        <row r="1451">
          <cell r="B1451" t="str">
            <v>00039605</v>
          </cell>
          <cell r="C1451" t="str">
            <v>PATCH CORD (CABO DE REDE), CATEGORIA 5 E (CAT 5E) UTP, 24 AWG, 4 PARES, EXTENSAO DE 2,50 M</v>
          </cell>
          <cell r="D1451" t="str">
            <v>SINAPI</v>
          </cell>
          <cell r="E1451" t="str">
            <v>UN</v>
          </cell>
          <cell r="F1451">
            <v>127</v>
          </cell>
          <cell r="G1451">
            <v>15.5</v>
          </cell>
          <cell r="H1451">
            <v>1968.5</v>
          </cell>
        </row>
        <row r="1452">
          <cell r="B1452" t="str">
            <v>66.20.225</v>
          </cell>
          <cell r="C1452" t="str">
            <v>Switch Gigabit 24 portas com capacidade de 10/100/1000/Mbps</v>
          </cell>
          <cell r="D1452" t="str">
            <v>SP Obras</v>
          </cell>
          <cell r="E1452" t="str">
            <v>UN</v>
          </cell>
          <cell r="F1452">
            <v>3</v>
          </cell>
          <cell r="G1452">
            <v>2075.9299999999998</v>
          </cell>
          <cell r="H1452">
            <v>6227.79</v>
          </cell>
        </row>
        <row r="1453">
          <cell r="B1453" t="str">
            <v>05.01.07.100.15</v>
          </cell>
          <cell r="C1453" t="str">
            <v>Switch de Ethernet Gigabit avançado com Uplinks de 10GB, 24 PORTAS 10/100/1000 BASE-T, 4 PORTAS Ethernet Gigabit (SFP ou 10/100/1000) combinadas</v>
          </cell>
          <cell r="D1453" t="str">
            <v>CPTM</v>
          </cell>
          <cell r="E1453" t="str">
            <v>un</v>
          </cell>
          <cell r="F1453">
            <v>4</v>
          </cell>
          <cell r="G1453">
            <v>4896.2700000000004</v>
          </cell>
          <cell r="H1453">
            <v>19585.080000000002</v>
          </cell>
        </row>
        <row r="1454">
          <cell r="B1454" t="str">
            <v>66.08.100</v>
          </cell>
          <cell r="C1454" t="str">
            <v>Rack fechado padrão metálico, 19 x 12 Us x 470 mm</v>
          </cell>
          <cell r="D1454" t="str">
            <v>SP Obras</v>
          </cell>
          <cell r="E1454" t="str">
            <v>UN</v>
          </cell>
          <cell r="F1454">
            <v>8</v>
          </cell>
          <cell r="G1454">
            <v>1261.28</v>
          </cell>
          <cell r="H1454">
            <v>10090.24</v>
          </cell>
        </row>
        <row r="1455">
          <cell r="B1455" t="str">
            <v>66.08.111</v>
          </cell>
          <cell r="C1455" t="str">
            <v>Rack fechado de piso padrão metálico, 19 x 24 Us x 570 mm</v>
          </cell>
          <cell r="D1455" t="str">
            <v>SP Obras</v>
          </cell>
          <cell r="E1455" t="str">
            <v>UN</v>
          </cell>
          <cell r="F1455">
            <v>7</v>
          </cell>
          <cell r="G1455">
            <v>1655.52</v>
          </cell>
          <cell r="H1455">
            <v>11588.64</v>
          </cell>
        </row>
        <row r="1456">
          <cell r="B1456" t="str">
            <v>66.08.115</v>
          </cell>
          <cell r="C1456" t="str">
            <v>Rack fechado de piso padrão metálico, 19 x 44 Us x 770 mm</v>
          </cell>
          <cell r="D1456" t="str">
            <v>SP Obras</v>
          </cell>
          <cell r="E1456" t="str">
            <v>UN</v>
          </cell>
          <cell r="F1456">
            <v>7</v>
          </cell>
          <cell r="G1456">
            <v>3482.92</v>
          </cell>
          <cell r="H1456">
            <v>24380.44</v>
          </cell>
        </row>
        <row r="1457">
          <cell r="B1457" t="str">
            <v>05.01.06.100.25</v>
          </cell>
          <cell r="C1457" t="str">
            <v>Cabos UTP categoria 6 23AWGx4P - cobertura LSZH</v>
          </cell>
          <cell r="D1457" t="str">
            <v>CPTM</v>
          </cell>
          <cell r="E1457" t="str">
            <v>m</v>
          </cell>
          <cell r="F1457">
            <v>3200</v>
          </cell>
          <cell r="G1457">
            <v>9.34</v>
          </cell>
          <cell r="H1457">
            <v>29888</v>
          </cell>
        </row>
        <row r="1458">
          <cell r="B1458" t="str">
            <v>FORROS</v>
          </cell>
          <cell r="H1458">
            <v>1122581.0800000003</v>
          </cell>
        </row>
        <row r="1459">
          <cell r="B1459" t="str">
            <v>22.04.020</v>
          </cell>
          <cell r="C1459" t="str">
            <v>Forro metálico removível, em painéis de 625mm x 625mm, tipo colmeia</v>
          </cell>
          <cell r="D1459" t="str">
            <v>SP Obras</v>
          </cell>
          <cell r="E1459" t="str">
            <v>M2</v>
          </cell>
          <cell r="F1459">
            <v>370</v>
          </cell>
          <cell r="G1459">
            <v>878.4</v>
          </cell>
          <cell r="H1459">
            <v>325008</v>
          </cell>
        </row>
        <row r="1460">
          <cell r="B1460" t="str">
            <v>22.04.030</v>
          </cell>
          <cell r="C1460" t="str">
            <v>Forro metálico removível, em painéis de 625mm x 625mm, tile tegular perfurada</v>
          </cell>
          <cell r="D1460" t="str">
            <v>SP Obras</v>
          </cell>
          <cell r="E1460" t="str">
            <v>M2</v>
          </cell>
          <cell r="F1460">
            <v>272</v>
          </cell>
          <cell r="G1460">
            <v>405.18</v>
          </cell>
          <cell r="H1460">
            <v>110208.96000000001</v>
          </cell>
        </row>
        <row r="1461">
          <cell r="B1461" t="str">
            <v>10.01.020</v>
          </cell>
          <cell r="C1461" t="str">
            <v>Forro de tabua apar. 10x1cm macho-femea g1-c4 semi entarugado</v>
          </cell>
          <cell r="D1461" t="str">
            <v>FDE</v>
          </cell>
          <cell r="E1461" t="str">
            <v>M2</v>
          </cell>
          <cell r="F1461">
            <v>5</v>
          </cell>
          <cell r="G1461">
            <v>132.07</v>
          </cell>
          <cell r="H1461">
            <v>660.35</v>
          </cell>
        </row>
        <row r="1462">
          <cell r="B1462" t="str">
            <v>10.01.021</v>
          </cell>
          <cell r="C1462" t="str">
            <v>Forro de tabua apar. 10x1cm macho-femea g1-c4 entarugado</v>
          </cell>
          <cell r="D1462" t="str">
            <v>FDE</v>
          </cell>
          <cell r="E1462" t="str">
            <v>M2</v>
          </cell>
          <cell r="F1462">
            <v>3</v>
          </cell>
          <cell r="G1462">
            <v>169.26</v>
          </cell>
          <cell r="H1462">
            <v>507.78</v>
          </cell>
        </row>
        <row r="1463">
          <cell r="B1463" t="str">
            <v>96110</v>
          </cell>
          <cell r="C1463" t="str">
            <v>FORRO EM DRYWALL PARA AMBIENTES RESIDENCIAIS, INCLUSIVE ESTRUTURA UNIDIRECIONAL DE FIXAÇÃO. AF_08/2023_PS</v>
          </cell>
          <cell r="D1463" t="str">
            <v>SINAPI</v>
          </cell>
          <cell r="E1463" t="str">
            <v>M2</v>
          </cell>
          <cell r="F1463">
            <v>2952</v>
          </cell>
          <cell r="G1463">
            <v>74.69</v>
          </cell>
          <cell r="H1463">
            <v>220484.88</v>
          </cell>
        </row>
        <row r="1464">
          <cell r="B1464" t="str">
            <v>10.01.023</v>
          </cell>
          <cell r="C1464" t="str">
            <v>Forro acustico cor branca tipo nuvem placa 120x60cm h=50mm inclusive elementos de fixação fornec. e instal - uso exclusivo sala de inovação</v>
          </cell>
          <cell r="D1464" t="str">
            <v>FDE</v>
          </cell>
          <cell r="E1464" t="str">
            <v>M2</v>
          </cell>
          <cell r="F1464">
            <v>88</v>
          </cell>
          <cell r="G1464">
            <v>666.26</v>
          </cell>
          <cell r="H1464">
            <v>58630.879999999997</v>
          </cell>
        </row>
        <row r="1465">
          <cell r="B1465" t="str">
            <v>10.01.071</v>
          </cell>
          <cell r="C1465" t="str">
            <v>Forro placa mineral nrc 0,55 gergian incl.perfis fornec/inst.</v>
          </cell>
          <cell r="D1465" t="str">
            <v>FDE</v>
          </cell>
          <cell r="E1465" t="str">
            <v>M2</v>
          </cell>
          <cell r="F1465">
            <v>312</v>
          </cell>
          <cell r="G1465">
            <v>159.91</v>
          </cell>
          <cell r="H1465">
            <v>49891.92</v>
          </cell>
        </row>
        <row r="1466">
          <cell r="B1466" t="str">
            <v>10.01.074</v>
          </cell>
          <cell r="C1466" t="str">
            <v>Forro placa mineral nrc 0,65 sahara incl.perfis fornec/inst.</v>
          </cell>
          <cell r="D1466" t="str">
            <v>FDE</v>
          </cell>
          <cell r="E1466" t="str">
            <v>M2</v>
          </cell>
          <cell r="F1466">
            <v>1200</v>
          </cell>
          <cell r="G1466">
            <v>212.8</v>
          </cell>
          <cell r="H1466">
            <v>255360</v>
          </cell>
        </row>
        <row r="1467">
          <cell r="B1467" t="str">
            <v>96485</v>
          </cell>
          <cell r="C1467" t="str">
            <v>FORRO EM RÉGUAS DE PVC, LISO, PARA AMBIENTES RESIDENCIAIS, INCLUSIVE ESTRUTURA UNIDIRECIONAL DE FIXAÇÃO. AF_08/2023_PS</v>
          </cell>
          <cell r="D1467" t="str">
            <v>SINAPI</v>
          </cell>
          <cell r="E1467" t="str">
            <v>M2</v>
          </cell>
          <cell r="F1467">
            <v>312</v>
          </cell>
          <cell r="G1467">
            <v>72.16</v>
          </cell>
          <cell r="H1467">
            <v>22513.919999999998</v>
          </cell>
        </row>
        <row r="1468">
          <cell r="B1468" t="str">
            <v>10.01.077</v>
          </cell>
          <cell r="C1468" t="str">
            <v>Forro placa mineral nrc 0,85 thermofon incl.perfis fornec/inst.</v>
          </cell>
          <cell r="D1468" t="str">
            <v>FDE</v>
          </cell>
          <cell r="E1468" t="str">
            <v>M2</v>
          </cell>
          <cell r="F1468">
            <v>32</v>
          </cell>
          <cell r="G1468">
            <v>261.23</v>
          </cell>
          <cell r="H1468">
            <v>8359.36</v>
          </cell>
        </row>
        <row r="1469">
          <cell r="B1469" t="str">
            <v>02.01.09.400.02</v>
          </cell>
          <cell r="C1469" t="str">
            <v>Forro metálico, sistema aberto vertical , constituído de duas lâminas lisas de alumínio justapostas, formadas em perfiladeiras especiais, com tratamento termoacústico</v>
          </cell>
          <cell r="D1469" t="str">
            <v>CPTM</v>
          </cell>
          <cell r="E1469" t="str">
            <v>m²</v>
          </cell>
          <cell r="F1469">
            <v>88</v>
          </cell>
          <cell r="G1469">
            <v>619.91</v>
          </cell>
          <cell r="H1469">
            <v>54552.08</v>
          </cell>
        </row>
        <row r="1470">
          <cell r="B1470" t="str">
            <v>22.03.020</v>
          </cell>
          <cell r="C1470" t="str">
            <v>Forro em lã de vidro revestido em PVC, espessura de 20mm</v>
          </cell>
          <cell r="D1470" t="str">
            <v>SP Obras</v>
          </cell>
          <cell r="E1470" t="str">
            <v>M2</v>
          </cell>
          <cell r="F1470">
            <v>72</v>
          </cell>
          <cell r="G1470">
            <v>110.77</v>
          </cell>
          <cell r="H1470">
            <v>7975.44</v>
          </cell>
        </row>
        <row r="1471">
          <cell r="B1471" t="str">
            <v>10.80.012</v>
          </cell>
          <cell r="C1471" t="str">
            <v>Forro de estuque</v>
          </cell>
          <cell r="D1471" t="str">
            <v>FDE</v>
          </cell>
          <cell r="E1471" t="str">
            <v>M2</v>
          </cell>
          <cell r="F1471">
            <v>5</v>
          </cell>
          <cell r="G1471">
            <v>185.27</v>
          </cell>
          <cell r="H1471">
            <v>926.35</v>
          </cell>
        </row>
        <row r="1472">
          <cell r="B1472" t="str">
            <v>COM-71175337</v>
          </cell>
          <cell r="C1472" t="str">
            <v>FORNECIMENTO E INSTALAÇÃO DE PERFIL TABICA ABERTA, PERFURADA, FORMATO Z, EM ACO GALVANIZADO NATURAL, LARGURA APROXIMADA 40 MM, PARA ESTRUTURA FORRO DRYWALL</v>
          </cell>
          <cell r="D1472" t="str">
            <v>COMPOSIÇÃO</v>
          </cell>
          <cell r="E1472" t="str">
            <v>M</v>
          </cell>
          <cell r="F1472">
            <v>252</v>
          </cell>
          <cell r="G1472">
            <v>15.13</v>
          </cell>
          <cell r="H1472">
            <v>3812.76</v>
          </cell>
        </row>
        <row r="1473">
          <cell r="B1473" t="str">
            <v>10.01.058</v>
          </cell>
          <cell r="C1473" t="str">
            <v>Isolacao termoacustica - la de vidro esp 1"</v>
          </cell>
          <cell r="D1473" t="str">
            <v>FDE</v>
          </cell>
          <cell r="E1473" t="str">
            <v>M2</v>
          </cell>
          <cell r="F1473">
            <v>3</v>
          </cell>
          <cell r="G1473">
            <v>27.15</v>
          </cell>
          <cell r="H1473">
            <v>81.45</v>
          </cell>
        </row>
        <row r="1474">
          <cell r="B1474" t="str">
            <v>10.01.059</v>
          </cell>
          <cell r="C1474" t="str">
            <v>Isolacao termoacustica - la de vidro e=2"</v>
          </cell>
          <cell r="D1474" t="str">
            <v>FDE</v>
          </cell>
          <cell r="E1474" t="str">
            <v>M2</v>
          </cell>
          <cell r="F1474">
            <v>3</v>
          </cell>
          <cell r="G1474">
            <v>40.06</v>
          </cell>
          <cell r="H1474">
            <v>120.18</v>
          </cell>
        </row>
        <row r="1475">
          <cell r="B1475" t="str">
            <v>10.01.060</v>
          </cell>
          <cell r="C1475" t="str">
            <v>Isolacao termica - chapa de isopor e=30mm</v>
          </cell>
          <cell r="D1475" t="str">
            <v>FDE</v>
          </cell>
          <cell r="E1475" t="str">
            <v>M2</v>
          </cell>
          <cell r="F1475">
            <v>3</v>
          </cell>
          <cell r="G1475">
            <v>14.25</v>
          </cell>
          <cell r="H1475">
            <v>42.75</v>
          </cell>
        </row>
        <row r="1476">
          <cell r="B1476" t="str">
            <v>10.01.061</v>
          </cell>
          <cell r="C1476" t="str">
            <v>Isolacao termoacustica - la de rocha e=2``</v>
          </cell>
          <cell r="D1476" t="str">
            <v>FDE</v>
          </cell>
          <cell r="E1476" t="str">
            <v>M2</v>
          </cell>
          <cell r="F1476">
            <v>3</v>
          </cell>
          <cell r="G1476">
            <v>30.05</v>
          </cell>
          <cell r="H1476">
            <v>90.15</v>
          </cell>
        </row>
        <row r="1477">
          <cell r="B1477" t="str">
            <v>10.01.083</v>
          </cell>
          <cell r="C1477" t="str">
            <v>Estrutura metálica tubular 20x20 galv. e=0,95mm malha 1,20x0,40m p/sustentação de forro pvc</v>
          </cell>
          <cell r="D1477" t="str">
            <v>FDE</v>
          </cell>
          <cell r="E1477" t="str">
            <v>M2</v>
          </cell>
          <cell r="F1477">
            <v>33</v>
          </cell>
          <cell r="G1477">
            <v>50.73</v>
          </cell>
          <cell r="H1477">
            <v>1674.09</v>
          </cell>
        </row>
        <row r="1478">
          <cell r="B1478" t="str">
            <v>10.50.001</v>
          </cell>
          <cell r="C1478" t="str">
            <v>Demolição de forro de estuque ou madeira, inclusive entarugamento</v>
          </cell>
          <cell r="D1478" t="str">
            <v>FDE</v>
          </cell>
          <cell r="E1478" t="str">
            <v>M2</v>
          </cell>
          <cell r="F1478">
            <v>7</v>
          </cell>
          <cell r="G1478">
            <v>3.42</v>
          </cell>
          <cell r="H1478">
            <v>23.94</v>
          </cell>
        </row>
        <row r="1479">
          <cell r="B1479" t="str">
            <v>97641</v>
          </cell>
          <cell r="C1479" t="str">
            <v>REMOÇÃO DE FORRO DE GESSO, DE FORMA MANUAL, SEM REAPROVEITAMENTO. AF_09/2023</v>
          </cell>
          <cell r="D1479" t="str">
            <v>SINAPI</v>
          </cell>
          <cell r="E1479" t="str">
            <v>M2</v>
          </cell>
          <cell r="F1479">
            <v>5</v>
          </cell>
          <cell r="G1479">
            <v>3.66</v>
          </cell>
          <cell r="H1479">
            <v>18.3</v>
          </cell>
        </row>
        <row r="1480">
          <cell r="B1480" t="str">
            <v>10.50.005</v>
          </cell>
          <cell r="C1480" t="str">
            <v>Demolição de forros de madeira, exclusive entarugamento.</v>
          </cell>
          <cell r="D1480" t="str">
            <v>FDE</v>
          </cell>
          <cell r="E1480" t="str">
            <v>M2</v>
          </cell>
          <cell r="F1480">
            <v>5</v>
          </cell>
          <cell r="G1480">
            <v>1.71</v>
          </cell>
          <cell r="H1480">
            <v>8.5500000000000007</v>
          </cell>
        </row>
        <row r="1481">
          <cell r="B1481" t="str">
            <v>10.50.004</v>
          </cell>
          <cell r="C1481" t="str">
            <v>Demolição de entarugamento</v>
          </cell>
          <cell r="D1481" t="str">
            <v>FDE</v>
          </cell>
          <cell r="E1481" t="str">
            <v>M2</v>
          </cell>
          <cell r="F1481">
            <v>179</v>
          </cell>
          <cell r="G1481">
            <v>1.71</v>
          </cell>
          <cell r="H1481">
            <v>306.08999999999997</v>
          </cell>
        </row>
        <row r="1482">
          <cell r="B1482" t="str">
            <v>10.60.001</v>
          </cell>
          <cell r="C1482" t="str">
            <v>Retirada de forros de madeira pregados (placas ou tabuas)</v>
          </cell>
          <cell r="D1482" t="str">
            <v>FDE</v>
          </cell>
          <cell r="E1482" t="str">
            <v>M2</v>
          </cell>
          <cell r="F1482">
            <v>5</v>
          </cell>
          <cell r="G1482">
            <v>13.27</v>
          </cell>
          <cell r="H1482">
            <v>66.349999999999994</v>
          </cell>
        </row>
        <row r="1483">
          <cell r="B1483" t="str">
            <v>10.60.002</v>
          </cell>
          <cell r="C1483" t="str">
            <v>Retirada de forros em placas apoiadas</v>
          </cell>
          <cell r="D1483" t="str">
            <v>FDE</v>
          </cell>
          <cell r="E1483" t="str">
            <v>M2</v>
          </cell>
          <cell r="F1483">
            <v>5</v>
          </cell>
          <cell r="G1483">
            <v>7.11</v>
          </cell>
          <cell r="H1483">
            <v>35.549999999999997</v>
          </cell>
        </row>
        <row r="1484">
          <cell r="B1484" t="str">
            <v>97640</v>
          </cell>
          <cell r="C1484" t="str">
            <v>REMOÇÃO DE FORROS DE DRYWALL, PVC E FIBROMINERAL, DE FORMA MANUAL, SEM REAPROVEITAMENTO. AF_09/2023</v>
          </cell>
          <cell r="D1484" t="str">
            <v>SINAPI</v>
          </cell>
          <cell r="E1484" t="str">
            <v>M2</v>
          </cell>
          <cell r="F1484">
            <v>5</v>
          </cell>
          <cell r="G1484">
            <v>2.39</v>
          </cell>
          <cell r="H1484">
            <v>11.95</v>
          </cell>
        </row>
        <row r="1485">
          <cell r="B1485" t="str">
            <v>10.70.001</v>
          </cell>
          <cell r="C1485" t="str">
            <v>Recolocação de forro de madeira pregado (placas ou tabuas)</v>
          </cell>
          <cell r="D1485" t="str">
            <v>FDE</v>
          </cell>
          <cell r="E1485" t="str">
            <v>M2</v>
          </cell>
          <cell r="F1485">
            <v>5</v>
          </cell>
          <cell r="G1485">
            <v>15.15</v>
          </cell>
          <cell r="H1485">
            <v>75.75</v>
          </cell>
        </row>
        <row r="1486">
          <cell r="B1486" t="str">
            <v>10.70.002</v>
          </cell>
          <cell r="C1486" t="str">
            <v>Recolocação de forro em placas apoiadas</v>
          </cell>
          <cell r="D1486" t="str">
            <v>FDE</v>
          </cell>
          <cell r="E1486" t="str">
            <v>M2</v>
          </cell>
          <cell r="F1486">
            <v>5</v>
          </cell>
          <cell r="G1486">
            <v>7.11</v>
          </cell>
          <cell r="H1486">
            <v>35.549999999999997</v>
          </cell>
        </row>
        <row r="1487">
          <cell r="B1487" t="str">
            <v>10.70.005</v>
          </cell>
          <cell r="C1487" t="str">
            <v>Recolocacao de forro de pvc em laminas</v>
          </cell>
          <cell r="D1487" t="str">
            <v>FDE</v>
          </cell>
          <cell r="E1487" t="str">
            <v>M2</v>
          </cell>
          <cell r="F1487">
            <v>5</v>
          </cell>
          <cell r="G1487">
            <v>13.27</v>
          </cell>
          <cell r="H1487">
            <v>66.349999999999994</v>
          </cell>
        </row>
        <row r="1488">
          <cell r="B1488" t="str">
            <v>10.80.033</v>
          </cell>
          <cell r="C1488" t="str">
            <v>Perfil de ferro seccao cartola em chapa n 20 p/sust de forro</v>
          </cell>
          <cell r="D1488" t="str">
            <v>FDE</v>
          </cell>
          <cell r="E1488" t="str">
            <v>M</v>
          </cell>
          <cell r="F1488">
            <v>5</v>
          </cell>
          <cell r="G1488">
            <v>32.53</v>
          </cell>
          <cell r="H1488">
            <v>162.65</v>
          </cell>
        </row>
        <row r="1489">
          <cell r="B1489" t="str">
            <v>10.80.034</v>
          </cell>
          <cell r="C1489" t="str">
            <v>Tabua de 10 x 1 cm tipo macho-femea g1-c4 para forro</v>
          </cell>
          <cell r="D1489" t="str">
            <v>FDE</v>
          </cell>
          <cell r="E1489" t="str">
            <v>M2</v>
          </cell>
          <cell r="F1489">
            <v>5</v>
          </cell>
          <cell r="G1489">
            <v>99.83</v>
          </cell>
          <cell r="H1489">
            <v>499.15</v>
          </cell>
        </row>
        <row r="1490">
          <cell r="B1490" t="str">
            <v>10.80.038</v>
          </cell>
          <cell r="C1490" t="str">
            <v>Repregamento de forros de madeira</v>
          </cell>
          <cell r="D1490" t="str">
            <v>FDE</v>
          </cell>
          <cell r="E1490" t="str">
            <v>M2</v>
          </cell>
          <cell r="F1490">
            <v>5</v>
          </cell>
          <cell r="G1490">
            <v>5.67</v>
          </cell>
          <cell r="H1490">
            <v>28.35</v>
          </cell>
        </row>
        <row r="1491">
          <cell r="B1491" t="str">
            <v>10.80.040</v>
          </cell>
          <cell r="C1491" t="str">
            <v>Estrutura de entarugamento para forro de madeira</v>
          </cell>
          <cell r="D1491" t="str">
            <v>FDE</v>
          </cell>
          <cell r="E1491" t="str">
            <v>M2</v>
          </cell>
          <cell r="F1491">
            <v>5</v>
          </cell>
          <cell r="G1491">
            <v>68.25</v>
          </cell>
          <cell r="H1491">
            <v>341.25</v>
          </cell>
        </row>
        <row r="1492">
          <cell r="B1492" t="str">
            <v>IMPERMEABILIZAÇÕES</v>
          </cell>
          <cell r="H1492">
            <v>138408.79</v>
          </cell>
        </row>
        <row r="1493">
          <cell r="B1493" t="str">
            <v>11.01.001</v>
          </cell>
          <cell r="C1493" t="str">
            <v>Impermeabilizacao de sub-solos c/arg cim-areia 1:3 contendo hidrofugo</v>
          </cell>
          <cell r="D1493" t="str">
            <v>FDE</v>
          </cell>
          <cell r="E1493" t="str">
            <v>M2</v>
          </cell>
          <cell r="F1493">
            <v>52</v>
          </cell>
          <cell r="G1493">
            <v>68.14</v>
          </cell>
          <cell r="H1493">
            <v>3543.28</v>
          </cell>
        </row>
        <row r="1494">
          <cell r="B1494" t="str">
            <v>11.01.002</v>
          </cell>
          <cell r="C1494" t="str">
            <v>Impermeabilizacao de sub-solos c/arg cim-areia 1:3 hidr tinta betuminosa</v>
          </cell>
          <cell r="D1494" t="str">
            <v>FDE</v>
          </cell>
          <cell r="E1494" t="str">
            <v>M2</v>
          </cell>
          <cell r="F1494">
            <v>52</v>
          </cell>
          <cell r="G1494">
            <v>96</v>
          </cell>
          <cell r="H1494">
            <v>4992</v>
          </cell>
        </row>
        <row r="1495">
          <cell r="B1495" t="str">
            <v>11.01.003</v>
          </cell>
          <cell r="C1495" t="str">
            <v>Impermeabilizacao por cristalizacao - sub solos</v>
          </cell>
          <cell r="D1495" t="str">
            <v>FDE</v>
          </cell>
          <cell r="E1495" t="str">
            <v>M2</v>
          </cell>
          <cell r="F1495">
            <v>127</v>
          </cell>
          <cell r="G1495">
            <v>12.24</v>
          </cell>
          <cell r="H1495">
            <v>1554.48</v>
          </cell>
        </row>
        <row r="1496">
          <cell r="B1496" t="str">
            <v>98556</v>
          </cell>
          <cell r="C1496" t="str">
            <v>IMPERMEABILIZAÇÃO DE SUPERFÍCIE COM ARGAMASSA POLIMÉRICA / MEMBRANA ACRÍLICA, 4 DEMÃOS, REFORÇADA COM VÉU DE POLIÉSTER (MAV). AF_09/2023</v>
          </cell>
          <cell r="D1496" t="str">
            <v>SINAPI</v>
          </cell>
          <cell r="E1496" t="str">
            <v>M2</v>
          </cell>
          <cell r="F1496">
            <v>247</v>
          </cell>
          <cell r="G1496">
            <v>62.02</v>
          </cell>
          <cell r="H1496">
            <v>15318.94</v>
          </cell>
        </row>
        <row r="1497">
          <cell r="B1497" t="str">
            <v>11.02.023</v>
          </cell>
          <cell r="C1497" t="str">
            <v>Impermeabilizacao com manta elastomerica butilica ou epdm</v>
          </cell>
          <cell r="D1497" t="str">
            <v>FDE</v>
          </cell>
          <cell r="E1497" t="str">
            <v>M2</v>
          </cell>
          <cell r="F1497">
            <v>26</v>
          </cell>
          <cell r="G1497">
            <v>463.86</v>
          </cell>
          <cell r="H1497">
            <v>12060.36</v>
          </cell>
        </row>
        <row r="1498">
          <cell r="B1498" t="str">
            <v>98547</v>
          </cell>
          <cell r="C1498" t="str">
            <v>IMPERMEABILIZAÇÃO DE SUPERFÍCIE COM MANTA ASFÁLTICA, DUAS CAMADAS, INCLUSIVE APLICAÇÃO DE PRIMER ASFÁLTICO, E=3MM E E=4MM. AF_09/2023</v>
          </cell>
          <cell r="D1498" t="str">
            <v>SINAPI</v>
          </cell>
          <cell r="E1498" t="str">
            <v>M2</v>
          </cell>
          <cell r="F1498">
            <v>204</v>
          </cell>
          <cell r="G1498">
            <v>213.29</v>
          </cell>
          <cell r="H1498">
            <v>43511.16</v>
          </cell>
        </row>
        <row r="1499">
          <cell r="B1499" t="str">
            <v>98554</v>
          </cell>
          <cell r="C1499" t="str">
            <v>IMPERMEABILIZAÇÃO DE SUPERFÍCIE COM MEMBRANA À BASE DE RESINA ACRÍLICA, 3 DEMÃOS. AF_09/2023</v>
          </cell>
          <cell r="D1499" t="str">
            <v>SINAPI</v>
          </cell>
          <cell r="E1499" t="str">
            <v>M2</v>
          </cell>
          <cell r="F1499">
            <v>35</v>
          </cell>
          <cell r="G1499">
            <v>48.3</v>
          </cell>
          <cell r="H1499">
            <v>1690.5</v>
          </cell>
        </row>
        <row r="1500">
          <cell r="B1500" t="str">
            <v>11.02.035</v>
          </cell>
          <cell r="C1500" t="str">
            <v>Impermeab c/ manta asf pre-fabr 4mm acab alumin sem prot mecanica</v>
          </cell>
          <cell r="D1500" t="str">
            <v>FDE</v>
          </cell>
          <cell r="E1500" t="str">
            <v>M2</v>
          </cell>
          <cell r="F1500">
            <v>77</v>
          </cell>
          <cell r="G1500">
            <v>169.17</v>
          </cell>
          <cell r="H1500">
            <v>13026.09</v>
          </cell>
        </row>
        <row r="1501">
          <cell r="B1501" t="str">
            <v>11.02.050</v>
          </cell>
          <cell r="C1501" t="str">
            <v>Isolacao termoacustica - la de vidro esp 1"</v>
          </cell>
          <cell r="D1501" t="str">
            <v>FDE</v>
          </cell>
          <cell r="E1501" t="str">
            <v>M2</v>
          </cell>
          <cell r="F1501">
            <v>6</v>
          </cell>
          <cell r="G1501">
            <v>27.15</v>
          </cell>
          <cell r="H1501">
            <v>162.9</v>
          </cell>
        </row>
        <row r="1502">
          <cell r="B1502" t="str">
            <v>11.02.054</v>
          </cell>
          <cell r="C1502" t="str">
            <v>Isolamento termico com camadas de argila expandida</v>
          </cell>
          <cell r="D1502" t="str">
            <v>FDE</v>
          </cell>
          <cell r="E1502" t="str">
            <v>M3</v>
          </cell>
          <cell r="F1502">
            <v>6</v>
          </cell>
          <cell r="G1502">
            <v>637.04999999999995</v>
          </cell>
          <cell r="H1502">
            <v>3822.3</v>
          </cell>
        </row>
        <row r="1503">
          <cell r="B1503" t="str">
            <v>11.02.055</v>
          </cell>
          <cell r="C1503" t="str">
            <v>Fornec e colocacao de isopor p/ tratamento acustico entre lajes</v>
          </cell>
          <cell r="D1503" t="str">
            <v>FDE</v>
          </cell>
          <cell r="E1503" t="str">
            <v>M3</v>
          </cell>
          <cell r="F1503">
            <v>6</v>
          </cell>
          <cell r="G1503">
            <v>422.68</v>
          </cell>
          <cell r="H1503">
            <v>2536.08</v>
          </cell>
        </row>
        <row r="1504">
          <cell r="B1504" t="str">
            <v>101091</v>
          </cell>
          <cell r="C1504" t="str">
            <v>PISO EM LADRILHO HIDRÁULICO APLICADO EM AMBIENTES EXTERNOS. AF_05/2020</v>
          </cell>
          <cell r="D1504" t="str">
            <v>SINAPI</v>
          </cell>
          <cell r="E1504" t="str">
            <v>M2</v>
          </cell>
          <cell r="F1504">
            <v>100</v>
          </cell>
          <cell r="G1504">
            <v>194.82</v>
          </cell>
          <cell r="H1504">
            <v>19482</v>
          </cell>
        </row>
        <row r="1505">
          <cell r="B1505" t="str">
            <v>11.02.067</v>
          </cell>
          <cell r="C1505" t="str">
            <v>Argamassa para proteçao mecanica sobre superficie impermeabilizada traço 1:4 espessura 3cm</v>
          </cell>
          <cell r="D1505" t="str">
            <v>FDE</v>
          </cell>
          <cell r="E1505" t="str">
            <v>M2</v>
          </cell>
          <cell r="F1505">
            <v>90</v>
          </cell>
          <cell r="G1505">
            <v>34.56</v>
          </cell>
          <cell r="H1505">
            <v>3110.4</v>
          </cell>
        </row>
        <row r="1506">
          <cell r="B1506" t="str">
            <v>98565</v>
          </cell>
          <cell r="C1506" t="str">
            <v>PROTEÇÃO MECÂNICA DE SUPERFICIE HORIZONTAL COM ARGAMASSA DE CIMENTO E AREIA, TRAÇO 1:3, E=3CM. AF_09/2023</v>
          </cell>
          <cell r="D1506" t="str">
            <v>SINAPI</v>
          </cell>
          <cell r="E1506" t="str">
            <v>M2</v>
          </cell>
          <cell r="F1506">
            <v>6</v>
          </cell>
          <cell r="G1506">
            <v>55.44</v>
          </cell>
          <cell r="H1506">
            <v>332.64</v>
          </cell>
        </row>
        <row r="1507">
          <cell r="B1507" t="str">
            <v>11.03.002</v>
          </cell>
          <cell r="C1507" t="str">
            <v>Com argamassa cim areia 1:3 com hidrofugo e tinta bet (aplic interna)</v>
          </cell>
          <cell r="D1507" t="str">
            <v>FDE</v>
          </cell>
          <cell r="E1507" t="str">
            <v>M2</v>
          </cell>
          <cell r="F1507">
            <v>25</v>
          </cell>
          <cell r="G1507">
            <v>96</v>
          </cell>
          <cell r="H1507">
            <v>2400</v>
          </cell>
        </row>
        <row r="1508">
          <cell r="B1508" t="str">
            <v>11.03.004</v>
          </cell>
          <cell r="C1508" t="str">
            <v>Impermeabilizacao por cristalizacao - reservatorios enterrados</v>
          </cell>
          <cell r="D1508" t="str">
            <v>FDE</v>
          </cell>
          <cell r="E1508" t="str">
            <v>M2</v>
          </cell>
          <cell r="F1508">
            <v>5</v>
          </cell>
          <cell r="G1508">
            <v>12.24</v>
          </cell>
          <cell r="H1508">
            <v>61.2</v>
          </cell>
        </row>
        <row r="1509">
          <cell r="B1509" t="str">
            <v>11.03.010</v>
          </cell>
          <cell r="C1509" t="str">
            <v>Com tinta betuminosa (aplicacao externa)</v>
          </cell>
          <cell r="D1509" t="str">
            <v>FDE</v>
          </cell>
          <cell r="E1509" t="str">
            <v>M2</v>
          </cell>
          <cell r="F1509">
            <v>2</v>
          </cell>
          <cell r="G1509">
            <v>17.13</v>
          </cell>
          <cell r="H1509">
            <v>34.26</v>
          </cell>
        </row>
        <row r="1510">
          <cell r="B1510" t="str">
            <v>11.04.002</v>
          </cell>
          <cell r="C1510" t="str">
            <v>Juntas de dilatacao fugenband elastico perfil 0-12</v>
          </cell>
          <cell r="D1510" t="str">
            <v>FDE</v>
          </cell>
          <cell r="E1510" t="str">
            <v>M</v>
          </cell>
          <cell r="F1510">
            <v>2</v>
          </cell>
          <cell r="G1510">
            <v>71.319999999999993</v>
          </cell>
          <cell r="H1510">
            <v>142.63999999999999</v>
          </cell>
        </row>
        <row r="1511">
          <cell r="B1511" t="str">
            <v>11.04.003</v>
          </cell>
          <cell r="C1511" t="str">
            <v>Juntas de dilatacao fugenbanb elastico perfil 0-22</v>
          </cell>
          <cell r="D1511" t="str">
            <v>FDE</v>
          </cell>
          <cell r="E1511" t="str">
            <v>M</v>
          </cell>
          <cell r="F1511">
            <v>2</v>
          </cell>
          <cell r="G1511">
            <v>120</v>
          </cell>
          <cell r="H1511">
            <v>240</v>
          </cell>
        </row>
        <row r="1512">
          <cell r="B1512" t="str">
            <v>11.04.004</v>
          </cell>
          <cell r="C1512" t="str">
            <v>Juntas de dilatacao/mastique elastico ou poliuretano</v>
          </cell>
          <cell r="D1512" t="str">
            <v>FDE</v>
          </cell>
          <cell r="E1512" t="str">
            <v>C3</v>
          </cell>
          <cell r="F1512">
            <v>8</v>
          </cell>
          <cell r="G1512">
            <v>0.24</v>
          </cell>
          <cell r="H1512">
            <v>1.92</v>
          </cell>
        </row>
        <row r="1513">
          <cell r="B1513" t="str">
            <v>11.04.010</v>
          </cell>
          <cell r="C1513" t="str">
            <v>Mangueira plastica flexivel para junta de dilatacao</v>
          </cell>
          <cell r="D1513" t="str">
            <v>FDE</v>
          </cell>
          <cell r="E1513" t="str">
            <v>M</v>
          </cell>
          <cell r="F1513">
            <v>5</v>
          </cell>
          <cell r="G1513">
            <v>14.13</v>
          </cell>
          <cell r="H1513">
            <v>70.650000000000006</v>
          </cell>
        </row>
        <row r="1514">
          <cell r="B1514" t="str">
            <v>11.04.012</v>
          </cell>
          <cell r="C1514" t="str">
            <v>Isopor para suporte de mastique</v>
          </cell>
          <cell r="D1514" t="str">
            <v>FDE</v>
          </cell>
          <cell r="E1514" t="str">
            <v>M</v>
          </cell>
          <cell r="F1514">
            <v>5</v>
          </cell>
          <cell r="G1514">
            <v>7.8</v>
          </cell>
          <cell r="H1514">
            <v>39</v>
          </cell>
        </row>
        <row r="1515">
          <cell r="B1515" t="str">
            <v>11.04.021</v>
          </cell>
          <cell r="C1515" t="str">
            <v>Junta elastica estrutural neoprene (ref 2020f) inclusive limpeza</v>
          </cell>
          <cell r="D1515" t="str">
            <v>FDE</v>
          </cell>
          <cell r="E1515" t="str">
            <v>M</v>
          </cell>
          <cell r="F1515">
            <v>5</v>
          </cell>
          <cell r="G1515">
            <v>176.87</v>
          </cell>
          <cell r="H1515">
            <v>884.35</v>
          </cell>
        </row>
        <row r="1516">
          <cell r="B1516" t="str">
            <v>11.04.022</v>
          </cell>
          <cell r="C1516" t="str">
            <v>Junta elastica estrutural neoprene (ref 2027m) inclusive limpeza</v>
          </cell>
          <cell r="D1516" t="str">
            <v>FDE</v>
          </cell>
          <cell r="E1516" t="str">
            <v>M</v>
          </cell>
          <cell r="F1516">
            <v>5</v>
          </cell>
          <cell r="G1516">
            <v>164</v>
          </cell>
          <cell r="H1516">
            <v>820</v>
          </cell>
        </row>
        <row r="1517">
          <cell r="B1517" t="str">
            <v>11.04.030</v>
          </cell>
          <cell r="C1517" t="str">
            <v>Cantoneira de abas iguais 1"x1/8" aluminio</v>
          </cell>
          <cell r="D1517" t="str">
            <v>FDE</v>
          </cell>
          <cell r="E1517" t="str">
            <v>M</v>
          </cell>
          <cell r="F1517">
            <v>5</v>
          </cell>
          <cell r="G1517">
            <v>53.75</v>
          </cell>
          <cell r="H1517">
            <v>268.75</v>
          </cell>
        </row>
        <row r="1518">
          <cell r="B1518" t="str">
            <v>11.04.041</v>
          </cell>
          <cell r="C1518" t="str">
            <v>Selante de poliuretano p/juntas movimentacao/dessolidarizacao quadro</v>
          </cell>
          <cell r="D1518" t="str">
            <v>FDE</v>
          </cell>
          <cell r="E1518" t="str">
            <v>M</v>
          </cell>
          <cell r="F1518">
            <v>5</v>
          </cell>
          <cell r="G1518">
            <v>31.71</v>
          </cell>
          <cell r="H1518">
            <v>158.55000000000001</v>
          </cell>
        </row>
        <row r="1519">
          <cell r="B1519" t="str">
            <v>11.50.001</v>
          </cell>
          <cell r="C1519" t="str">
            <v>Demolição de impermeabilizacoes com multimembranas asfalt - elem sint</v>
          </cell>
          <cell r="D1519" t="str">
            <v>FDE</v>
          </cell>
          <cell r="E1519" t="str">
            <v>M2</v>
          </cell>
          <cell r="F1519">
            <v>3</v>
          </cell>
          <cell r="G1519">
            <v>10.68</v>
          </cell>
          <cell r="H1519">
            <v>32.04</v>
          </cell>
        </row>
        <row r="1520">
          <cell r="B1520" t="str">
            <v>97631</v>
          </cell>
          <cell r="C1520" t="str">
            <v>DEMOLIÇÃO DE ARGAMASSAS, DE FORMA MANUAL, SEM REAPROVEITAMENTO. AF_09/2023</v>
          </cell>
          <cell r="D1520" t="str">
            <v>SINAPI</v>
          </cell>
          <cell r="E1520" t="str">
            <v>M2</v>
          </cell>
          <cell r="F1520">
            <v>500</v>
          </cell>
          <cell r="G1520">
            <v>14.27</v>
          </cell>
          <cell r="H1520">
            <v>7135</v>
          </cell>
        </row>
        <row r="1521">
          <cell r="B1521" t="str">
            <v>11.50.002</v>
          </cell>
          <cell r="C1521" t="str">
            <v>Demolição de argamassa com impermeabilizante</v>
          </cell>
          <cell r="D1521" t="str">
            <v>FDE</v>
          </cell>
          <cell r="E1521" t="str">
            <v>M2</v>
          </cell>
          <cell r="F1521">
            <v>30</v>
          </cell>
          <cell r="G1521">
            <v>12.82</v>
          </cell>
          <cell r="H1521">
            <v>384.6</v>
          </cell>
        </row>
        <row r="1522">
          <cell r="B1522" t="str">
            <v>11.50.003</v>
          </cell>
          <cell r="C1522" t="str">
            <v>Demolição de isolamento térmico com concreto celular</v>
          </cell>
          <cell r="D1522" t="str">
            <v>FDE</v>
          </cell>
          <cell r="E1522" t="str">
            <v>M2</v>
          </cell>
          <cell r="F1522">
            <v>5</v>
          </cell>
          <cell r="G1522">
            <v>2.14</v>
          </cell>
          <cell r="H1522">
            <v>10.7</v>
          </cell>
        </row>
        <row r="1523">
          <cell r="B1523" t="str">
            <v>11.50.004</v>
          </cell>
          <cell r="C1523" t="str">
            <v>Demolição de isolamento térmico de manta de la de vidro</v>
          </cell>
          <cell r="D1523" t="str">
            <v>FDE</v>
          </cell>
          <cell r="E1523" t="str">
            <v>M2</v>
          </cell>
          <cell r="F1523">
            <v>5</v>
          </cell>
          <cell r="G1523">
            <v>1.07</v>
          </cell>
          <cell r="H1523">
            <v>5.35</v>
          </cell>
        </row>
        <row r="1524">
          <cell r="B1524" t="str">
            <v>11.50.005</v>
          </cell>
          <cell r="C1524" t="str">
            <v>Demolição protecao termomecanica com concreto celular</v>
          </cell>
          <cell r="D1524" t="str">
            <v>FDE</v>
          </cell>
          <cell r="E1524" t="str">
            <v>M2</v>
          </cell>
          <cell r="F1524">
            <v>5</v>
          </cell>
          <cell r="G1524">
            <v>10.68</v>
          </cell>
          <cell r="H1524">
            <v>53.4</v>
          </cell>
        </row>
        <row r="1525">
          <cell r="B1525" t="str">
            <v>11.50.050</v>
          </cell>
          <cell r="C1525" t="str">
            <v>Demolição de juntas de dilatacao metalicas</v>
          </cell>
          <cell r="D1525" t="str">
            <v>FDE</v>
          </cell>
          <cell r="E1525" t="str">
            <v>M</v>
          </cell>
          <cell r="F1525">
            <v>5</v>
          </cell>
          <cell r="G1525">
            <v>4.2699999999999996</v>
          </cell>
          <cell r="H1525">
            <v>21.35</v>
          </cell>
        </row>
        <row r="1526">
          <cell r="B1526" t="str">
            <v>11.60.001</v>
          </cell>
          <cell r="C1526" t="str">
            <v>Retirada de isolamento térmico com concreto celular ou tijolos cerâmicos</v>
          </cell>
          <cell r="D1526" t="str">
            <v>FDE</v>
          </cell>
          <cell r="E1526" t="str">
            <v>M2</v>
          </cell>
          <cell r="F1526">
            <v>5</v>
          </cell>
          <cell r="G1526">
            <v>6.41</v>
          </cell>
          <cell r="H1526">
            <v>32.049999999999997</v>
          </cell>
        </row>
        <row r="1527">
          <cell r="B1527" t="str">
            <v>11.60.002</v>
          </cell>
          <cell r="C1527" t="str">
            <v>Retirada de isolamento termico com dolomita/seixos rolados/argila expandida</v>
          </cell>
          <cell r="D1527" t="str">
            <v>FDE</v>
          </cell>
          <cell r="E1527" t="str">
            <v>M2</v>
          </cell>
          <cell r="F1527">
            <v>5</v>
          </cell>
          <cell r="G1527">
            <v>2.14</v>
          </cell>
          <cell r="H1527">
            <v>10.7</v>
          </cell>
        </row>
        <row r="1528">
          <cell r="B1528" t="str">
            <v>11.70.015</v>
          </cell>
          <cell r="C1528" t="str">
            <v>Recolocação de isolamento térmico em brita e seixo rolado.</v>
          </cell>
          <cell r="D1528" t="str">
            <v>FDE</v>
          </cell>
          <cell r="E1528" t="str">
            <v>M3</v>
          </cell>
          <cell r="F1528">
            <v>5</v>
          </cell>
          <cell r="G1528">
            <v>91.83</v>
          </cell>
          <cell r="H1528">
            <v>459.15</v>
          </cell>
        </row>
        <row r="1529">
          <cell r="B1529" t="str">
            <v>REVESTIMENTOS DE TETO E PAREDE</v>
          </cell>
          <cell r="H1529">
            <v>352082.5</v>
          </cell>
        </row>
        <row r="1530">
          <cell r="B1530" t="str">
            <v>87881</v>
          </cell>
          <cell r="C1530" t="str">
            <v>CHAPISCO APLICADO NO TETO OU EM ALVENARIA E ESTRUTURA, COM ROLO PARA TEXTURA ACRÍLICA. ARGAMASSA TRAÇO 1:4 E EMULSÃO POLIMÉRICA (ADESIVO) COM PREPARO MANUAL. AF_10/2022</v>
          </cell>
          <cell r="D1530" t="str">
            <v>SINAPI</v>
          </cell>
          <cell r="E1530" t="str">
            <v>M2</v>
          </cell>
          <cell r="F1530">
            <v>32</v>
          </cell>
          <cell r="G1530">
            <v>6.48</v>
          </cell>
          <cell r="H1530">
            <v>207.36</v>
          </cell>
        </row>
        <row r="1531">
          <cell r="B1531" t="str">
            <v>12.01.006</v>
          </cell>
          <cell r="C1531" t="str">
            <v>Emboco desempenado</v>
          </cell>
          <cell r="D1531" t="str">
            <v>FDE</v>
          </cell>
          <cell r="E1531" t="str">
            <v>M2</v>
          </cell>
          <cell r="F1531">
            <v>179</v>
          </cell>
          <cell r="G1531">
            <v>47</v>
          </cell>
          <cell r="H1531">
            <v>8413</v>
          </cell>
        </row>
        <row r="1532">
          <cell r="B1532" t="str">
            <v>87878</v>
          </cell>
          <cell r="C1532" t="str">
            <v>CHAPISCO APLICADO EM ALVENARIAS E ESTRUTURAS DE CONCRETO INTERNAS, COM COLHER DE PEDREIRO. ARGAMASSA TRAÇO 1:3 COM PREPARO MANUAL. AF_10/2022</v>
          </cell>
          <cell r="D1532" t="str">
            <v>SINAPI</v>
          </cell>
          <cell r="E1532" t="str">
            <v>M2</v>
          </cell>
          <cell r="F1532">
            <v>945</v>
          </cell>
          <cell r="G1532">
            <v>5.22</v>
          </cell>
          <cell r="H1532">
            <v>4932.8999999999996</v>
          </cell>
        </row>
        <row r="1533">
          <cell r="B1533" t="str">
            <v>12.02.003</v>
          </cell>
          <cell r="C1533" t="str">
            <v>Chapisco rolado para superficies lisas</v>
          </cell>
          <cell r="D1533" t="str">
            <v>FDE</v>
          </cell>
          <cell r="E1533" t="str">
            <v>M2</v>
          </cell>
          <cell r="F1533">
            <v>5</v>
          </cell>
          <cell r="G1533">
            <v>10</v>
          </cell>
          <cell r="H1533">
            <v>50</v>
          </cell>
        </row>
        <row r="1534">
          <cell r="B1534" t="str">
            <v>87536</v>
          </cell>
          <cell r="C1534" t="str">
            <v>EMBOÇO, EM ARGAMASSA TRAÇO 1:2:8, PREPARO MANUAL, APLICADO MANUALMENTE EM PAREDES INTERNAS DE AMBIENTES COM ÁREA MAIOR QUE 10M², E = 17,5MM, COM TALISCAS. AF_03/2024</v>
          </cell>
          <cell r="D1534" t="str">
            <v>SINAPI</v>
          </cell>
          <cell r="E1534" t="str">
            <v>M2</v>
          </cell>
          <cell r="F1534">
            <v>755</v>
          </cell>
          <cell r="G1534">
            <v>37.450000000000003</v>
          </cell>
          <cell r="H1534">
            <v>28274.75</v>
          </cell>
        </row>
        <row r="1535">
          <cell r="B1535" t="str">
            <v>12.02.006</v>
          </cell>
          <cell r="C1535" t="str">
            <v>Emboco desempenado</v>
          </cell>
          <cell r="D1535" t="str">
            <v>FDE</v>
          </cell>
          <cell r="E1535" t="str">
            <v>M2</v>
          </cell>
          <cell r="F1535">
            <v>588</v>
          </cell>
          <cell r="G1535">
            <v>47.19</v>
          </cell>
          <cell r="H1535">
            <v>27747.72</v>
          </cell>
        </row>
        <row r="1536">
          <cell r="B1536" t="str">
            <v>12.02.007</v>
          </cell>
          <cell r="C1536" t="str">
            <v>Reboco</v>
          </cell>
          <cell r="D1536" t="str">
            <v>FDE</v>
          </cell>
          <cell r="E1536" t="str">
            <v>M2</v>
          </cell>
          <cell r="F1536">
            <v>777</v>
          </cell>
          <cell r="G1536">
            <v>28.56</v>
          </cell>
          <cell r="H1536">
            <v>22191.119999999999</v>
          </cell>
        </row>
        <row r="1537">
          <cell r="B1537" t="str">
            <v>87418</v>
          </cell>
          <cell r="C1537" t="str">
            <v>APLICAÇÃO MANUAL DE GESSO DESEMPENADO (SEM TALISCAS) EM PAREDES, ESPESSURA DE 0,5CM. AF_03/2023</v>
          </cell>
          <cell r="D1537" t="str">
            <v>SINAPI</v>
          </cell>
          <cell r="E1537" t="str">
            <v>M2</v>
          </cell>
          <cell r="F1537">
            <v>61</v>
          </cell>
          <cell r="G1537">
            <v>20.89</v>
          </cell>
          <cell r="H1537">
            <v>1274.29</v>
          </cell>
        </row>
        <row r="1538">
          <cell r="B1538" t="str">
            <v>19.02.080</v>
          </cell>
          <cell r="C1538" t="str">
            <v>Revestimento em mármore travertino nacional, espessura de 3 cm, assente com massa</v>
          </cell>
          <cell r="D1538" t="str">
            <v>SP Obras</v>
          </cell>
          <cell r="E1538" t="str">
            <v>M2</v>
          </cell>
          <cell r="F1538">
            <v>40</v>
          </cell>
          <cell r="G1538">
            <v>1073.02</v>
          </cell>
          <cell r="H1538">
            <v>42920.800000000003</v>
          </cell>
        </row>
        <row r="1539">
          <cell r="B1539" t="str">
            <v>12.02.012</v>
          </cell>
          <cell r="C1539" t="str">
            <v>Ceramica esmaltada 10x10cm - laranja,vermelho,amarelo</v>
          </cell>
          <cell r="D1539" t="str">
            <v>FDE</v>
          </cell>
          <cell r="E1539" t="str">
            <v>M2</v>
          </cell>
          <cell r="F1539">
            <v>31</v>
          </cell>
          <cell r="G1539">
            <v>190.97</v>
          </cell>
          <cell r="H1539">
            <v>5920.07</v>
          </cell>
        </row>
        <row r="1540">
          <cell r="B1540" t="str">
            <v>12.02.013</v>
          </cell>
          <cell r="C1540" t="str">
            <v>Ceramica esmaltada 10x10cm - azul,verde,preto</v>
          </cell>
          <cell r="D1540" t="str">
            <v>FDE</v>
          </cell>
          <cell r="E1540" t="str">
            <v>M2</v>
          </cell>
          <cell r="F1540">
            <v>31</v>
          </cell>
          <cell r="G1540">
            <v>155.13999999999999</v>
          </cell>
          <cell r="H1540">
            <v>4809.34</v>
          </cell>
        </row>
        <row r="1541">
          <cell r="B1541" t="str">
            <v>12.02.014</v>
          </cell>
          <cell r="C1541" t="str">
            <v>Ceramica esmaltada 10x10cm - branco,areia,bege,ocre,cinza</v>
          </cell>
          <cell r="D1541" t="str">
            <v>FDE</v>
          </cell>
          <cell r="E1541" t="str">
            <v>M2</v>
          </cell>
          <cell r="F1541">
            <v>52</v>
          </cell>
          <cell r="G1541">
            <v>146.32</v>
          </cell>
          <cell r="H1541">
            <v>7608.64</v>
          </cell>
        </row>
        <row r="1542">
          <cell r="B1542" t="str">
            <v>87265</v>
          </cell>
          <cell r="C1542" t="str">
            <v>REVESTIMENTO CERÂMICO PARA PAREDES INTERNAS COM PLACAS TIPO ESMALTADA DE DIMENSÕES 20X20 CM APLICADAS NA ALTURA INTEIRA DAS PAREDES. AF_02/2023_PE</v>
          </cell>
          <cell r="D1542" t="str">
            <v>SINAPI</v>
          </cell>
          <cell r="E1542" t="str">
            <v>M2</v>
          </cell>
          <cell r="F1542">
            <v>77</v>
          </cell>
          <cell r="G1542">
            <v>57.15</v>
          </cell>
          <cell r="H1542">
            <v>4400.55</v>
          </cell>
        </row>
        <row r="1543">
          <cell r="B1543" t="str">
            <v>87244</v>
          </cell>
          <cell r="C1543" t="str">
            <v>REVESTIMENTO CERÂMICO PARA PAREDES EXTERNAS EM PASTILHAS DE PORCELANA 5 X 5 CM (PLACAS DE 30 X 30 CM), ALINHADAS A PRUMO. AF_02/2023</v>
          </cell>
          <cell r="D1543" t="str">
            <v>SINAPI</v>
          </cell>
          <cell r="E1543" t="str">
            <v>M2</v>
          </cell>
          <cell r="F1543">
            <v>72</v>
          </cell>
          <cell r="G1543">
            <v>252.33</v>
          </cell>
          <cell r="H1543">
            <v>18167.759999999998</v>
          </cell>
        </row>
        <row r="1544">
          <cell r="B1544" t="str">
            <v>12.02.036</v>
          </cell>
          <cell r="C1544" t="str">
            <v>Revestimento com azulejos retificados lisos branco brilhante</v>
          </cell>
          <cell r="D1544" t="str">
            <v>FDE</v>
          </cell>
          <cell r="E1544" t="str">
            <v>M2</v>
          </cell>
          <cell r="F1544">
            <v>329</v>
          </cell>
          <cell r="G1544">
            <v>113.34</v>
          </cell>
          <cell r="H1544">
            <v>37288.86</v>
          </cell>
        </row>
        <row r="1545">
          <cell r="B1545" t="str">
            <v>104616</v>
          </cell>
          <cell r="C1545" t="str">
            <v>REVESTIMENTO CERÂMICO PARA PAREDES INTERNAS COM PLACAS TIPO PASTILHA DE DIMENSÕES 2,5 X 2,5 CM (PLACAS DE 30 X 30 CM) CM APLICADAS NA ALTURA INTEIRA DAS PAREDES. AF_02/2023</v>
          </cell>
          <cell r="D1545" t="str">
            <v>SINAPI</v>
          </cell>
          <cell r="E1545" t="str">
            <v>M2</v>
          </cell>
          <cell r="F1545">
            <v>53</v>
          </cell>
          <cell r="G1545">
            <v>325.17</v>
          </cell>
          <cell r="H1545">
            <v>17234.009999999998</v>
          </cell>
        </row>
        <row r="1546">
          <cell r="B1546" t="str">
            <v>16.02.051</v>
          </cell>
          <cell r="C1546" t="str">
            <v>Pastilha natural 5,0x5,0cm - detalhes e requadros</v>
          </cell>
          <cell r="D1546" t="str">
            <v>FDE</v>
          </cell>
          <cell r="E1546" t="str">
            <v>M2</v>
          </cell>
          <cell r="F1546">
            <v>2</v>
          </cell>
          <cell r="G1546">
            <v>347.87</v>
          </cell>
          <cell r="H1546">
            <v>695.74</v>
          </cell>
        </row>
        <row r="1547">
          <cell r="B1547" t="str">
            <v>12.02.043</v>
          </cell>
          <cell r="C1547" t="str">
            <v>Perfil sextavado em aluminio para azulejo</v>
          </cell>
          <cell r="D1547" t="str">
            <v>FDE</v>
          </cell>
          <cell r="E1547" t="str">
            <v>M</v>
          </cell>
          <cell r="F1547">
            <v>5</v>
          </cell>
          <cell r="G1547">
            <v>8.0500000000000007</v>
          </cell>
          <cell r="H1547">
            <v>40.25</v>
          </cell>
        </row>
        <row r="1548">
          <cell r="B1548" t="str">
            <v>12.02.044</v>
          </cell>
          <cell r="C1548" t="str">
            <v>Perfil cantoneira em aluminio para reboco</v>
          </cell>
          <cell r="D1548" t="str">
            <v>FDE</v>
          </cell>
          <cell r="E1548" t="str">
            <v>M</v>
          </cell>
          <cell r="F1548">
            <v>5</v>
          </cell>
          <cell r="G1548">
            <v>30.09</v>
          </cell>
          <cell r="H1548">
            <v>150.44999999999999</v>
          </cell>
        </row>
        <row r="1549">
          <cell r="B1549" t="str">
            <v>12.02.050</v>
          </cell>
          <cell r="C1549" t="str">
            <v>Revestimento text. acril. pigmentado (cores prontas) - acab ranhurado</v>
          </cell>
          <cell r="D1549" t="str">
            <v>FDE</v>
          </cell>
          <cell r="E1549" t="str">
            <v>M2</v>
          </cell>
          <cell r="F1549">
            <v>5</v>
          </cell>
          <cell r="G1549">
            <v>39.369999999999997</v>
          </cell>
          <cell r="H1549">
            <v>196.85</v>
          </cell>
        </row>
        <row r="1550">
          <cell r="B1550" t="str">
            <v>12.02.051</v>
          </cell>
          <cell r="C1550" t="str">
            <v>Revestimento texturizado acrilico pigmentado (cores prontas)</v>
          </cell>
          <cell r="D1550" t="str">
            <v>FDE</v>
          </cell>
          <cell r="E1550" t="str">
            <v>M2</v>
          </cell>
          <cell r="F1550">
            <v>5</v>
          </cell>
          <cell r="G1550">
            <v>32.049999999999997</v>
          </cell>
          <cell r="H1550">
            <v>160.25</v>
          </cell>
        </row>
        <row r="1551">
          <cell r="B1551" t="str">
            <v>12.02.072</v>
          </cell>
          <cell r="C1551" t="str">
            <v>Guarnição aparelhada 5 x 1 cm g1-c4 p/acabam juntas dilatacao</v>
          </cell>
          <cell r="D1551" t="str">
            <v>FDE</v>
          </cell>
          <cell r="E1551" t="str">
            <v>M</v>
          </cell>
          <cell r="F1551">
            <v>5</v>
          </cell>
          <cell r="G1551">
            <v>15.83</v>
          </cell>
          <cell r="H1551">
            <v>79.150000000000006</v>
          </cell>
        </row>
        <row r="1552">
          <cell r="B1552" t="str">
            <v>87904</v>
          </cell>
          <cell r="C1552" t="str">
            <v>CHAPISCO APLICADO EM ALVENARIA (COM PRESENÇA DE VÃOS) E ESTRUTURAS DE CONCRETO DE FACHADA, COM COLHER DE PEDREIRO. ARGAMASSA TRAÇO 1:3 COM PREPARO MANUAL. AF_10/2022</v>
          </cell>
          <cell r="D1552" t="str">
            <v>SINAPI</v>
          </cell>
          <cell r="E1552" t="str">
            <v>M2</v>
          </cell>
          <cell r="F1552">
            <v>84</v>
          </cell>
          <cell r="G1552">
            <v>9.3800000000000008</v>
          </cell>
          <cell r="H1552">
            <v>787.92</v>
          </cell>
        </row>
        <row r="1553">
          <cell r="B1553" t="str">
            <v>12.04.005</v>
          </cell>
          <cell r="C1553" t="str">
            <v>Emboco</v>
          </cell>
          <cell r="D1553" t="str">
            <v>FDE</v>
          </cell>
          <cell r="E1553" t="str">
            <v>M2</v>
          </cell>
          <cell r="F1553">
            <v>252</v>
          </cell>
          <cell r="G1553">
            <v>38.659999999999997</v>
          </cell>
          <cell r="H1553">
            <v>9742.32</v>
          </cell>
        </row>
        <row r="1554">
          <cell r="B1554" t="str">
            <v>12.04.006</v>
          </cell>
          <cell r="C1554" t="str">
            <v>Emboco desempenado</v>
          </cell>
          <cell r="D1554" t="str">
            <v>FDE</v>
          </cell>
          <cell r="E1554" t="str">
            <v>M2</v>
          </cell>
          <cell r="F1554">
            <v>337</v>
          </cell>
          <cell r="G1554">
            <v>47</v>
          </cell>
          <cell r="H1554">
            <v>15839</v>
          </cell>
        </row>
        <row r="1555">
          <cell r="B1555" t="str">
            <v>12.04.007</v>
          </cell>
          <cell r="C1555" t="str">
            <v>Reboco</v>
          </cell>
          <cell r="D1555" t="str">
            <v>FDE</v>
          </cell>
          <cell r="E1555" t="str">
            <v>M2</v>
          </cell>
          <cell r="F1555">
            <v>648</v>
          </cell>
          <cell r="G1555">
            <v>28.56</v>
          </cell>
          <cell r="H1555">
            <v>18506.88</v>
          </cell>
        </row>
        <row r="1556">
          <cell r="B1556" t="str">
            <v>12.04.008</v>
          </cell>
          <cell r="C1556" t="str">
            <v>Chapisco fino peneirado</v>
          </cell>
          <cell r="D1556" t="str">
            <v>FDE</v>
          </cell>
          <cell r="E1556" t="str">
            <v>M2</v>
          </cell>
          <cell r="F1556">
            <v>5</v>
          </cell>
          <cell r="G1556">
            <v>8.94</v>
          </cell>
          <cell r="H1556">
            <v>44.7</v>
          </cell>
        </row>
        <row r="1557">
          <cell r="B1557" t="str">
            <v>12.04.013</v>
          </cell>
          <cell r="C1557" t="str">
            <v>Revestimento text. acril. pigmentado (cores prontas)- acab ranhurado</v>
          </cell>
          <cell r="D1557" t="str">
            <v>FDE</v>
          </cell>
          <cell r="E1557" t="str">
            <v>M2</v>
          </cell>
          <cell r="F1557">
            <v>5</v>
          </cell>
          <cell r="G1557">
            <v>39.369999999999997</v>
          </cell>
          <cell r="H1557">
            <v>196.85</v>
          </cell>
        </row>
        <row r="1558">
          <cell r="B1558" t="str">
            <v>12.04.014</v>
          </cell>
          <cell r="C1558" t="str">
            <v>Revestimento texturizado acrilico pigmentado (cores pronta)</v>
          </cell>
          <cell r="D1558" t="str">
            <v>FDE</v>
          </cell>
          <cell r="E1558" t="str">
            <v>M2</v>
          </cell>
          <cell r="F1558">
            <v>2</v>
          </cell>
          <cell r="G1558">
            <v>32.049999999999997</v>
          </cell>
          <cell r="H1558">
            <v>64.099999999999994</v>
          </cell>
        </row>
        <row r="1559">
          <cell r="B1559" t="str">
            <v>12.04.018</v>
          </cell>
          <cell r="C1559" t="str">
            <v>Revestimento texturizado acrilico branco</v>
          </cell>
          <cell r="D1559" t="str">
            <v>FDE</v>
          </cell>
          <cell r="E1559" t="str">
            <v>M2</v>
          </cell>
          <cell r="F1559">
            <v>5</v>
          </cell>
          <cell r="G1559">
            <v>35.81</v>
          </cell>
          <cell r="H1559">
            <v>179.05</v>
          </cell>
        </row>
        <row r="1560">
          <cell r="B1560" t="str">
            <v>12.04.019</v>
          </cell>
          <cell r="C1560" t="str">
            <v>Revestimento texturizado acrilico branco e pintura acrilica</v>
          </cell>
          <cell r="D1560" t="str">
            <v>FDE</v>
          </cell>
          <cell r="E1560" t="str">
            <v>M2</v>
          </cell>
          <cell r="F1560">
            <v>5</v>
          </cell>
          <cell r="G1560">
            <v>42.14</v>
          </cell>
          <cell r="H1560">
            <v>210.7</v>
          </cell>
        </row>
        <row r="1561">
          <cell r="B1561" t="str">
            <v>104615</v>
          </cell>
          <cell r="C1561" t="str">
            <v>REVESTIMENTO CERÂMICO PARA PAREDES INTERNAS COM PLACAS TIPO PASTILHA DE DIMENSÕES 5 X 5 CM (PLACAS DE 30 X 30 CM) CM APLICADAS NA ALTURA INTEIRA DAS PAREDES. AF_02/2023</v>
          </cell>
          <cell r="D1561" t="str">
            <v>SINAPI</v>
          </cell>
          <cell r="E1561" t="str">
            <v>M2</v>
          </cell>
          <cell r="F1561">
            <v>5</v>
          </cell>
          <cell r="G1561">
            <v>248.74</v>
          </cell>
          <cell r="H1561">
            <v>1243.7</v>
          </cell>
        </row>
        <row r="1562">
          <cell r="B1562" t="str">
            <v>104618</v>
          </cell>
          <cell r="C1562" t="str">
            <v>REVESTIMENTO CERÂMICO PARA PAREDES INTERNAS COM PLACAS TIPO PASTILHA DE DIMENSÕES 2,5 X 2,5 CM (PLACAS DE 30 X 30 CM) CM APLICADAS A MEIA ALTURA DAS PAREDES. AF_02/2023</v>
          </cell>
          <cell r="D1562" t="str">
            <v>SINAPI</v>
          </cell>
          <cell r="E1562" t="str">
            <v>M2</v>
          </cell>
          <cell r="F1562">
            <v>79</v>
          </cell>
          <cell r="G1562">
            <v>337.03</v>
          </cell>
          <cell r="H1562">
            <v>26625.37</v>
          </cell>
        </row>
        <row r="1563">
          <cell r="B1563" t="str">
            <v>12.04.022</v>
          </cell>
          <cell r="C1563" t="str">
            <v>Revestimento com pastilhas esmaltadas 2,5x 2,5 cm</v>
          </cell>
          <cell r="D1563" t="str">
            <v>FDE</v>
          </cell>
          <cell r="E1563" t="str">
            <v>M2</v>
          </cell>
          <cell r="F1563">
            <v>5</v>
          </cell>
          <cell r="G1563">
            <v>198.22</v>
          </cell>
          <cell r="H1563">
            <v>991.1</v>
          </cell>
        </row>
        <row r="1564">
          <cell r="B1564" t="str">
            <v>12.04.023</v>
          </cell>
          <cell r="C1564" t="str">
            <v>Revestimento com pastilhas esmaltadas 4,0x 4,0 cm</v>
          </cell>
          <cell r="D1564" t="str">
            <v>FDE</v>
          </cell>
          <cell r="E1564" t="str">
            <v>M2</v>
          </cell>
          <cell r="F1564">
            <v>5</v>
          </cell>
          <cell r="G1564">
            <v>169</v>
          </cell>
          <cell r="H1564">
            <v>845</v>
          </cell>
        </row>
        <row r="1565">
          <cell r="B1565" t="str">
            <v>12.04.024</v>
          </cell>
          <cell r="C1565" t="str">
            <v>Revestimento com pastilhas esmaltadas 5,0x 5,0 cm</v>
          </cell>
          <cell r="D1565" t="str">
            <v>FDE</v>
          </cell>
          <cell r="E1565" t="str">
            <v>M2</v>
          </cell>
          <cell r="F1565">
            <v>3</v>
          </cell>
          <cell r="G1565">
            <v>216.45</v>
          </cell>
          <cell r="H1565">
            <v>649.35</v>
          </cell>
        </row>
        <row r="1566">
          <cell r="B1566" t="str">
            <v>12.04.040</v>
          </cell>
          <cell r="C1566" t="str">
            <v>Revestimento c/ plaqueta laminada</v>
          </cell>
          <cell r="D1566" t="str">
            <v>FDE</v>
          </cell>
          <cell r="E1566" t="str">
            <v>M2</v>
          </cell>
          <cell r="F1566">
            <v>5</v>
          </cell>
          <cell r="G1566">
            <v>168.57</v>
          </cell>
          <cell r="H1566">
            <v>842.85</v>
          </cell>
        </row>
        <row r="1567">
          <cell r="B1567" t="str">
            <v>12.04.048</v>
          </cell>
          <cell r="C1567" t="str">
            <v>Ceramica esmaltada 10x10cm - laranja,vermelho,amarelo</v>
          </cell>
          <cell r="D1567" t="str">
            <v>FDE</v>
          </cell>
          <cell r="E1567" t="str">
            <v>M2</v>
          </cell>
          <cell r="F1567">
            <v>5</v>
          </cell>
          <cell r="G1567">
            <v>200.83</v>
          </cell>
          <cell r="H1567">
            <v>1004.15</v>
          </cell>
        </row>
        <row r="1568">
          <cell r="B1568" t="str">
            <v>12.04.049</v>
          </cell>
          <cell r="C1568" t="str">
            <v>Ceramica esmaltada 10x10cm - azul,verde,preto</v>
          </cell>
          <cell r="D1568" t="str">
            <v>FDE</v>
          </cell>
          <cell r="E1568" t="str">
            <v>M2</v>
          </cell>
          <cell r="F1568">
            <v>5</v>
          </cell>
          <cell r="G1568">
            <v>164.99</v>
          </cell>
          <cell r="H1568">
            <v>824.95</v>
          </cell>
        </row>
        <row r="1569">
          <cell r="B1569" t="str">
            <v>12.04.050</v>
          </cell>
          <cell r="C1569" t="str">
            <v>Ceramica esmaltada 10x10cm - branco,areia,bege,ocre,cinza</v>
          </cell>
          <cell r="D1569" t="str">
            <v>FDE</v>
          </cell>
          <cell r="E1569" t="str">
            <v>M2</v>
          </cell>
          <cell r="F1569">
            <v>5</v>
          </cell>
          <cell r="G1569">
            <v>156.16999999999999</v>
          </cell>
          <cell r="H1569">
            <v>780.85</v>
          </cell>
        </row>
        <row r="1570">
          <cell r="B1570" t="str">
            <v>97633</v>
          </cell>
          <cell r="C1570" t="str">
            <v>DEMOLIÇÃO DE REVESTIMENTO CERÂMICO, DE FORMA MANUAL, SEM REAPROVEITAMENTO. AF_09/2023</v>
          </cell>
          <cell r="D1570" t="str">
            <v>SINAPI</v>
          </cell>
          <cell r="E1570" t="str">
            <v>M2</v>
          </cell>
          <cell r="F1570">
            <v>1281</v>
          </cell>
          <cell r="G1570">
            <v>28.51</v>
          </cell>
          <cell r="H1570">
            <v>36521.31</v>
          </cell>
        </row>
        <row r="1571">
          <cell r="B1571" t="str">
            <v>12.50.003</v>
          </cell>
          <cell r="C1571" t="str">
            <v>Demolição somente de azulejo</v>
          </cell>
          <cell r="D1571" t="str">
            <v>FDE</v>
          </cell>
          <cell r="E1571" t="str">
            <v>M2</v>
          </cell>
          <cell r="F1571">
            <v>5</v>
          </cell>
          <cell r="G1571">
            <v>5.99</v>
          </cell>
          <cell r="H1571">
            <v>29.95</v>
          </cell>
        </row>
        <row r="1572">
          <cell r="B1572" t="str">
            <v>12.60.001</v>
          </cell>
          <cell r="C1572" t="str">
            <v>Retirada de mármore pedras ou granitos incl demolicão argamassa assentamento</v>
          </cell>
          <cell r="D1572" t="str">
            <v>FDE</v>
          </cell>
          <cell r="E1572" t="str">
            <v>M2</v>
          </cell>
          <cell r="F1572">
            <v>5</v>
          </cell>
          <cell r="G1572">
            <v>38.44</v>
          </cell>
          <cell r="H1572">
            <v>192.2</v>
          </cell>
        </row>
        <row r="1573">
          <cell r="B1573" t="str">
            <v>12.70.001</v>
          </cell>
          <cell r="C1573" t="str">
            <v>Recolocação de mármore, pedras e granitos</v>
          </cell>
          <cell r="D1573" t="str">
            <v>FDE</v>
          </cell>
          <cell r="E1573" t="str">
            <v>M2</v>
          </cell>
          <cell r="F1573">
            <v>5</v>
          </cell>
          <cell r="G1573">
            <v>122.9</v>
          </cell>
          <cell r="H1573">
            <v>614.5</v>
          </cell>
        </row>
        <row r="1574">
          <cell r="B1574" t="str">
            <v>12.80.003</v>
          </cell>
          <cell r="C1574" t="str">
            <v>Chapisco rustico com pedrisco</v>
          </cell>
          <cell r="D1574" t="str">
            <v>FDE</v>
          </cell>
          <cell r="E1574" t="str">
            <v>M2</v>
          </cell>
          <cell r="F1574">
            <v>5</v>
          </cell>
          <cell r="G1574">
            <v>13.66</v>
          </cell>
          <cell r="H1574">
            <v>68.3</v>
          </cell>
        </row>
        <row r="1575">
          <cell r="B1575" t="str">
            <v>12.80.030</v>
          </cell>
          <cell r="C1575" t="str">
            <v>Reparo em trincas e rachaduras</v>
          </cell>
          <cell r="D1575" t="str">
            <v>FDE</v>
          </cell>
          <cell r="E1575" t="str">
            <v>M</v>
          </cell>
          <cell r="F1575">
            <v>112</v>
          </cell>
          <cell r="G1575">
            <v>14.99</v>
          </cell>
          <cell r="H1575">
            <v>1678.88</v>
          </cell>
        </row>
        <row r="1576">
          <cell r="B1576" t="str">
            <v>12.80.050</v>
          </cell>
          <cell r="C1576" t="str">
            <v>Cantoneira de ferro de 1"x1"x1/8"</v>
          </cell>
          <cell r="D1576" t="str">
            <v>FDE</v>
          </cell>
          <cell r="E1576" t="str">
            <v>M</v>
          </cell>
          <cell r="F1576">
            <v>5</v>
          </cell>
          <cell r="G1576">
            <v>48.18</v>
          </cell>
          <cell r="H1576">
            <v>240.9</v>
          </cell>
        </row>
        <row r="1577">
          <cell r="B1577" t="str">
            <v>12.80.051</v>
          </cell>
          <cell r="C1577" t="str">
            <v>Cantoneira de abas iguais 1"x1/8" aluminio</v>
          </cell>
          <cell r="D1577" t="str">
            <v>FDE</v>
          </cell>
          <cell r="E1577" t="str">
            <v>M</v>
          </cell>
          <cell r="F1577">
            <v>12</v>
          </cell>
          <cell r="G1577">
            <v>49.48</v>
          </cell>
          <cell r="H1577">
            <v>593.76</v>
          </cell>
        </row>
        <row r="1578">
          <cell r="B1578" t="str">
            <v>REVESTIMENTOS DE PISOS</v>
          </cell>
          <cell r="H1578">
            <v>4073028.5500000003</v>
          </cell>
        </row>
        <row r="1579">
          <cell r="B1579" t="str">
            <v>13.01.004</v>
          </cell>
          <cell r="C1579" t="str">
            <v>Lastro de concreto c/ hidrofugo e=5cm</v>
          </cell>
          <cell r="D1579" t="str">
            <v>FDE</v>
          </cell>
          <cell r="E1579" t="str">
            <v>M2</v>
          </cell>
          <cell r="F1579">
            <v>5</v>
          </cell>
          <cell r="G1579">
            <v>44.02</v>
          </cell>
          <cell r="H1579">
            <v>220.1</v>
          </cell>
        </row>
        <row r="1580">
          <cell r="B1580" t="str">
            <v>13.01.006</v>
          </cell>
          <cell r="C1580" t="str">
            <v>Lastro de pedra britada - 5cm</v>
          </cell>
          <cell r="D1580" t="str">
            <v>FDE</v>
          </cell>
          <cell r="E1580" t="str">
            <v>M2</v>
          </cell>
          <cell r="F1580">
            <v>5</v>
          </cell>
          <cell r="G1580">
            <v>11.46</v>
          </cell>
          <cell r="H1580">
            <v>57.3</v>
          </cell>
        </row>
        <row r="1581">
          <cell r="B1581" t="str">
            <v>13.01.010</v>
          </cell>
          <cell r="C1581" t="str">
            <v>Enchimento de rebaixo de laje com tijolos ceramicos furados</v>
          </cell>
          <cell r="D1581" t="str">
            <v>FDE</v>
          </cell>
          <cell r="E1581" t="str">
            <v>M3</v>
          </cell>
          <cell r="F1581">
            <v>5</v>
          </cell>
          <cell r="G1581">
            <v>450.66</v>
          </cell>
          <cell r="H1581">
            <v>2253.3000000000002</v>
          </cell>
        </row>
        <row r="1582">
          <cell r="B1582" t="str">
            <v>13.01.011</v>
          </cell>
          <cell r="C1582" t="str">
            <v>Enchimento de rebaixo de laje com cacos de concreto celular</v>
          </cell>
          <cell r="D1582" t="str">
            <v>FDE</v>
          </cell>
          <cell r="E1582" t="str">
            <v>M3</v>
          </cell>
          <cell r="F1582">
            <v>5</v>
          </cell>
          <cell r="G1582">
            <v>598.04999999999995</v>
          </cell>
          <cell r="H1582">
            <v>2990.25</v>
          </cell>
        </row>
        <row r="1583">
          <cell r="B1583" t="str">
            <v>13.01.017</v>
          </cell>
          <cell r="C1583" t="str">
            <v>Argamassa de regularizacao cim/areia 1:3 esp=2,50cm</v>
          </cell>
          <cell r="D1583" t="str">
            <v>FDE</v>
          </cell>
          <cell r="E1583" t="str">
            <v>M2</v>
          </cell>
          <cell r="F1583">
            <v>5</v>
          </cell>
          <cell r="G1583">
            <v>33.54</v>
          </cell>
          <cell r="H1583">
            <v>167.7</v>
          </cell>
        </row>
        <row r="1584">
          <cell r="B1584" t="str">
            <v>13.01.018</v>
          </cell>
          <cell r="C1584" t="str">
            <v>Argamassa de regularizacao cim/areia 1:3 c/ imperm. esp=2,50cm</v>
          </cell>
          <cell r="D1584" t="str">
            <v>FDE</v>
          </cell>
          <cell r="E1584" t="str">
            <v>M2</v>
          </cell>
          <cell r="F1584">
            <v>303</v>
          </cell>
          <cell r="G1584">
            <v>34.99</v>
          </cell>
          <cell r="H1584">
            <v>10601.97</v>
          </cell>
        </row>
        <row r="1585">
          <cell r="B1585" t="str">
            <v>11.01.321</v>
          </cell>
          <cell r="C1585" t="str">
            <v>Concreto usinado, fck = 35 MPa - para bombeamento</v>
          </cell>
          <cell r="D1585" t="str">
            <v>SP Obras</v>
          </cell>
          <cell r="E1585" t="str">
            <v>M3</v>
          </cell>
          <cell r="F1585">
            <v>22</v>
          </cell>
          <cell r="G1585">
            <v>614.36</v>
          </cell>
          <cell r="H1585">
            <v>13515.92</v>
          </cell>
        </row>
        <row r="1586">
          <cell r="B1586" t="str">
            <v>87767</v>
          </cell>
          <cell r="C1586" t="str">
            <v>CONTRAPISO EM ARGAMASSA TRAÇO 1:4 (CIMENTO E AREIA), PREPARO MANUAL, APLICADO EM ÁREAS MOLHADAS SOBRE IMPERMEABILIZAÇÃO, ACABAMENTO NÃO REFORÇADO, ESPESSURA 4CM. AF_07/2021</v>
          </cell>
          <cell r="D1586" t="str">
            <v>SINAPI</v>
          </cell>
          <cell r="E1586" t="str">
            <v>M2</v>
          </cell>
          <cell r="F1586">
            <v>36</v>
          </cell>
          <cell r="G1586">
            <v>65.239999999999995</v>
          </cell>
          <cell r="H1586">
            <v>2348.64</v>
          </cell>
        </row>
        <row r="1587">
          <cell r="B1587" t="str">
            <v>13.02.004</v>
          </cell>
          <cell r="C1587" t="str">
            <v>Cimentado desempenado e alisado c/ corante e=3,5cm incl arg reg</v>
          </cell>
          <cell r="D1587" t="str">
            <v>FDE</v>
          </cell>
          <cell r="E1587" t="str">
            <v>M2</v>
          </cell>
          <cell r="F1587">
            <v>3</v>
          </cell>
          <cell r="G1587">
            <v>72.61</v>
          </cell>
          <cell r="H1587">
            <v>217.83</v>
          </cell>
        </row>
        <row r="1588">
          <cell r="B1588" t="str">
            <v>98680</v>
          </cell>
          <cell r="C1588" t="str">
            <v>PISO CIMENTADO, TRAÇO 1:3 (CIMENTO E AREIA), ACABAMENTO LISO, ESPESSURA 3,0 CM, PREPARO MECÂNICO DA ARGAMASSA. AF_09/2020</v>
          </cell>
          <cell r="D1588" t="str">
            <v>SINAPI</v>
          </cell>
          <cell r="E1588" t="str">
            <v>M2</v>
          </cell>
          <cell r="F1588">
            <v>31</v>
          </cell>
          <cell r="G1588">
            <v>45.27</v>
          </cell>
          <cell r="H1588">
            <v>1403.37</v>
          </cell>
        </row>
        <row r="1589">
          <cell r="B1589" t="str">
            <v>94994</v>
          </cell>
          <cell r="C1589" t="str">
            <v>EXECUÇÃO DE PASSEIO (CALÇADA) OU PISO DE CONCRETO COM CONCRETO MOLDADO IN LOCO, FEITO EM OBRA, ACABAMENTO CONVENCIONAL, ESPESSURA 8 CM, ARMADO. AF_08/2022</v>
          </cell>
          <cell r="D1589" t="str">
            <v>SINAPI</v>
          </cell>
          <cell r="E1589" t="str">
            <v>M2</v>
          </cell>
          <cell r="F1589">
            <v>330</v>
          </cell>
          <cell r="G1589">
            <v>87.8</v>
          </cell>
          <cell r="H1589">
            <v>28974</v>
          </cell>
        </row>
        <row r="1590">
          <cell r="B1590" t="str">
            <v>103075</v>
          </cell>
          <cell r="C1590" t="str">
            <v>EXECUÇÃO DE PISO DE CONCRETO, COM ACABAMENTO SUPERFICIAL, ESPESSURA DE 15 CM, FCK = 30 MPA, COM USO DE FORMAS EM MADEIRA SERRADA. AF_09/2021</v>
          </cell>
          <cell r="D1590" t="str">
            <v>SINAPI</v>
          </cell>
          <cell r="E1590" t="str">
            <v>M2</v>
          </cell>
          <cell r="F1590">
            <v>4800</v>
          </cell>
          <cell r="G1590">
            <v>191.94</v>
          </cell>
          <cell r="H1590">
            <v>921312</v>
          </cell>
        </row>
        <row r="1591">
          <cell r="B1591" t="str">
            <v>101725</v>
          </cell>
          <cell r="C1591" t="str">
            <v>PISO EM LADRILHO HIDRÁULICO APLICADO EM AMBIENTES INTERNOS DE ÁREA MENOR QUE 5 M², INCLUSO APLICAÇÃO DE RESINA. AF_09/2020</v>
          </cell>
          <cell r="D1591" t="str">
            <v>SINAPI</v>
          </cell>
          <cell r="E1591" t="str">
            <v>M2</v>
          </cell>
          <cell r="F1591">
            <v>66</v>
          </cell>
          <cell r="G1591">
            <v>351.46</v>
          </cell>
          <cell r="H1591">
            <v>23196.36</v>
          </cell>
        </row>
        <row r="1592">
          <cell r="B1592" t="str">
            <v>101094</v>
          </cell>
          <cell r="C1592" t="str">
            <v>PISO PODOTÁTIL DE ALERTA OU DIRECIONAL, DE BORRACHA, ASSENTADO SOBRE ARGAMASSA. AF_05/2020</v>
          </cell>
          <cell r="D1592" t="str">
            <v>SINAPI</v>
          </cell>
          <cell r="E1592" t="str">
            <v>M</v>
          </cell>
          <cell r="F1592">
            <v>6300</v>
          </cell>
          <cell r="G1592">
            <v>169.71</v>
          </cell>
          <cell r="H1592">
            <v>1069173</v>
          </cell>
        </row>
        <row r="1593">
          <cell r="B1593" t="str">
            <v>13.02.032</v>
          </cell>
          <cell r="C1593" t="str">
            <v>Faixa antiderrapante a base de resina epóxica e areia quartzosa l=4cm</v>
          </cell>
          <cell r="D1593" t="str">
            <v>FDE</v>
          </cell>
          <cell r="E1593" t="str">
            <v>M</v>
          </cell>
          <cell r="F1593">
            <v>52</v>
          </cell>
          <cell r="G1593">
            <v>16.89</v>
          </cell>
          <cell r="H1593">
            <v>878.28</v>
          </cell>
        </row>
        <row r="1594">
          <cell r="B1594" t="str">
            <v>13.02.034</v>
          </cell>
          <cell r="C1594" t="str">
            <v>Granilite cinza / cimento comum 8mm c/ polimento</v>
          </cell>
          <cell r="D1594" t="str">
            <v>FDE</v>
          </cell>
          <cell r="E1594" t="str">
            <v>M2</v>
          </cell>
          <cell r="F1594">
            <v>5</v>
          </cell>
          <cell r="G1594">
            <v>210.21</v>
          </cell>
          <cell r="H1594">
            <v>1051.05</v>
          </cell>
        </row>
        <row r="1595">
          <cell r="B1595" t="str">
            <v>13.02.038</v>
          </cell>
          <cell r="C1595" t="str">
            <v>Granilite preto/cimento comum e=8mm com polimento</v>
          </cell>
          <cell r="D1595" t="str">
            <v>FDE</v>
          </cell>
          <cell r="E1595" t="str">
            <v>M2</v>
          </cell>
          <cell r="F1595">
            <v>5</v>
          </cell>
          <cell r="G1595">
            <v>211.65</v>
          </cell>
          <cell r="H1595">
            <v>1058.25</v>
          </cell>
        </row>
        <row r="1596">
          <cell r="B1596" t="str">
            <v>87247</v>
          </cell>
          <cell r="C1596" t="str">
            <v>REVESTIMENTO CERÂMICO PARA PISO COM PLACAS TIPO ESMALTADA DE DIMENSÕES 35X35 CM APLICADA EM AMBIENTES DE ÁREA ENTRE 5 M2 E 10 M2. AF_02/2023_PE</v>
          </cell>
          <cell r="D1596" t="str">
            <v>SINAPI</v>
          </cell>
          <cell r="E1596" t="str">
            <v>M2</v>
          </cell>
          <cell r="F1596">
            <v>150</v>
          </cell>
          <cell r="G1596">
            <v>57.19</v>
          </cell>
          <cell r="H1596">
            <v>8578.5</v>
          </cell>
        </row>
        <row r="1597">
          <cell r="B1597" t="str">
            <v>87248</v>
          </cell>
          <cell r="C1597" t="str">
            <v>REVESTIMENTO CERÂMICO PARA PISO COM PLACAS TIPO ESMALTADA DE DIMENSÕES 35X35 CM APLICADA EM AMBIENTES DE ÁREA MAIOR QUE 10 M2. AF_02/2023_PE</v>
          </cell>
          <cell r="D1597" t="str">
            <v>SINAPI</v>
          </cell>
          <cell r="E1597" t="str">
            <v>M2</v>
          </cell>
          <cell r="F1597">
            <v>250</v>
          </cell>
          <cell r="G1597">
            <v>48.9</v>
          </cell>
          <cell r="H1597">
            <v>12225</v>
          </cell>
        </row>
        <row r="1598">
          <cell r="B1598" t="str">
            <v>87250</v>
          </cell>
          <cell r="C1598" t="str">
            <v>REVESTIMENTO CERÂMICO PARA PISO COM PLACAS TIPO ESMALTADA DE DIMENSÕES 45X45 CM APLICADA EM AMBIENTES DE ÁREA ENTRE 5 M2 E 10 M2. AF_02/2023_PE</v>
          </cell>
          <cell r="D1598" t="str">
            <v>SINAPI</v>
          </cell>
          <cell r="E1598" t="str">
            <v>M2</v>
          </cell>
          <cell r="F1598">
            <v>120</v>
          </cell>
          <cell r="G1598">
            <v>58.58</v>
          </cell>
          <cell r="H1598">
            <v>7029.6</v>
          </cell>
        </row>
        <row r="1599">
          <cell r="B1599" t="str">
            <v>87251</v>
          </cell>
          <cell r="C1599" t="str">
            <v>REVESTIMENTO CERÂMICO PARA PISO COM PLACAS TIPO ESMALTADA DE DIMENSÕES 45X45 CM APLICADA EM AMBIENTES DE ÁREA MAIOR QUE 10 M2. AF_02/2023_PE</v>
          </cell>
          <cell r="D1599" t="str">
            <v>SINAPI</v>
          </cell>
          <cell r="E1599" t="str">
            <v>M2</v>
          </cell>
          <cell r="F1599">
            <v>130</v>
          </cell>
          <cell r="G1599">
            <v>49.15</v>
          </cell>
          <cell r="H1599">
            <v>6389.5</v>
          </cell>
        </row>
        <row r="1600">
          <cell r="B1600" t="str">
            <v>87256</v>
          </cell>
          <cell r="C1600" t="str">
            <v>REVESTIMENTO CERÂMICO PARA PISO COM PLACAS TIPO ESMALTADA DE DIMENSÕES 60X60 CM APLICADA EM AMBIENTES DE ÁREA ENTRE 5 M2 E 10 M2. AF_02/2023_PE</v>
          </cell>
          <cell r="D1600" t="str">
            <v>SINAPI</v>
          </cell>
          <cell r="E1600" t="str">
            <v>M2</v>
          </cell>
          <cell r="F1600">
            <v>200</v>
          </cell>
          <cell r="G1600">
            <v>68.22</v>
          </cell>
          <cell r="H1600">
            <v>13644</v>
          </cell>
        </row>
        <row r="1601">
          <cell r="B1601" t="str">
            <v>104594</v>
          </cell>
          <cell r="C1601" t="str">
            <v>REVESTIMENTO CERÂMICO PARA PISO COM PLACAS TIPO ESMALTADA DE DIMENSÕES 80X80 CM APLICADA EM AMBIENTES DE ÁREA ENTRE 5 M² E 10 M². AF_02/2023_PE</v>
          </cell>
          <cell r="D1601" t="str">
            <v>SINAPI</v>
          </cell>
          <cell r="E1601" t="str">
            <v>M2</v>
          </cell>
          <cell r="F1601">
            <v>105</v>
          </cell>
          <cell r="G1601">
            <v>70.400000000000006</v>
          </cell>
          <cell r="H1601">
            <v>7392</v>
          </cell>
        </row>
        <row r="1602">
          <cell r="B1602" t="str">
            <v>104595</v>
          </cell>
          <cell r="C1602" t="str">
            <v>REVESTIMENTO CERÂMICO PARA PISO COM PLACAS TIPO ESMALTADA DE DIMENSÕES 80X80 CM APLICADA EM AMBIENTES DE ÁREA MAIOR QUE 10 M². AF_02/2023_PE</v>
          </cell>
          <cell r="D1602" t="str">
            <v>SINAPI</v>
          </cell>
          <cell r="E1602" t="str">
            <v>M2</v>
          </cell>
          <cell r="F1602">
            <v>90</v>
          </cell>
          <cell r="G1602">
            <v>58.14</v>
          </cell>
          <cell r="H1602">
            <v>5232.6000000000004</v>
          </cell>
        </row>
        <row r="1603">
          <cell r="B1603" t="str">
            <v>104601</v>
          </cell>
          <cell r="C1603" t="str">
            <v>REVESTIMENTO CERÂMICO PARA PISO COM PLACAS TIPO ESMALTADA DE DIMENSÕES 35X35 CM APLICADA EM DIAGONAL EM AMBIENTES DE ÁREA ENTRE 5 M² E 10 M². AF_02/2023_PE</v>
          </cell>
          <cell r="D1603" t="str">
            <v>SINAPI</v>
          </cell>
          <cell r="E1603" t="str">
            <v>M2</v>
          </cell>
          <cell r="F1603">
            <v>250</v>
          </cell>
          <cell r="G1603">
            <v>62.47</v>
          </cell>
          <cell r="H1603">
            <v>15617.5</v>
          </cell>
        </row>
        <row r="1604">
          <cell r="B1604" t="str">
            <v>104603</v>
          </cell>
          <cell r="C1604" t="str">
            <v>REVESTIMENTO CERÂMICO PARA PISO COM PLACAS TIPO ESMALTADA DE DIMENSÕES 35X35 CM APLICADA EM DIAGONAL EM AMBIENTES DE ÁREA MAIOR QUE 10 M². AF_02/2023_PE</v>
          </cell>
          <cell r="D1604" t="str">
            <v>SINAPI</v>
          </cell>
          <cell r="E1604" t="str">
            <v>M2</v>
          </cell>
          <cell r="F1604">
            <v>150</v>
          </cell>
          <cell r="G1604">
            <v>51.52</v>
          </cell>
          <cell r="H1604">
            <v>7728</v>
          </cell>
        </row>
        <row r="1605">
          <cell r="B1605" t="str">
            <v>104606</v>
          </cell>
          <cell r="C1605" t="str">
            <v>REVESTIMENTO CERÂMICO PARA PISO COM PLACAS TIPO ESMALTADA DE DIMENSÕES 45X45 CM APLICADA EM DIAGONAL EM AMBIENTES DE ÁREA ENTRE 5 M² E 10 M². AF_02/2023_PE</v>
          </cell>
          <cell r="D1605" t="str">
            <v>SINAPI</v>
          </cell>
          <cell r="E1605" t="str">
            <v>M2</v>
          </cell>
          <cell r="F1605">
            <v>150</v>
          </cell>
          <cell r="G1605">
            <v>66.97</v>
          </cell>
          <cell r="H1605">
            <v>10045.5</v>
          </cell>
        </row>
        <row r="1606">
          <cell r="B1606" t="str">
            <v>104607</v>
          </cell>
          <cell r="C1606" t="str">
            <v>REVESTIMENTO CERÂMICO PARA PISO COM PLACAS TIPO ESMALTADA DE DIMENSÕES 45X45 CM APLICADA EM DIAGONAL EM AMBIENTES DE ÁREA MAIOR QUE 10 M². AF_02/2023_PE</v>
          </cell>
          <cell r="D1606" t="str">
            <v>SINAPI</v>
          </cell>
          <cell r="E1606" t="str">
            <v>M2</v>
          </cell>
          <cell r="F1606">
            <v>150</v>
          </cell>
          <cell r="G1606">
            <v>52.89</v>
          </cell>
          <cell r="H1606">
            <v>7933.5</v>
          </cell>
        </row>
        <row r="1607">
          <cell r="B1607" t="str">
            <v>13.02.040</v>
          </cell>
          <cell r="C1607" t="str">
            <v>Piso de alta resistencia tipo medio, polido e=8mm preto/cimento comum</v>
          </cell>
          <cell r="D1607" t="str">
            <v>FDE</v>
          </cell>
          <cell r="E1607" t="str">
            <v>M2</v>
          </cell>
          <cell r="F1607">
            <v>5</v>
          </cell>
          <cell r="G1607">
            <v>114.86</v>
          </cell>
          <cell r="H1607">
            <v>574.29999999999995</v>
          </cell>
        </row>
        <row r="1608">
          <cell r="B1608" t="str">
            <v>13.02.041</v>
          </cell>
          <cell r="C1608" t="str">
            <v>Piso de alta resistencia tipo medio, polido e=8mm cinza/cimento comum</v>
          </cell>
          <cell r="D1608" t="str">
            <v>FDE</v>
          </cell>
          <cell r="E1608" t="str">
            <v>M2</v>
          </cell>
          <cell r="F1608">
            <v>5</v>
          </cell>
          <cell r="G1608">
            <v>107.01</v>
          </cell>
          <cell r="H1608">
            <v>535.04999999999995</v>
          </cell>
        </row>
        <row r="1609">
          <cell r="B1609" t="str">
            <v>101742</v>
          </cell>
          <cell r="C1609" t="str">
            <v>RODAPÉ BORRACHA LISO, ALTURA = 7CM, ESPESSURA = 2 MM, PARA ARGAMASSA. AF_09/2020</v>
          </cell>
          <cell r="D1609" t="str">
            <v>SINAPI</v>
          </cell>
          <cell r="E1609" t="str">
            <v>M</v>
          </cell>
          <cell r="F1609">
            <v>7</v>
          </cell>
          <cell r="G1609">
            <v>63.94</v>
          </cell>
          <cell r="H1609">
            <v>447.58</v>
          </cell>
        </row>
        <row r="1610">
          <cell r="B1610" t="str">
            <v>101746</v>
          </cell>
          <cell r="C1610" t="str">
            <v>ASSOALHO DE MADEIRA. AF_09/2020</v>
          </cell>
          <cell r="D1610" t="str">
            <v>SINAPI</v>
          </cell>
          <cell r="E1610" t="str">
            <v>M2</v>
          </cell>
          <cell r="F1610">
            <v>74</v>
          </cell>
          <cell r="G1610">
            <v>531.20000000000005</v>
          </cell>
          <cell r="H1610">
            <v>39308.800000000003</v>
          </cell>
        </row>
        <row r="1611">
          <cell r="B1611" t="str">
            <v>13.02.048</v>
          </cell>
          <cell r="C1611" t="str">
            <v>Soalho de tabuas de 20x2cm macho-femea g1-c6 sobre lastro/laje</v>
          </cell>
          <cell r="D1611" t="str">
            <v>FDE</v>
          </cell>
          <cell r="E1611" t="str">
            <v>M2</v>
          </cell>
          <cell r="F1611">
            <v>2</v>
          </cell>
          <cell r="G1611">
            <v>594.87</v>
          </cell>
          <cell r="H1611">
            <v>1189.74</v>
          </cell>
        </row>
        <row r="1612">
          <cell r="B1612" t="str">
            <v>13.80.012</v>
          </cell>
          <cell r="C1612" t="str">
            <v>Soalho de tabua 20x2cm macho-femea g1-c6 (somente tabuas)</v>
          </cell>
          <cell r="D1612" t="str">
            <v>FDE</v>
          </cell>
          <cell r="E1612" t="str">
            <v>M2</v>
          </cell>
          <cell r="F1612">
            <v>73</v>
          </cell>
          <cell r="G1612">
            <v>498.86</v>
          </cell>
          <cell r="H1612">
            <v>36416.78</v>
          </cell>
        </row>
        <row r="1613">
          <cell r="B1613" t="str">
            <v>13.02.049</v>
          </cell>
          <cell r="C1613" t="str">
            <v>Qe-34 quadra de esportes/piso fibra polipropileno corrugado/fund dir</v>
          </cell>
          <cell r="D1613" t="str">
            <v>FDE</v>
          </cell>
          <cell r="E1613" t="str">
            <v>M2</v>
          </cell>
          <cell r="F1613">
            <v>2</v>
          </cell>
          <cell r="G1613">
            <v>128.30000000000001</v>
          </cell>
          <cell r="H1613">
            <v>256.60000000000002</v>
          </cell>
        </row>
        <row r="1614">
          <cell r="B1614" t="str">
            <v>13.02.050</v>
          </cell>
          <cell r="C1614" t="str">
            <v>Qe-35 espaco multiesportivo/piso fibra poliprop corrugado/fund dir</v>
          </cell>
          <cell r="D1614" t="str">
            <v>FDE</v>
          </cell>
          <cell r="E1614" t="str">
            <v>M2</v>
          </cell>
          <cell r="F1614">
            <v>2</v>
          </cell>
          <cell r="G1614">
            <v>131.96</v>
          </cell>
          <cell r="H1614">
            <v>263.92</v>
          </cell>
        </row>
        <row r="1615">
          <cell r="B1615" t="str">
            <v>13.02.052</v>
          </cell>
          <cell r="C1615" t="str">
            <v>Tratamento selador para granilite - base agua</v>
          </cell>
          <cell r="D1615" t="str">
            <v>FDE</v>
          </cell>
          <cell r="E1615" t="str">
            <v>M2</v>
          </cell>
          <cell r="F1615">
            <v>2</v>
          </cell>
          <cell r="G1615">
            <v>10.18</v>
          </cell>
          <cell r="H1615">
            <v>20.36</v>
          </cell>
        </row>
        <row r="1616">
          <cell r="B1616" t="str">
            <v>13.02.058</v>
          </cell>
          <cell r="C1616" t="str">
            <v>Sinalização visual de degraus-pintura esmalte epoxi</v>
          </cell>
          <cell r="D1616" t="str">
            <v>FDE</v>
          </cell>
          <cell r="E1616" t="str">
            <v>CJ</v>
          </cell>
          <cell r="F1616">
            <v>52</v>
          </cell>
          <cell r="G1616">
            <v>16.2</v>
          </cell>
          <cell r="H1616">
            <v>842.4</v>
          </cell>
        </row>
        <row r="1617">
          <cell r="B1617" t="str">
            <v>13.02.059</v>
          </cell>
          <cell r="C1617" t="str">
            <v>Sinalização visual de degraus fita adesiva cor amarela 25x200mm (2 faixas)</v>
          </cell>
          <cell r="D1617" t="str">
            <v>FDE</v>
          </cell>
          <cell r="E1617" t="str">
            <v>CJ</v>
          </cell>
          <cell r="F1617">
            <v>52</v>
          </cell>
          <cell r="G1617">
            <v>16.239999999999998</v>
          </cell>
          <cell r="H1617">
            <v>844.48</v>
          </cell>
        </row>
        <row r="1618">
          <cell r="B1618" t="str">
            <v>101733</v>
          </cell>
          <cell r="C1618" t="str">
            <v>PISO DE BORRACHA PASTILHADO/FRISADO, ESPESSURA 7MM, ASSENTADO COM ARGAMASSA. AF_09/2020</v>
          </cell>
          <cell r="D1618" t="str">
            <v>SINAPI</v>
          </cell>
          <cell r="E1618" t="str">
            <v>M2</v>
          </cell>
          <cell r="F1618">
            <v>60</v>
          </cell>
          <cell r="G1618">
            <v>272.95</v>
          </cell>
          <cell r="H1618">
            <v>16377</v>
          </cell>
        </row>
        <row r="1619">
          <cell r="B1619" t="str">
            <v>13.02.066</v>
          </cell>
          <cell r="C1619" t="str">
            <v>Piso de concreto/laje alveolar (tipo laje zero)</v>
          </cell>
          <cell r="D1619" t="str">
            <v>FDE</v>
          </cell>
          <cell r="E1619" t="str">
            <v>M2</v>
          </cell>
          <cell r="F1619">
            <v>4</v>
          </cell>
          <cell r="G1619">
            <v>28.91</v>
          </cell>
          <cell r="H1619">
            <v>115.64</v>
          </cell>
        </row>
        <row r="1620">
          <cell r="B1620" t="str">
            <v>13.02.068</v>
          </cell>
          <cell r="C1620" t="str">
            <v>Piso de concreto sobre laje impermeabilizada ou sobre protecao acustica</v>
          </cell>
          <cell r="D1620" t="str">
            <v>FDE</v>
          </cell>
          <cell r="E1620" t="str">
            <v>M2</v>
          </cell>
          <cell r="F1620">
            <v>2</v>
          </cell>
          <cell r="G1620">
            <v>152.41</v>
          </cell>
          <cell r="H1620">
            <v>304.82</v>
          </cell>
        </row>
        <row r="1621">
          <cell r="B1621" t="str">
            <v>13.02.069</v>
          </cell>
          <cell r="C1621" t="str">
            <v>Porcelanato esmaltado</v>
          </cell>
          <cell r="D1621" t="str">
            <v>FDE</v>
          </cell>
          <cell r="E1621" t="str">
            <v>M2</v>
          </cell>
          <cell r="F1621">
            <v>127</v>
          </cell>
          <cell r="G1621">
            <v>194.47</v>
          </cell>
          <cell r="H1621">
            <v>24697.69</v>
          </cell>
        </row>
        <row r="1622">
          <cell r="B1622" t="str">
            <v>13.02.064</v>
          </cell>
          <cell r="C1622" t="str">
            <v>Porcelanato tecnico</v>
          </cell>
          <cell r="D1622" t="str">
            <v>FDE</v>
          </cell>
          <cell r="E1622" t="str">
            <v>M2</v>
          </cell>
          <cell r="F1622">
            <v>86</v>
          </cell>
          <cell r="G1622">
            <v>215.6</v>
          </cell>
          <cell r="H1622">
            <v>18541.599999999999</v>
          </cell>
        </row>
        <row r="1623">
          <cell r="B1623" t="str">
            <v>18.08.170</v>
          </cell>
          <cell r="C1623" t="str">
            <v>Revestimento em porcelanato técnico polido para área interna e ambiente de médio tráfego, grupo de absorção BIa, coeficiente de atrito I, assentado com argamassa colante industrializada, rejuntado</v>
          </cell>
          <cell r="D1623" t="str">
            <v>SP Obras</v>
          </cell>
          <cell r="E1623" t="str">
            <v>M2</v>
          </cell>
          <cell r="F1623">
            <v>179</v>
          </cell>
          <cell r="G1623">
            <v>243.98</v>
          </cell>
          <cell r="H1623">
            <v>43672.42</v>
          </cell>
        </row>
        <row r="1624">
          <cell r="B1624" t="str">
            <v>02.01.09.310.136</v>
          </cell>
          <cell r="C1624" t="str">
            <v>NEB 16_Porcelanato esmaltado, retificado, acabamento acetinado, esp. 9mm, 30 x 60 cm para interior, com rejunte, chapisco e impermeabilização</v>
          </cell>
          <cell r="D1624" t="str">
            <v>CPTM</v>
          </cell>
          <cell r="E1624" t="str">
            <v>m²</v>
          </cell>
          <cell r="F1624">
            <v>72</v>
          </cell>
          <cell r="G1624">
            <v>326.86</v>
          </cell>
          <cell r="H1624">
            <v>23533.919999999998</v>
          </cell>
        </row>
        <row r="1625">
          <cell r="B1625" t="str">
            <v>18.08.062</v>
          </cell>
          <cell r="C1625" t="str">
            <v>Revestimento em porcelanato esmaltado polido para área interna e ambiente com tráfego médio, grupo de absorção BIa, assentado com argamassa colante industrializada, rejuntado</v>
          </cell>
          <cell r="D1625" t="str">
            <v>SP Obras</v>
          </cell>
          <cell r="E1625" t="str">
            <v>M2</v>
          </cell>
          <cell r="F1625">
            <v>26</v>
          </cell>
          <cell r="G1625">
            <v>200.42</v>
          </cell>
          <cell r="H1625">
            <v>5210.92</v>
          </cell>
        </row>
        <row r="1626">
          <cell r="B1626" t="str">
            <v>98671</v>
          </cell>
          <cell r="C1626" t="str">
            <v>PISO EM GRANITO APLICADO EM AMBIENTES INTERNOS. AF_09/2020</v>
          </cell>
          <cell r="D1626" t="str">
            <v>SINAPI</v>
          </cell>
          <cell r="E1626" t="str">
            <v>M2</v>
          </cell>
          <cell r="F1626">
            <v>80</v>
          </cell>
          <cell r="G1626">
            <v>493.49</v>
          </cell>
          <cell r="H1626">
            <v>39479.199999999997</v>
          </cell>
        </row>
        <row r="1627">
          <cell r="B1627" t="str">
            <v>101092</v>
          </cell>
          <cell r="C1627" t="str">
            <v>PISO EM GRANITO APLICADO EM CALÇADAS OU PISOS EXTERNOS. AF_05/2020</v>
          </cell>
          <cell r="D1627" t="str">
            <v>SINAPI</v>
          </cell>
          <cell r="E1627" t="str">
            <v>M2</v>
          </cell>
          <cell r="F1627">
            <v>50</v>
          </cell>
          <cell r="G1627">
            <v>506.66</v>
          </cell>
          <cell r="H1627">
            <v>25333</v>
          </cell>
        </row>
        <row r="1628">
          <cell r="B1628" t="str">
            <v>101090</v>
          </cell>
          <cell r="C1628" t="str">
            <v>PISO EM PEDRA PORTUGUESA ASSENTADO SOBRE ARGAMASSA SECA DE CIMENTO E AREIA, TRAÇO 1:3, REJUNTADO COM CIMENTO COMUM. AF_05/2020</v>
          </cell>
          <cell r="D1628" t="str">
            <v>SINAPI</v>
          </cell>
          <cell r="E1628" t="str">
            <v>M2</v>
          </cell>
          <cell r="F1628">
            <v>102</v>
          </cell>
          <cell r="G1628">
            <v>231.74</v>
          </cell>
          <cell r="H1628">
            <v>23637.48</v>
          </cell>
        </row>
        <row r="1629">
          <cell r="B1629" t="str">
            <v>87246</v>
          </cell>
          <cell r="C1629" t="str">
            <v>REVESTIMENTO CERÂMICO PARA PISO COM PLACAS TIPO ESMALTADA DE DIMENSÕES 35X35 CM APLICADA EM AMBIENTES DE ÁREA MENOR QUE 5 M2. AF_02/2023_PE</v>
          </cell>
          <cell r="D1629" t="str">
            <v>SINAPI</v>
          </cell>
          <cell r="E1629" t="str">
            <v>M2</v>
          </cell>
          <cell r="F1629">
            <v>100</v>
          </cell>
          <cell r="G1629">
            <v>64.94</v>
          </cell>
          <cell r="H1629">
            <v>6494</v>
          </cell>
        </row>
        <row r="1630">
          <cell r="B1630" t="str">
            <v>87257</v>
          </cell>
          <cell r="C1630" t="str">
            <v>REVESTIMENTO CERÂMICO PARA PISO COM PLACAS TIPO ESMALTADA DE DIMENSÕES 60X60 CM APLICADA EM AMBIENTES DE ÁREA MAIOR QUE 10 M2. AF_02/2023_PE</v>
          </cell>
          <cell r="D1630" t="str">
            <v>SINAPI</v>
          </cell>
          <cell r="E1630" t="str">
            <v>M2</v>
          </cell>
          <cell r="F1630">
            <v>100</v>
          </cell>
          <cell r="G1630">
            <v>57.68</v>
          </cell>
          <cell r="H1630">
            <v>5768</v>
          </cell>
        </row>
        <row r="1631">
          <cell r="B1631" t="str">
            <v>87255</v>
          </cell>
          <cell r="C1631" t="str">
            <v>REVESTIMENTO CERÂMICO PARA PISO COM PLACAS TIPO ESMALTADA DE DIMENSÕES 60X60 CM APLICADA EM AMBIENTES DE ÁREA MENOR QUE 5 M2. AF_02/2023_PE</v>
          </cell>
          <cell r="D1631" t="str">
            <v>SINAPI</v>
          </cell>
          <cell r="E1631" t="str">
            <v>M2</v>
          </cell>
          <cell r="F1631">
            <v>100</v>
          </cell>
          <cell r="G1631">
            <v>80.66</v>
          </cell>
          <cell r="H1631">
            <v>8066</v>
          </cell>
        </row>
        <row r="1632">
          <cell r="B1632" t="str">
            <v>101727</v>
          </cell>
          <cell r="C1632" t="str">
            <v>PISO VINÍLICO SEMI-FLEXÍVEL EM PLACAS, PADRÃO LISO, ESPESSURA 3,2 MM, FIXADO COM COLA. AF_09/2020</v>
          </cell>
          <cell r="D1632" t="str">
            <v>SINAPI</v>
          </cell>
          <cell r="E1632" t="str">
            <v>M2</v>
          </cell>
          <cell r="F1632">
            <v>152</v>
          </cell>
          <cell r="G1632">
            <v>197.64</v>
          </cell>
          <cell r="H1632">
            <v>30041.279999999999</v>
          </cell>
        </row>
        <row r="1633">
          <cell r="B1633" t="str">
            <v>13.02.077</v>
          </cell>
          <cell r="C1633" t="str">
            <v>Chapas vinilicas/transito pesado (cor especificar) esp 2mm</v>
          </cell>
          <cell r="D1633" t="str">
            <v>FDE</v>
          </cell>
          <cell r="E1633" t="str">
            <v>M2</v>
          </cell>
          <cell r="F1633">
            <v>52</v>
          </cell>
          <cell r="G1633">
            <v>234.51</v>
          </cell>
          <cell r="H1633">
            <v>12194.52</v>
          </cell>
        </row>
        <row r="1634">
          <cell r="B1634" t="str">
            <v>13.02.080</v>
          </cell>
          <cell r="C1634" t="str">
            <v>Piso viniílico em manta com tratamento superfície com pur larg.de 2,00m e=2mm incluso rodapé curvo h= 5cm fornec e instalado.</v>
          </cell>
          <cell r="D1634" t="str">
            <v>FDE</v>
          </cell>
          <cell r="E1634" t="str">
            <v>M2</v>
          </cell>
          <cell r="F1634">
            <v>129</v>
          </cell>
          <cell r="G1634">
            <v>280.57</v>
          </cell>
          <cell r="H1634">
            <v>36193.53</v>
          </cell>
        </row>
        <row r="1635">
          <cell r="B1635" t="str">
            <v>102499</v>
          </cell>
          <cell r="C1635" t="str">
            <v>ENCERAMENTO DE PISO EM MADEIRA. AF_05/2021</v>
          </cell>
          <cell r="D1635" t="str">
            <v>SINAPI</v>
          </cell>
          <cell r="E1635" t="str">
            <v>M2</v>
          </cell>
          <cell r="F1635">
            <v>333</v>
          </cell>
          <cell r="G1635">
            <v>3.8</v>
          </cell>
          <cell r="H1635">
            <v>1265.4000000000001</v>
          </cell>
        </row>
        <row r="1636">
          <cell r="B1636" t="str">
            <v>21.02.281</v>
          </cell>
          <cell r="C1636" t="str">
            <v>Revestimento vinílico flexível em manta homogênea, espessura de 2 mm, com impermeabilizante acrílico</v>
          </cell>
          <cell r="D1636" t="str">
            <v>SP Obras</v>
          </cell>
          <cell r="E1636" t="str">
            <v>M2</v>
          </cell>
          <cell r="F1636">
            <v>2750</v>
          </cell>
          <cell r="G1636">
            <v>406.08</v>
          </cell>
          <cell r="H1636">
            <v>1116720</v>
          </cell>
        </row>
        <row r="1637">
          <cell r="B1637" t="str">
            <v>21.10.071</v>
          </cell>
          <cell r="C1637" t="str">
            <v>Rodapé flexível para piso vinílico em PVC, espessura de 2 mm e altura de 7,5 cm, curvo/plano, com impermeabilizante acrílico</v>
          </cell>
          <cell r="D1637" t="str">
            <v>SP Obras</v>
          </cell>
          <cell r="E1637" t="str">
            <v>M</v>
          </cell>
          <cell r="F1637">
            <v>800</v>
          </cell>
          <cell r="G1637">
            <v>47.15</v>
          </cell>
          <cell r="H1637">
            <v>37720</v>
          </cell>
        </row>
        <row r="1638">
          <cell r="B1638" t="str">
            <v>21.02.310</v>
          </cell>
          <cell r="C1638" t="str">
            <v>Revestimento vinílico autoportante acústico, espessura de 4,5 mm, com impermeabilizante acrílico</v>
          </cell>
          <cell r="D1638" t="str">
            <v>SP Obras</v>
          </cell>
          <cell r="E1638" t="str">
            <v>M2</v>
          </cell>
          <cell r="F1638">
            <v>122</v>
          </cell>
          <cell r="G1638">
            <v>519.47</v>
          </cell>
          <cell r="H1638">
            <v>63375.34</v>
          </cell>
        </row>
        <row r="1639">
          <cell r="B1639" t="str">
            <v>101729</v>
          </cell>
          <cell r="C1639" t="str">
            <v>PISO EM TACO DE MADEIRA 7X42CM, FIXADO COM COLA BASE DE PVA. AF_09/2020</v>
          </cell>
          <cell r="D1639" t="str">
            <v>SINAPI</v>
          </cell>
          <cell r="E1639" t="str">
            <v>M2</v>
          </cell>
          <cell r="F1639">
            <v>7</v>
          </cell>
          <cell r="G1639">
            <v>340.33</v>
          </cell>
          <cell r="H1639">
            <v>2382.31</v>
          </cell>
        </row>
        <row r="1640">
          <cell r="B1640" t="str">
            <v>13.02.092</v>
          </cell>
          <cell r="C1640" t="str">
            <v>Sinteko - duas demaos inclusive raspagem - aplicado</v>
          </cell>
          <cell r="D1640" t="str">
            <v>FDE</v>
          </cell>
          <cell r="E1640" t="str">
            <v>M2</v>
          </cell>
          <cell r="F1640">
            <v>26</v>
          </cell>
          <cell r="G1640">
            <v>164.87</v>
          </cell>
          <cell r="H1640">
            <v>4286.62</v>
          </cell>
        </row>
        <row r="1641">
          <cell r="B1641" t="str">
            <v>13.02.093</v>
          </cell>
          <cell r="C1641" t="str">
            <v>Raspagem com calafetacao e aplicacao de cera</v>
          </cell>
          <cell r="D1641" t="str">
            <v>FDE</v>
          </cell>
          <cell r="E1641" t="str">
            <v>M2</v>
          </cell>
          <cell r="F1641">
            <v>26</v>
          </cell>
          <cell r="G1641">
            <v>55</v>
          </cell>
          <cell r="H1641">
            <v>1430</v>
          </cell>
        </row>
        <row r="1642">
          <cell r="B1642" t="str">
            <v>13.02.100</v>
          </cell>
          <cell r="C1642" t="str">
            <v>Ceramica esmalt.antider. absorção de agua 3% a 8% pei 4/5 coef.atrito minimo 0,4 uso exclusivo padrao creche</v>
          </cell>
          <cell r="D1642" t="str">
            <v>FDE</v>
          </cell>
          <cell r="E1642" t="str">
            <v>M2</v>
          </cell>
          <cell r="F1642">
            <v>2</v>
          </cell>
          <cell r="G1642">
            <v>87.36</v>
          </cell>
          <cell r="H1642">
            <v>174.72</v>
          </cell>
        </row>
        <row r="1643">
          <cell r="B1643" t="str">
            <v>101732</v>
          </cell>
          <cell r="C1643" t="str">
            <v>PISO EM PEDRA ARDÓSIA ASSENTADO SOBRE ARGAMASSA 1:3 (CIMENTO E AREIA). AF_09/2020</v>
          </cell>
          <cell r="D1643" t="str">
            <v>SINAPI</v>
          </cell>
          <cell r="E1643" t="str">
            <v>M2</v>
          </cell>
          <cell r="F1643">
            <v>134</v>
          </cell>
          <cell r="G1643">
            <v>105.88</v>
          </cell>
          <cell r="H1643">
            <v>14187.92</v>
          </cell>
        </row>
        <row r="1644">
          <cell r="B1644" t="str">
            <v>13.04.001</v>
          </cell>
          <cell r="C1644" t="str">
            <v>Degraus em argamassa de cimento e areia 1:3 espessura de 2 cm</v>
          </cell>
          <cell r="D1644" t="str">
            <v>FDE</v>
          </cell>
          <cell r="E1644" t="str">
            <v>M</v>
          </cell>
          <cell r="F1644">
            <v>2</v>
          </cell>
          <cell r="G1644">
            <v>55.3</v>
          </cell>
          <cell r="H1644">
            <v>110.6</v>
          </cell>
        </row>
        <row r="1645">
          <cell r="B1645" t="str">
            <v>13.04.004</v>
          </cell>
          <cell r="C1645" t="str">
            <v>Degrau de concreto liso</v>
          </cell>
          <cell r="D1645" t="str">
            <v>FDE</v>
          </cell>
          <cell r="E1645" t="str">
            <v>M</v>
          </cell>
          <cell r="F1645">
            <v>3</v>
          </cell>
          <cell r="G1645">
            <v>129.24</v>
          </cell>
          <cell r="H1645">
            <v>387.72</v>
          </cell>
        </row>
        <row r="1646">
          <cell r="B1646" t="str">
            <v>13.04.026</v>
          </cell>
          <cell r="C1646" t="str">
            <v>Degraus de granilite moldados no local</v>
          </cell>
          <cell r="D1646" t="str">
            <v>FDE</v>
          </cell>
          <cell r="E1646" t="str">
            <v>M</v>
          </cell>
          <cell r="F1646">
            <v>3</v>
          </cell>
          <cell r="G1646">
            <v>228.79</v>
          </cell>
          <cell r="H1646">
            <v>686.37</v>
          </cell>
        </row>
        <row r="1647">
          <cell r="B1647" t="str">
            <v>13.04.027</v>
          </cell>
          <cell r="C1647" t="str">
            <v>Degraus de granilite pre-moldados</v>
          </cell>
          <cell r="D1647" t="str">
            <v>FDE</v>
          </cell>
          <cell r="E1647" t="str">
            <v>M</v>
          </cell>
          <cell r="F1647">
            <v>3</v>
          </cell>
          <cell r="G1647">
            <v>68.180000000000007</v>
          </cell>
          <cell r="H1647">
            <v>204.54</v>
          </cell>
        </row>
        <row r="1648">
          <cell r="B1648" t="str">
            <v>13.04.040</v>
          </cell>
          <cell r="C1648" t="str">
            <v>Degraus de chapa vinilica espess 2 mm</v>
          </cell>
          <cell r="D1648" t="str">
            <v>FDE</v>
          </cell>
          <cell r="E1648" t="str">
            <v>M</v>
          </cell>
          <cell r="F1648">
            <v>3</v>
          </cell>
          <cell r="G1648">
            <v>190.15</v>
          </cell>
          <cell r="H1648">
            <v>570.45000000000005</v>
          </cell>
        </row>
        <row r="1649">
          <cell r="B1649" t="str">
            <v>13.04.050</v>
          </cell>
          <cell r="C1649" t="str">
            <v>Degrau de borracha sintetica cor preta c/testeira fixavel c/arg</v>
          </cell>
          <cell r="D1649" t="str">
            <v>FDE</v>
          </cell>
          <cell r="E1649" t="str">
            <v>M</v>
          </cell>
          <cell r="F1649">
            <v>5</v>
          </cell>
          <cell r="G1649">
            <v>266.51</v>
          </cell>
          <cell r="H1649">
            <v>1332.55</v>
          </cell>
        </row>
        <row r="1650">
          <cell r="B1650" t="str">
            <v>13.05.001</v>
          </cell>
          <cell r="C1650" t="str">
            <v>Rodapes de argam cimento e areia 1:3 com altura de 5 cm</v>
          </cell>
          <cell r="D1650" t="str">
            <v>FDE</v>
          </cell>
          <cell r="E1650" t="str">
            <v>M</v>
          </cell>
          <cell r="F1650">
            <v>5</v>
          </cell>
          <cell r="G1650">
            <v>25.57</v>
          </cell>
          <cell r="H1650">
            <v>127.85</v>
          </cell>
        </row>
        <row r="1651">
          <cell r="B1651" t="str">
            <v>13.05.003</v>
          </cell>
          <cell r="C1651" t="str">
            <v>Rodape de cimentado de 15 cm</v>
          </cell>
          <cell r="D1651" t="str">
            <v>FDE</v>
          </cell>
          <cell r="E1651" t="str">
            <v>M</v>
          </cell>
          <cell r="F1651">
            <v>5</v>
          </cell>
          <cell r="G1651">
            <v>26.3</v>
          </cell>
          <cell r="H1651">
            <v>131.5</v>
          </cell>
        </row>
        <row r="1652">
          <cell r="B1652" t="str">
            <v>13.05.004</v>
          </cell>
          <cell r="C1652" t="str">
            <v>Rodapes de argam cimento e areia 1:3 com altura de 10 cm</v>
          </cell>
          <cell r="D1652" t="str">
            <v>FDE</v>
          </cell>
          <cell r="E1652" t="str">
            <v>M</v>
          </cell>
          <cell r="F1652">
            <v>5</v>
          </cell>
          <cell r="G1652">
            <v>26.15</v>
          </cell>
          <cell r="H1652">
            <v>130.75</v>
          </cell>
        </row>
        <row r="1653">
          <cell r="B1653" t="str">
            <v>13.05.005</v>
          </cell>
          <cell r="C1653" t="str">
            <v>Rodape de argamassa de cim/areia 1:3 para escada</v>
          </cell>
          <cell r="D1653" t="str">
            <v>FDE</v>
          </cell>
          <cell r="E1653" t="str">
            <v>M</v>
          </cell>
          <cell r="F1653">
            <v>3</v>
          </cell>
          <cell r="G1653">
            <v>42.95</v>
          </cell>
          <cell r="H1653">
            <v>128.85</v>
          </cell>
        </row>
        <row r="1654">
          <cell r="B1654" t="str">
            <v>13.05.006</v>
          </cell>
          <cell r="C1654" t="str">
            <v>Rodapé de argamassa cimento e areia 1:3 espessura 1,5cm x altura de 7cm</v>
          </cell>
          <cell r="D1654" t="str">
            <v>FDE</v>
          </cell>
          <cell r="E1654" t="str">
            <v>M</v>
          </cell>
          <cell r="F1654">
            <v>5</v>
          </cell>
          <cell r="G1654">
            <v>26.31</v>
          </cell>
          <cell r="H1654">
            <v>131.55000000000001</v>
          </cell>
        </row>
        <row r="1655">
          <cell r="B1655" t="str">
            <v>101739</v>
          </cell>
          <cell r="C1655" t="str">
            <v>RODAPÉ EM MADEIRA, ALTURA 7CM, FIXADO COM COLA E PARAFUSOS. AF_09/2020</v>
          </cell>
          <cell r="D1655" t="str">
            <v>SINAPI</v>
          </cell>
          <cell r="E1655" t="str">
            <v>M</v>
          </cell>
          <cell r="F1655">
            <v>7</v>
          </cell>
          <cell r="G1655">
            <v>48.24</v>
          </cell>
          <cell r="H1655">
            <v>337.68</v>
          </cell>
        </row>
        <row r="1656">
          <cell r="B1656" t="str">
            <v>98686</v>
          </cell>
          <cell r="C1656" t="str">
            <v>RODAPÉ EM LADRILHO HIDRÁULICO, ALTURA 7 CM. AF_09/2020</v>
          </cell>
          <cell r="D1656" t="str">
            <v>SINAPI</v>
          </cell>
          <cell r="E1656" t="str">
            <v>M</v>
          </cell>
          <cell r="F1656">
            <v>7</v>
          </cell>
          <cell r="G1656">
            <v>53.17</v>
          </cell>
          <cell r="H1656">
            <v>372.19</v>
          </cell>
        </row>
        <row r="1657">
          <cell r="B1657" t="str">
            <v>13.05.020</v>
          </cell>
          <cell r="C1657" t="str">
            <v>Rodapes de granilite simples de 10 cm</v>
          </cell>
          <cell r="D1657" t="str">
            <v>FDE</v>
          </cell>
          <cell r="E1657" t="str">
            <v>M</v>
          </cell>
          <cell r="F1657">
            <v>7</v>
          </cell>
          <cell r="G1657">
            <v>67.680000000000007</v>
          </cell>
          <cell r="H1657">
            <v>473.76</v>
          </cell>
        </row>
        <row r="1658">
          <cell r="B1658" t="str">
            <v>13.05.022</v>
          </cell>
          <cell r="C1658" t="str">
            <v>Rodape porcelanato esmaltado 7cm</v>
          </cell>
          <cell r="D1658" t="str">
            <v>FDE</v>
          </cell>
          <cell r="E1658" t="str">
            <v>M</v>
          </cell>
          <cell r="F1658">
            <v>52</v>
          </cell>
          <cell r="G1658">
            <v>23.04</v>
          </cell>
          <cell r="H1658">
            <v>1198.08</v>
          </cell>
        </row>
        <row r="1659">
          <cell r="B1659" t="str">
            <v>18.08.072</v>
          </cell>
          <cell r="C1659" t="str">
            <v>Rodapé em porcelanato esmaltado polido para área interna e ambiente com tráfego médio, grupo de absorção BIa, assentado com argamassa colante industrializada, rejuntado</v>
          </cell>
          <cell r="D1659" t="str">
            <v>SP Obras</v>
          </cell>
          <cell r="E1659" t="str">
            <v>M</v>
          </cell>
          <cell r="F1659">
            <v>177</v>
          </cell>
          <cell r="G1659">
            <v>39.6</v>
          </cell>
          <cell r="H1659">
            <v>7009.2</v>
          </cell>
        </row>
        <row r="1660">
          <cell r="B1660" t="str">
            <v>18.08.032</v>
          </cell>
          <cell r="C1660" t="str">
            <v>Revestimento em porcelanato esmaltado antiderrapante para área externa e ambiente com alto tráfego, grupo de absorção BIa, assentado com argamassa colante industrializada, rejuntado</v>
          </cell>
          <cell r="D1660" t="str">
            <v>SP Obras</v>
          </cell>
          <cell r="E1660" t="str">
            <v>M2</v>
          </cell>
          <cell r="F1660">
            <v>77</v>
          </cell>
          <cell r="G1660">
            <v>137.82</v>
          </cell>
          <cell r="H1660">
            <v>10612.14</v>
          </cell>
        </row>
        <row r="1661">
          <cell r="B1661" t="str">
            <v>18.08.042</v>
          </cell>
          <cell r="C1661" t="str">
            <v>Rodapé em porcelanato esmaltado antiderrapante para área externa e ambiente com alto tráfego, grupo de absorção BIa, assentado com argamassa colante industrializada, rejuntado</v>
          </cell>
          <cell r="D1661" t="str">
            <v>SP Obras</v>
          </cell>
          <cell r="E1661" t="str">
            <v>M</v>
          </cell>
          <cell r="F1661">
            <v>127</v>
          </cell>
          <cell r="G1661">
            <v>28.7</v>
          </cell>
          <cell r="H1661">
            <v>3644.9</v>
          </cell>
        </row>
        <row r="1662">
          <cell r="B1662" t="str">
            <v>18.08.090</v>
          </cell>
          <cell r="C1662" t="str">
            <v>Revestimento em porcelanato esmaltado acetinado para área interna e ambiente com acesso ao exterior, grupo de absorção BIa, resistência química B, assentado com argamassa colante industrializada, rejuntado</v>
          </cell>
          <cell r="D1662" t="str">
            <v>SP Obras</v>
          </cell>
          <cell r="E1662" t="str">
            <v>M2</v>
          </cell>
          <cell r="F1662">
            <v>127</v>
          </cell>
          <cell r="G1662">
            <v>145.37</v>
          </cell>
          <cell r="H1662">
            <v>18461.990000000002</v>
          </cell>
        </row>
        <row r="1663">
          <cell r="B1663" t="str">
            <v>18.08.100</v>
          </cell>
          <cell r="C1663" t="str">
            <v>Rodapé em porcelanato esmaltado acetinado para área interna e ambiente com acesso ao exterior, grupo de absorção BIa, resistência química B, assentado com argamassa colante industrializada, rejuntado</v>
          </cell>
          <cell r="D1663" t="str">
            <v>SP Obras</v>
          </cell>
          <cell r="E1663" t="str">
            <v>M</v>
          </cell>
          <cell r="F1663">
            <v>152</v>
          </cell>
          <cell r="G1663">
            <v>30.01</v>
          </cell>
          <cell r="H1663">
            <v>4561.5200000000004</v>
          </cell>
        </row>
        <row r="1664">
          <cell r="B1664" t="str">
            <v>13.05.024</v>
          </cell>
          <cell r="C1664" t="str">
            <v>Rodapes de granilite para escada de 10 cm</v>
          </cell>
          <cell r="D1664" t="str">
            <v>FDE</v>
          </cell>
          <cell r="E1664" t="str">
            <v>M</v>
          </cell>
          <cell r="F1664">
            <v>7</v>
          </cell>
          <cell r="G1664">
            <v>61.44</v>
          </cell>
          <cell r="H1664">
            <v>430.08</v>
          </cell>
        </row>
        <row r="1665">
          <cell r="B1665" t="str">
            <v>13.05.025</v>
          </cell>
          <cell r="C1665" t="str">
            <v>Rodape de granilite para escada de 7-cm</v>
          </cell>
          <cell r="D1665" t="str">
            <v>FDE</v>
          </cell>
          <cell r="E1665" t="str">
            <v>M</v>
          </cell>
          <cell r="F1665">
            <v>7</v>
          </cell>
          <cell r="G1665">
            <v>62.22</v>
          </cell>
          <cell r="H1665">
            <v>435.54</v>
          </cell>
        </row>
        <row r="1666">
          <cell r="B1666" t="str">
            <v>13.05.026</v>
          </cell>
          <cell r="C1666" t="str">
            <v>Rodapé de granilite simples altura 7cm</v>
          </cell>
          <cell r="D1666" t="str">
            <v>FDE</v>
          </cell>
          <cell r="E1666" t="str">
            <v>M</v>
          </cell>
          <cell r="F1666">
            <v>7</v>
          </cell>
          <cell r="G1666">
            <v>67.510000000000005</v>
          </cell>
          <cell r="H1666">
            <v>472.57</v>
          </cell>
        </row>
        <row r="1667">
          <cell r="B1667" t="str">
            <v>13.05.028</v>
          </cell>
          <cell r="C1667" t="str">
            <v>Rodapes de massa granit alta resistencia de 10 cm tipo medio simples</v>
          </cell>
          <cell r="D1667" t="str">
            <v>FDE</v>
          </cell>
          <cell r="E1667" t="str">
            <v>M</v>
          </cell>
          <cell r="F1667">
            <v>7</v>
          </cell>
          <cell r="G1667">
            <v>56.61</v>
          </cell>
          <cell r="H1667">
            <v>396.27</v>
          </cell>
        </row>
        <row r="1668">
          <cell r="B1668" t="str">
            <v>13.05.030</v>
          </cell>
          <cell r="C1668" t="str">
            <v>Rodapes massa granit alta res 10cm medio p/escada incl triang</v>
          </cell>
          <cell r="D1668" t="str">
            <v>FDE</v>
          </cell>
          <cell r="E1668" t="str">
            <v>M</v>
          </cell>
          <cell r="F1668">
            <v>7</v>
          </cell>
          <cell r="G1668">
            <v>62.57</v>
          </cell>
          <cell r="H1668">
            <v>437.99</v>
          </cell>
        </row>
        <row r="1669">
          <cell r="B1669" t="str">
            <v>13.05.031</v>
          </cell>
          <cell r="C1669" t="str">
            <v>Rodape de alta resistencia 7-cm tipo medio para escada incl triangulo</v>
          </cell>
          <cell r="D1669" t="str">
            <v>FDE</v>
          </cell>
          <cell r="E1669" t="str">
            <v>M</v>
          </cell>
          <cell r="F1669">
            <v>7</v>
          </cell>
          <cell r="G1669">
            <v>52.86</v>
          </cell>
          <cell r="H1669">
            <v>370.02</v>
          </cell>
        </row>
        <row r="1670">
          <cell r="B1670" t="str">
            <v>13.05.068</v>
          </cell>
          <cell r="C1670" t="str">
            <v>Rodape vinilico de 5 cm simples</v>
          </cell>
          <cell r="D1670" t="str">
            <v>FDE</v>
          </cell>
          <cell r="E1670" t="str">
            <v>M</v>
          </cell>
          <cell r="F1670">
            <v>26</v>
          </cell>
          <cell r="G1670">
            <v>34.24</v>
          </cell>
          <cell r="H1670">
            <v>890.24</v>
          </cell>
        </row>
        <row r="1671">
          <cell r="B1671" t="str">
            <v>13.05.069</v>
          </cell>
          <cell r="C1671" t="str">
            <v>Rodape vinilico de 7 cm simples</v>
          </cell>
          <cell r="D1671" t="str">
            <v>FDE</v>
          </cell>
          <cell r="E1671" t="str">
            <v>M</v>
          </cell>
          <cell r="F1671">
            <v>26</v>
          </cell>
          <cell r="G1671">
            <v>41.52</v>
          </cell>
          <cell r="H1671">
            <v>1079.52</v>
          </cell>
        </row>
        <row r="1672">
          <cell r="B1672" t="str">
            <v>13.05.074</v>
          </cell>
          <cell r="C1672" t="str">
            <v>Rodape vinilico de 5 cm para escada</v>
          </cell>
          <cell r="D1672" t="str">
            <v>FDE</v>
          </cell>
          <cell r="E1672" t="str">
            <v>M</v>
          </cell>
          <cell r="F1672">
            <v>26</v>
          </cell>
          <cell r="G1672">
            <v>37.53</v>
          </cell>
          <cell r="H1672">
            <v>975.78</v>
          </cell>
        </row>
        <row r="1673">
          <cell r="B1673" t="str">
            <v>13.05.075</v>
          </cell>
          <cell r="C1673" t="str">
            <v>Rodape vinilico de 7,5 cm para escada</v>
          </cell>
          <cell r="D1673" t="str">
            <v>FDE</v>
          </cell>
          <cell r="E1673" t="str">
            <v>M</v>
          </cell>
          <cell r="F1673">
            <v>26</v>
          </cell>
          <cell r="G1673">
            <v>45.15</v>
          </cell>
          <cell r="H1673">
            <v>1173.9000000000001</v>
          </cell>
        </row>
        <row r="1674">
          <cell r="B1674" t="str">
            <v>88648</v>
          </cell>
          <cell r="C1674" t="str">
            <v>RODAPÉ CERÂMICO DE 7CM DE ALTURA COM PLACAS TIPO ESMALTADA DE DIMENSÕES 35X35CM. AF_02/2023</v>
          </cell>
          <cell r="D1674" t="str">
            <v>SINAPI</v>
          </cell>
          <cell r="E1674" t="str">
            <v>M</v>
          </cell>
          <cell r="F1674">
            <v>7</v>
          </cell>
          <cell r="G1674">
            <v>7.38</v>
          </cell>
          <cell r="H1674">
            <v>51.66</v>
          </cell>
        </row>
        <row r="1675">
          <cell r="B1675" t="str">
            <v>13.06.005</v>
          </cell>
          <cell r="C1675" t="str">
            <v>Soleira de argamassa cim/areia 1:3 em rampa</v>
          </cell>
          <cell r="D1675" t="str">
            <v>FDE</v>
          </cell>
          <cell r="E1675" t="str">
            <v>M</v>
          </cell>
          <cell r="F1675">
            <v>7</v>
          </cell>
          <cell r="G1675">
            <v>25.96</v>
          </cell>
          <cell r="H1675">
            <v>181.72</v>
          </cell>
        </row>
        <row r="1676">
          <cell r="B1676" t="str">
            <v>13.06.074</v>
          </cell>
          <cell r="C1676" t="str">
            <v>So-14 soleira rampada desnivel ate 2cm (cimentado / alvenaria 15,5cm)</v>
          </cell>
          <cell r="D1676" t="str">
            <v>FDE</v>
          </cell>
          <cell r="E1676" t="str">
            <v>M</v>
          </cell>
          <cell r="F1676">
            <v>7</v>
          </cell>
          <cell r="G1676">
            <v>114.98</v>
          </cell>
          <cell r="H1676">
            <v>804.86</v>
          </cell>
        </row>
        <row r="1677">
          <cell r="B1677" t="str">
            <v>13.06.075</v>
          </cell>
          <cell r="C1677" t="str">
            <v>So-15 soleira rampada desnivel ate 2cm (cimentado / alvenaria 22cm)</v>
          </cell>
          <cell r="D1677" t="str">
            <v>FDE</v>
          </cell>
          <cell r="E1677" t="str">
            <v>M</v>
          </cell>
          <cell r="F1677">
            <v>7</v>
          </cell>
          <cell r="G1677">
            <v>127.7</v>
          </cell>
          <cell r="H1677">
            <v>893.9</v>
          </cell>
        </row>
        <row r="1678">
          <cell r="B1678" t="str">
            <v>13.06.076</v>
          </cell>
          <cell r="C1678" t="str">
            <v>So-16 soleira rampada desnivel ate 2cm (granilite / alvenaria 15,5cm)</v>
          </cell>
          <cell r="D1678" t="str">
            <v>FDE</v>
          </cell>
          <cell r="E1678" t="str">
            <v>M</v>
          </cell>
          <cell r="F1678">
            <v>7</v>
          </cell>
          <cell r="G1678">
            <v>138.52000000000001</v>
          </cell>
          <cell r="H1678">
            <v>969.64</v>
          </cell>
        </row>
        <row r="1679">
          <cell r="B1679" t="str">
            <v>13.06.077</v>
          </cell>
          <cell r="C1679" t="str">
            <v>So-17 soleira rampada desnivel ate 2cm (granilite / alvenaria 22cm)</v>
          </cell>
          <cell r="D1679" t="str">
            <v>FDE</v>
          </cell>
          <cell r="E1679" t="str">
            <v>M</v>
          </cell>
          <cell r="F1679">
            <v>7</v>
          </cell>
          <cell r="G1679">
            <v>161.16999999999999</v>
          </cell>
          <cell r="H1679">
            <v>1128.19</v>
          </cell>
        </row>
        <row r="1680">
          <cell r="B1680" t="str">
            <v>98689</v>
          </cell>
          <cell r="C1680" t="str">
            <v>SOLEIRA EM GRANITO, LARGURA 15 CM, ESPESSURA 2,0 CM. AF_09/2020</v>
          </cell>
          <cell r="D1680" t="str">
            <v>SINAPI</v>
          </cell>
          <cell r="E1680" t="str">
            <v>M</v>
          </cell>
          <cell r="F1680">
            <v>47</v>
          </cell>
          <cell r="G1680">
            <v>128.49</v>
          </cell>
          <cell r="H1680">
            <v>6039.03</v>
          </cell>
        </row>
        <row r="1681">
          <cell r="B1681" t="str">
            <v>13.06.083</v>
          </cell>
          <cell r="C1681" t="str">
            <v>So-23 soleira de granito em nivel 1 peça (l=19 a 22cm)</v>
          </cell>
          <cell r="D1681" t="str">
            <v>FDE</v>
          </cell>
          <cell r="E1681" t="str">
            <v>M</v>
          </cell>
          <cell r="F1681">
            <v>8</v>
          </cell>
          <cell r="G1681">
            <v>202.22</v>
          </cell>
          <cell r="H1681">
            <v>1617.76</v>
          </cell>
        </row>
        <row r="1682">
          <cell r="B1682" t="str">
            <v>13.06.084</v>
          </cell>
          <cell r="C1682" t="str">
            <v>So-24 - soleira de granito rampada desnivel ate 2cm 2 peças (l=14 a 17cm)</v>
          </cell>
          <cell r="D1682" t="str">
            <v>FDE</v>
          </cell>
          <cell r="E1682" t="str">
            <v>M</v>
          </cell>
          <cell r="F1682">
            <v>5</v>
          </cell>
          <cell r="G1682">
            <v>204.37</v>
          </cell>
          <cell r="H1682">
            <v>1021.85</v>
          </cell>
        </row>
        <row r="1683">
          <cell r="B1683" t="str">
            <v>13.06.085</v>
          </cell>
          <cell r="C1683" t="str">
            <v>So-25 soleira de granito rampada desnivel ate 2cm 2 peças (l=19 a 22cm)</v>
          </cell>
          <cell r="D1683" t="str">
            <v>FDE</v>
          </cell>
          <cell r="E1683" t="str">
            <v>M</v>
          </cell>
          <cell r="F1683">
            <v>3</v>
          </cell>
          <cell r="G1683">
            <v>250.48</v>
          </cell>
          <cell r="H1683">
            <v>751.44</v>
          </cell>
        </row>
        <row r="1684">
          <cell r="B1684" t="str">
            <v>13.06.086</v>
          </cell>
          <cell r="C1684" t="str">
            <v>So-26 soleira de granito rampada desnivel ate 2cm 3 peças (l=14 a 17cm)</v>
          </cell>
          <cell r="D1684" t="str">
            <v>FDE</v>
          </cell>
          <cell r="E1684" t="str">
            <v>M</v>
          </cell>
          <cell r="F1684">
            <v>5</v>
          </cell>
          <cell r="G1684">
            <v>252.45</v>
          </cell>
          <cell r="H1684">
            <v>1262.25</v>
          </cell>
        </row>
        <row r="1685">
          <cell r="B1685" t="str">
            <v>13.06.087</v>
          </cell>
          <cell r="C1685" t="str">
            <v>So-27 soleira de granito rampada desnivel ate 2cm 3 peças (l=19 a 22cm)</v>
          </cell>
          <cell r="D1685" t="str">
            <v>FDE</v>
          </cell>
          <cell r="E1685" t="str">
            <v>M</v>
          </cell>
          <cell r="F1685">
            <v>2</v>
          </cell>
          <cell r="G1685">
            <v>298.56</v>
          </cell>
          <cell r="H1685">
            <v>597.12</v>
          </cell>
        </row>
        <row r="1686">
          <cell r="B1686" t="str">
            <v>101965</v>
          </cell>
          <cell r="C1686" t="str">
            <v>PEITORIL LINEAR EM GRANITO OU MÁRMORE, L = 15CM, ASSENTADO COM ARGAMASSA 1:6 COM ADITIVO. AF_11/2020</v>
          </cell>
          <cell r="D1686" t="str">
            <v>SINAPI</v>
          </cell>
          <cell r="E1686" t="str">
            <v>M</v>
          </cell>
          <cell r="F1686">
            <v>14</v>
          </cell>
          <cell r="G1686">
            <v>165.6</v>
          </cell>
          <cell r="H1686">
            <v>2318.4</v>
          </cell>
        </row>
        <row r="1687">
          <cell r="B1687" t="str">
            <v>13.50.003</v>
          </cell>
          <cell r="C1687" t="str">
            <v>Demolicao piso tacos de madeira inclusive arg assentamento</v>
          </cell>
          <cell r="D1687" t="str">
            <v>FDE</v>
          </cell>
          <cell r="E1687" t="str">
            <v>M2</v>
          </cell>
          <cell r="F1687">
            <v>3</v>
          </cell>
          <cell r="G1687">
            <v>23.96</v>
          </cell>
          <cell r="H1687">
            <v>71.88</v>
          </cell>
        </row>
        <row r="1688">
          <cell r="B1688" t="str">
            <v>97643</v>
          </cell>
          <cell r="C1688" t="str">
            <v>REMOÇÃO DE PISO DE MADEIRA (ASSOALHO E BARROTE), DE FORMA MANUAL, SEM REAPROVEITAMENTO. AF_09/2023</v>
          </cell>
          <cell r="D1688" t="str">
            <v>SINAPI</v>
          </cell>
          <cell r="E1688" t="str">
            <v>M2</v>
          </cell>
          <cell r="F1688">
            <v>5</v>
          </cell>
          <cell r="G1688">
            <v>31.46</v>
          </cell>
          <cell r="H1688">
            <v>157.30000000000001</v>
          </cell>
        </row>
        <row r="1689">
          <cell r="B1689" t="str">
            <v>13.50.006</v>
          </cell>
          <cell r="C1689" t="str">
            <v>Demolição de soalho somente tábuas</v>
          </cell>
          <cell r="D1689" t="str">
            <v>FDE</v>
          </cell>
          <cell r="E1689" t="str">
            <v>M2</v>
          </cell>
          <cell r="F1689">
            <v>5</v>
          </cell>
          <cell r="G1689">
            <v>10.79</v>
          </cell>
          <cell r="H1689">
            <v>53.95</v>
          </cell>
        </row>
        <row r="1690">
          <cell r="B1690" t="str">
            <v>13.50.010</v>
          </cell>
          <cell r="C1690" t="str">
            <v>Demolição de pisos vinílicos e de borracha incl arg assent e regularizacão</v>
          </cell>
          <cell r="D1690" t="str">
            <v>FDE</v>
          </cell>
          <cell r="E1690" t="str">
            <v>M2</v>
          </cell>
          <cell r="F1690">
            <v>5</v>
          </cell>
          <cell r="G1690">
            <v>8.5399999999999991</v>
          </cell>
          <cell r="H1690">
            <v>42.7</v>
          </cell>
        </row>
        <row r="1691">
          <cell r="B1691" t="str">
            <v>03.01.210</v>
          </cell>
          <cell r="C1691" t="str">
            <v>Demolição mecanizada de concreto armado, inclusive fragmentação e acomodação do material</v>
          </cell>
          <cell r="D1691" t="str">
            <v>SP Obras</v>
          </cell>
          <cell r="E1691" t="str">
            <v>M3</v>
          </cell>
          <cell r="F1691">
            <v>12</v>
          </cell>
          <cell r="G1691">
            <v>578.12</v>
          </cell>
          <cell r="H1691">
            <v>6937.44</v>
          </cell>
        </row>
        <row r="1692">
          <cell r="B1692" t="str">
            <v>13.50.015</v>
          </cell>
          <cell r="C1692" t="str">
            <v>Demoliçao revest de degraus de arg/granilite/cacos/ladrilhos, incl arg assent.</v>
          </cell>
          <cell r="D1692" t="str">
            <v>FDE</v>
          </cell>
          <cell r="E1692" t="str">
            <v>M2</v>
          </cell>
          <cell r="F1692">
            <v>5</v>
          </cell>
          <cell r="G1692">
            <v>10.68</v>
          </cell>
          <cell r="H1692">
            <v>53.4</v>
          </cell>
        </row>
        <row r="1693">
          <cell r="B1693" t="str">
            <v>97632</v>
          </cell>
          <cell r="C1693" t="str">
            <v>DEMOLIÇÃO DE RODAPÉ CERÂMICO, DE FORMA MANUAL, SEM REAPROVEITAMENTO. AF_09/2023</v>
          </cell>
          <cell r="D1693" t="str">
            <v>SINAPI</v>
          </cell>
          <cell r="E1693" t="str">
            <v>M</v>
          </cell>
          <cell r="F1693">
            <v>26</v>
          </cell>
          <cell r="G1693">
            <v>3.26</v>
          </cell>
          <cell r="H1693">
            <v>84.76</v>
          </cell>
        </row>
        <row r="1694">
          <cell r="B1694" t="str">
            <v>13.50.017</v>
          </cell>
          <cell r="C1694" t="str">
            <v>Demolicao soleiras em geral inclusive argamassa assentamento</v>
          </cell>
          <cell r="D1694" t="str">
            <v>FDE</v>
          </cell>
          <cell r="E1694" t="str">
            <v>M</v>
          </cell>
          <cell r="F1694">
            <v>5</v>
          </cell>
          <cell r="G1694">
            <v>3.21</v>
          </cell>
          <cell r="H1694">
            <v>16.05</v>
          </cell>
        </row>
        <row r="1695">
          <cell r="B1695" t="str">
            <v>13.50.018</v>
          </cell>
          <cell r="C1695" t="str">
            <v>Demolicao peitoris em geral inclusive argamassa assentamento</v>
          </cell>
          <cell r="D1695" t="str">
            <v>FDE</v>
          </cell>
          <cell r="E1695" t="str">
            <v>M</v>
          </cell>
          <cell r="F1695">
            <v>5</v>
          </cell>
          <cell r="G1695">
            <v>2.57</v>
          </cell>
          <cell r="H1695">
            <v>12.85</v>
          </cell>
        </row>
        <row r="1696">
          <cell r="B1696" t="str">
            <v>13.50.019</v>
          </cell>
          <cell r="C1696" t="str">
            <v>Demolicao guarda-corpos em geral inclusive argamassa assentamento</v>
          </cell>
          <cell r="D1696" t="str">
            <v>FDE</v>
          </cell>
          <cell r="E1696" t="str">
            <v>M</v>
          </cell>
          <cell r="F1696">
            <v>5</v>
          </cell>
          <cell r="G1696">
            <v>2.57</v>
          </cell>
          <cell r="H1696">
            <v>12.85</v>
          </cell>
        </row>
        <row r="1697">
          <cell r="B1697" t="str">
            <v>13.60.001</v>
          </cell>
          <cell r="C1697" t="str">
            <v>Retirada de piso vinilico e borracha</v>
          </cell>
          <cell r="D1697" t="str">
            <v>FDE</v>
          </cell>
          <cell r="E1697" t="str">
            <v>M2</v>
          </cell>
          <cell r="F1697">
            <v>5</v>
          </cell>
          <cell r="G1697">
            <v>4.74</v>
          </cell>
          <cell r="H1697">
            <v>23.7</v>
          </cell>
        </row>
        <row r="1698">
          <cell r="B1698" t="str">
            <v>13.60.002</v>
          </cell>
          <cell r="C1698" t="str">
            <v>Retirada de piso de borracha argamassado</v>
          </cell>
          <cell r="D1698" t="str">
            <v>FDE</v>
          </cell>
          <cell r="E1698" t="str">
            <v>M2</v>
          </cell>
          <cell r="F1698">
            <v>5</v>
          </cell>
          <cell r="G1698">
            <v>10.42</v>
          </cell>
          <cell r="H1698">
            <v>52.1</v>
          </cell>
        </row>
        <row r="1699">
          <cell r="B1699" t="str">
            <v>13.60.003</v>
          </cell>
          <cell r="C1699" t="str">
            <v>Retirada de piso de cerâmica ou ladrilhos hidráulicos</v>
          </cell>
          <cell r="D1699" t="str">
            <v>FDE</v>
          </cell>
          <cell r="E1699" t="str">
            <v>M2</v>
          </cell>
          <cell r="F1699">
            <v>5</v>
          </cell>
          <cell r="G1699">
            <v>32.04</v>
          </cell>
          <cell r="H1699">
            <v>160.19999999999999</v>
          </cell>
        </row>
        <row r="1700">
          <cell r="B1700" t="str">
            <v>13.60.004</v>
          </cell>
          <cell r="C1700" t="str">
            <v>Retirada de piso de tacos de madeira</v>
          </cell>
          <cell r="D1700" t="str">
            <v>FDE</v>
          </cell>
          <cell r="E1700" t="str">
            <v>M2</v>
          </cell>
          <cell r="F1700">
            <v>5</v>
          </cell>
          <cell r="G1700">
            <v>12.82</v>
          </cell>
          <cell r="H1700">
            <v>64.099999999999994</v>
          </cell>
        </row>
        <row r="1701">
          <cell r="B1701" t="str">
            <v>13.60.005</v>
          </cell>
          <cell r="C1701" t="str">
            <v>Retirada de soalho inclusive vigamento</v>
          </cell>
          <cell r="D1701" t="str">
            <v>FDE</v>
          </cell>
          <cell r="E1701" t="str">
            <v>M2</v>
          </cell>
          <cell r="F1701">
            <v>5</v>
          </cell>
          <cell r="G1701">
            <v>28.43</v>
          </cell>
          <cell r="H1701">
            <v>142.15</v>
          </cell>
        </row>
        <row r="1702">
          <cell r="B1702" t="str">
            <v>13.60.006</v>
          </cell>
          <cell r="C1702" t="str">
            <v>Retirada de soalho somente tábuas</v>
          </cell>
          <cell r="D1702" t="str">
            <v>FDE</v>
          </cell>
          <cell r="E1702" t="str">
            <v>M2</v>
          </cell>
          <cell r="F1702">
            <v>5</v>
          </cell>
          <cell r="G1702">
            <v>16.579999999999998</v>
          </cell>
          <cell r="H1702">
            <v>82.9</v>
          </cell>
        </row>
        <row r="1703">
          <cell r="B1703" t="str">
            <v>13.60.007</v>
          </cell>
          <cell r="C1703" t="str">
            <v>Retirada de piso de pedra</v>
          </cell>
          <cell r="D1703" t="str">
            <v>FDE</v>
          </cell>
          <cell r="E1703" t="str">
            <v>M2</v>
          </cell>
          <cell r="F1703">
            <v>5</v>
          </cell>
          <cell r="G1703">
            <v>27.76</v>
          </cell>
          <cell r="H1703">
            <v>138.80000000000001</v>
          </cell>
        </row>
        <row r="1704">
          <cell r="B1704" t="str">
            <v>13.60.008</v>
          </cell>
          <cell r="C1704" t="str">
            <v>Retirada de piso de granito ou mármore</v>
          </cell>
          <cell r="D1704" t="str">
            <v>FDE</v>
          </cell>
          <cell r="E1704" t="str">
            <v>M2</v>
          </cell>
          <cell r="F1704">
            <v>5</v>
          </cell>
          <cell r="G1704">
            <v>34.17</v>
          </cell>
          <cell r="H1704">
            <v>170.85</v>
          </cell>
        </row>
        <row r="1705">
          <cell r="B1705" t="str">
            <v>13.60.009</v>
          </cell>
          <cell r="C1705" t="str">
            <v>Retirada de degraus e espelhos em pedra</v>
          </cell>
          <cell r="D1705" t="str">
            <v>FDE</v>
          </cell>
          <cell r="E1705" t="str">
            <v>M</v>
          </cell>
          <cell r="F1705">
            <v>5</v>
          </cell>
          <cell r="G1705">
            <v>21.35</v>
          </cell>
          <cell r="H1705">
            <v>106.75</v>
          </cell>
        </row>
        <row r="1706">
          <cell r="B1706" t="str">
            <v>13.60.010</v>
          </cell>
          <cell r="C1706" t="str">
            <v>Retirada de degraus e esp de granito ou mármore</v>
          </cell>
          <cell r="D1706" t="str">
            <v>FDE</v>
          </cell>
          <cell r="E1706" t="str">
            <v>M</v>
          </cell>
          <cell r="F1706">
            <v>5</v>
          </cell>
          <cell r="G1706">
            <v>25.63</v>
          </cell>
          <cell r="H1706">
            <v>128.15</v>
          </cell>
        </row>
        <row r="1707">
          <cell r="B1707" t="str">
            <v>13.60.011</v>
          </cell>
          <cell r="C1707" t="str">
            <v>Retirada de rodapés de ceram ladr-hidr granito ou mármore</v>
          </cell>
          <cell r="D1707" t="str">
            <v>FDE</v>
          </cell>
          <cell r="E1707" t="str">
            <v>M</v>
          </cell>
          <cell r="F1707">
            <v>5</v>
          </cell>
          <cell r="G1707">
            <v>4.2699999999999996</v>
          </cell>
          <cell r="H1707">
            <v>21.35</v>
          </cell>
        </row>
        <row r="1708">
          <cell r="B1708" t="str">
            <v>13.60.012</v>
          </cell>
          <cell r="C1708" t="str">
            <v>Retirada de rodapes de madeira inclusive cordão</v>
          </cell>
          <cell r="D1708" t="str">
            <v>FDE</v>
          </cell>
          <cell r="E1708" t="str">
            <v>M</v>
          </cell>
          <cell r="F1708">
            <v>5</v>
          </cell>
          <cell r="G1708">
            <v>3.21</v>
          </cell>
          <cell r="H1708">
            <v>16.05</v>
          </cell>
        </row>
        <row r="1709">
          <cell r="B1709" t="str">
            <v>13.60.013</v>
          </cell>
          <cell r="C1709" t="str">
            <v>Retirada de soleiras em geral</v>
          </cell>
          <cell r="D1709" t="str">
            <v>FDE</v>
          </cell>
          <cell r="E1709" t="str">
            <v>M</v>
          </cell>
          <cell r="F1709">
            <v>5</v>
          </cell>
          <cell r="G1709">
            <v>4.2699999999999996</v>
          </cell>
          <cell r="H1709">
            <v>21.35</v>
          </cell>
        </row>
        <row r="1710">
          <cell r="B1710" t="str">
            <v>13.60.014</v>
          </cell>
          <cell r="C1710" t="str">
            <v>Retirada de peitoris em geral</v>
          </cell>
          <cell r="D1710" t="str">
            <v>FDE</v>
          </cell>
          <cell r="E1710" t="str">
            <v>M</v>
          </cell>
          <cell r="F1710">
            <v>5</v>
          </cell>
          <cell r="G1710">
            <v>4.2699999999999996</v>
          </cell>
          <cell r="H1710">
            <v>21.35</v>
          </cell>
        </row>
        <row r="1711">
          <cell r="B1711" t="str">
            <v>13.60.015</v>
          </cell>
          <cell r="C1711" t="str">
            <v>Retirada de guarda-corpos em geral</v>
          </cell>
          <cell r="D1711" t="str">
            <v>FDE</v>
          </cell>
          <cell r="E1711" t="str">
            <v>M</v>
          </cell>
          <cell r="F1711">
            <v>5</v>
          </cell>
          <cell r="G1711">
            <v>4.2699999999999996</v>
          </cell>
          <cell r="H1711">
            <v>21.35</v>
          </cell>
        </row>
        <row r="1712">
          <cell r="B1712" t="str">
            <v>13.70.001</v>
          </cell>
          <cell r="C1712" t="str">
            <v>Recolocação de piso vinílico e borracha</v>
          </cell>
          <cell r="D1712" t="str">
            <v>FDE</v>
          </cell>
          <cell r="E1712" t="str">
            <v>M2</v>
          </cell>
          <cell r="F1712">
            <v>5</v>
          </cell>
          <cell r="G1712">
            <v>22.06</v>
          </cell>
          <cell r="H1712">
            <v>110.3</v>
          </cell>
        </row>
        <row r="1713">
          <cell r="B1713" t="str">
            <v>13.70.002</v>
          </cell>
          <cell r="C1713" t="str">
            <v>Recolocação de piso de borracha argamassado</v>
          </cell>
          <cell r="D1713" t="str">
            <v>FDE</v>
          </cell>
          <cell r="E1713" t="str">
            <v>M2</v>
          </cell>
          <cell r="F1713">
            <v>5</v>
          </cell>
          <cell r="G1713">
            <v>76.05</v>
          </cell>
          <cell r="H1713">
            <v>380.25</v>
          </cell>
        </row>
        <row r="1714">
          <cell r="B1714" t="str">
            <v>13.70.005</v>
          </cell>
          <cell r="C1714" t="str">
            <v>Recolocação e repregamento de soalho</v>
          </cell>
          <cell r="D1714" t="str">
            <v>FDE</v>
          </cell>
          <cell r="E1714" t="str">
            <v>M2</v>
          </cell>
          <cell r="F1714">
            <v>5</v>
          </cell>
          <cell r="G1714">
            <v>5.67</v>
          </cell>
          <cell r="H1714">
            <v>28.35</v>
          </cell>
        </row>
        <row r="1715">
          <cell r="B1715" t="str">
            <v>13.70.050</v>
          </cell>
          <cell r="C1715" t="str">
            <v>Recolocação de rodapés e cordões de madeira</v>
          </cell>
          <cell r="D1715" t="str">
            <v>FDE</v>
          </cell>
          <cell r="E1715" t="str">
            <v>M</v>
          </cell>
          <cell r="F1715">
            <v>5</v>
          </cell>
          <cell r="G1715">
            <v>12.08</v>
          </cell>
          <cell r="H1715">
            <v>60.4</v>
          </cell>
        </row>
        <row r="1716">
          <cell r="B1716" t="str">
            <v>96620</v>
          </cell>
          <cell r="C1716" t="str">
            <v>LASTRO DE CONCRETO MAGRO, APLICADO EM PISOS, LAJES SOBRE SOLO OU RADIERS. AF_01/2024</v>
          </cell>
          <cell r="D1716" t="str">
            <v>SINAPI</v>
          </cell>
          <cell r="E1716" t="str">
            <v>M3</v>
          </cell>
          <cell r="F1716">
            <v>43</v>
          </cell>
          <cell r="G1716">
            <v>687.98</v>
          </cell>
          <cell r="H1716">
            <v>29583.14</v>
          </cell>
        </row>
        <row r="1717">
          <cell r="B1717" t="str">
            <v>13.80.005</v>
          </cell>
          <cell r="C1717" t="str">
            <v>Degrau de concreto liso</v>
          </cell>
          <cell r="D1717" t="str">
            <v>FDE</v>
          </cell>
          <cell r="E1717" t="str">
            <v>M</v>
          </cell>
          <cell r="F1717">
            <v>5</v>
          </cell>
          <cell r="G1717">
            <v>129.24</v>
          </cell>
          <cell r="H1717">
            <v>646.20000000000005</v>
          </cell>
        </row>
        <row r="1718">
          <cell r="B1718" t="str">
            <v>13.80.006</v>
          </cell>
          <cell r="C1718" t="str">
            <v>Endurecedor superficial para concreto</v>
          </cell>
          <cell r="D1718" t="str">
            <v>FDE</v>
          </cell>
          <cell r="E1718" t="str">
            <v>M2</v>
          </cell>
          <cell r="F1718">
            <v>5</v>
          </cell>
          <cell r="G1718">
            <v>12.63</v>
          </cell>
          <cell r="H1718">
            <v>63.15</v>
          </cell>
        </row>
        <row r="1719">
          <cell r="B1719" t="str">
            <v>94992</v>
          </cell>
          <cell r="C1719" t="str">
            <v>EXECUÇÃO DE PASSEIO (CALÇADA) OU PISO DE CONCRETO COM CONCRETO MOLDADO IN LOCO, FEITO EM OBRA, ACABAMENTO CONVENCIONAL, ESPESSURA 6 CM, ARMADO. AF_08/2022</v>
          </cell>
          <cell r="D1719" t="str">
            <v>SINAPI</v>
          </cell>
          <cell r="E1719" t="str">
            <v>M2</v>
          </cell>
          <cell r="F1719">
            <v>100</v>
          </cell>
          <cell r="G1719">
            <v>72.81</v>
          </cell>
          <cell r="H1719">
            <v>7281</v>
          </cell>
        </row>
        <row r="1720">
          <cell r="B1720" t="str">
            <v>13.80.007</v>
          </cell>
          <cell r="C1720" t="str">
            <v>Piso de concreto fck=25mpa e=5cm</v>
          </cell>
          <cell r="D1720" t="str">
            <v>FDE</v>
          </cell>
          <cell r="E1720" t="str">
            <v>M2</v>
          </cell>
          <cell r="F1720">
            <v>102</v>
          </cell>
          <cell r="G1720">
            <v>31.47</v>
          </cell>
          <cell r="H1720">
            <v>3209.94</v>
          </cell>
        </row>
        <row r="1721">
          <cell r="B1721" t="str">
            <v>13.80.014</v>
          </cell>
          <cell r="C1721" t="str">
            <v>Fresamento de piso cimentado</v>
          </cell>
          <cell r="D1721" t="str">
            <v>FDE</v>
          </cell>
          <cell r="E1721" t="str">
            <v>M2</v>
          </cell>
          <cell r="F1721">
            <v>21</v>
          </cell>
          <cell r="G1721">
            <v>34.799999999999997</v>
          </cell>
          <cell r="H1721">
            <v>730.8</v>
          </cell>
        </row>
        <row r="1722">
          <cell r="B1722" t="str">
            <v>13.80.018</v>
          </cell>
          <cell r="C1722" t="str">
            <v>Reparo completo em granilite-raspagem/estucamento/polimento</v>
          </cell>
          <cell r="D1722" t="str">
            <v>FDE</v>
          </cell>
          <cell r="E1722" t="str">
            <v>M2</v>
          </cell>
          <cell r="F1722">
            <v>5</v>
          </cell>
          <cell r="G1722">
            <v>50.49</v>
          </cell>
          <cell r="H1722">
            <v>252.45</v>
          </cell>
        </row>
        <row r="1723">
          <cell r="B1723" t="str">
            <v>88629</v>
          </cell>
          <cell r="C1723" t="str">
            <v>ARGAMASSA TRAÇO 1:3 (EM VOLUME DE CIMENTO E AREIA MÉDIA ÚMIDA), PREPARO MANUAL. AF_08/2019</v>
          </cell>
          <cell r="D1723" t="str">
            <v>SINAPI</v>
          </cell>
          <cell r="E1723" t="str">
            <v>M3</v>
          </cell>
          <cell r="F1723">
            <v>5</v>
          </cell>
          <cell r="G1723">
            <v>626.48</v>
          </cell>
          <cell r="H1723">
            <v>3132.4</v>
          </cell>
        </row>
        <row r="1724">
          <cell r="B1724" t="str">
            <v>13.80.022</v>
          </cell>
          <cell r="C1724" t="str">
            <v>Colagem com nata de cimento e adesivo p/ argamassa e chapisco</v>
          </cell>
          <cell r="D1724" t="str">
            <v>FDE</v>
          </cell>
          <cell r="E1724" t="str">
            <v>M2</v>
          </cell>
          <cell r="F1724">
            <v>5</v>
          </cell>
          <cell r="G1724">
            <v>20.420000000000002</v>
          </cell>
          <cell r="H1724">
            <v>102.1</v>
          </cell>
        </row>
        <row r="1725">
          <cell r="B1725" t="str">
            <v>13.80.023</v>
          </cell>
          <cell r="C1725" t="str">
            <v>Soalho de tabua 10x2,0cm macho-femea g1-c6 sobre vigamento 6x16cm</v>
          </cell>
          <cell r="D1725" t="str">
            <v>FDE</v>
          </cell>
          <cell r="E1725" t="str">
            <v>M2</v>
          </cell>
          <cell r="F1725">
            <v>5</v>
          </cell>
          <cell r="G1725">
            <v>714.19</v>
          </cell>
          <cell r="H1725">
            <v>3570.95</v>
          </cell>
        </row>
        <row r="1726">
          <cell r="B1726" t="str">
            <v>13.80.024</v>
          </cell>
          <cell r="C1726" t="str">
            <v>Soalho de tabua 20x2cm macho-femea g1-c6 sobre vigamento 6x16cm</v>
          </cell>
          <cell r="D1726" t="str">
            <v>FDE</v>
          </cell>
          <cell r="E1726" t="str">
            <v>M2</v>
          </cell>
          <cell r="F1726">
            <v>5</v>
          </cell>
          <cell r="G1726">
            <v>613.48</v>
          </cell>
          <cell r="H1726">
            <v>3067.4</v>
          </cell>
        </row>
        <row r="1727">
          <cell r="B1727" t="str">
            <v>13.80.025</v>
          </cell>
          <cell r="C1727" t="str">
            <v>Repregamento de soalho de madeira</v>
          </cell>
          <cell r="D1727" t="str">
            <v>FDE</v>
          </cell>
          <cell r="E1727" t="str">
            <v>M2</v>
          </cell>
          <cell r="F1727">
            <v>5</v>
          </cell>
          <cell r="G1727">
            <v>5.67</v>
          </cell>
          <cell r="H1727">
            <v>28.35</v>
          </cell>
        </row>
        <row r="1728">
          <cell r="B1728" t="str">
            <v>13.80.026</v>
          </cell>
          <cell r="C1728" t="str">
            <v>Soalho de tabua 20x2cm macho-femea g1-c6 sobre vigamento 6x12cm</v>
          </cell>
          <cell r="D1728" t="str">
            <v>FDE</v>
          </cell>
          <cell r="E1728" t="str">
            <v>M2</v>
          </cell>
          <cell r="F1728">
            <v>5</v>
          </cell>
          <cell r="G1728">
            <v>587.83000000000004</v>
          </cell>
          <cell r="H1728">
            <v>2939.15</v>
          </cell>
        </row>
        <row r="1729">
          <cell r="B1729" t="str">
            <v>13.80.027</v>
          </cell>
          <cell r="C1729" t="str">
            <v>Soalho de tabua 10x2,0cm macho-femea g1-c6 sobre vigamento 6x12cm</v>
          </cell>
          <cell r="D1729" t="str">
            <v>FDE</v>
          </cell>
          <cell r="E1729" t="str">
            <v>M2</v>
          </cell>
          <cell r="F1729">
            <v>5</v>
          </cell>
          <cell r="G1729">
            <v>688.54</v>
          </cell>
          <cell r="H1729">
            <v>3442.7</v>
          </cell>
        </row>
        <row r="1730">
          <cell r="B1730" t="str">
            <v>13.80.028</v>
          </cell>
          <cell r="C1730" t="str">
            <v>Soalho de tabua 10x2,0cm macho-femea gi-c6 (somente tabuas)</v>
          </cell>
          <cell r="D1730" t="str">
            <v>FDE</v>
          </cell>
          <cell r="E1730" t="str">
            <v>M2</v>
          </cell>
          <cell r="F1730">
            <v>5</v>
          </cell>
          <cell r="G1730">
            <v>598.87</v>
          </cell>
          <cell r="H1730">
            <v>2994.35</v>
          </cell>
        </row>
        <row r="1731">
          <cell r="B1731" t="str">
            <v>97090</v>
          </cell>
          <cell r="C1731" t="str">
            <v>ARMAÇÃO PARA EXECUÇÃO DE RADIER, PISO DE CONCRETO OU LAJE SOBRE SOLO, COM USO DE TELA Q-138. AF_09/2021</v>
          </cell>
          <cell r="D1731" t="str">
            <v>SINAPI</v>
          </cell>
          <cell r="E1731" t="str">
            <v>KG</v>
          </cell>
          <cell r="F1731">
            <v>153</v>
          </cell>
          <cell r="G1731">
            <v>13.11</v>
          </cell>
          <cell r="H1731">
            <v>2005.83</v>
          </cell>
        </row>
        <row r="1732">
          <cell r="B1732" t="str">
            <v>104626</v>
          </cell>
          <cell r="C1732" t="str">
            <v>EXECUÇÃO DE PASSEIO (CALÇADA) OU PISO DE CONCRETO COM CONCRETO MOLDADO IN LOCO, USINADO C25, ACABAMENTO CONVENCIONAL, NÃO ARMADO. AF_03/2023</v>
          </cell>
          <cell r="D1732" t="str">
            <v>SINAPI</v>
          </cell>
          <cell r="E1732" t="str">
            <v>M3</v>
          </cell>
          <cell r="F1732">
            <v>50</v>
          </cell>
          <cell r="G1732">
            <v>658.02</v>
          </cell>
          <cell r="H1732">
            <v>32901</v>
          </cell>
        </row>
        <row r="1733">
          <cell r="B1733" t="str">
            <v>94991</v>
          </cell>
          <cell r="C1733" t="str">
            <v>EXECUÇÃO DE PASSEIO (CALÇADA) OU PISO DE CONCRETO COM CONCRETO MOLDADO IN LOCO, USINADO C20, ACABAMENTO CONVENCIONAL, NÃO ARMADO. AF_08/2022</v>
          </cell>
          <cell r="D1733" t="str">
            <v>SINAPI</v>
          </cell>
          <cell r="E1733" t="str">
            <v>M3</v>
          </cell>
          <cell r="F1733">
            <v>50</v>
          </cell>
          <cell r="G1733">
            <v>643.46</v>
          </cell>
          <cell r="H1733">
            <v>32173</v>
          </cell>
        </row>
        <row r="1734">
          <cell r="B1734" t="str">
            <v>97101</v>
          </cell>
          <cell r="C1734" t="str">
            <v>EXECUÇÃO DE RADIER, ESPESSURA DE 10 CM, FCK = 30 MPA, COM USO DE FORMAS EM MADEIRA SERRADA. AF_09/2021</v>
          </cell>
          <cell r="D1734" t="str">
            <v>SINAPI</v>
          </cell>
          <cell r="E1734" t="str">
            <v>M2</v>
          </cell>
          <cell r="F1734">
            <v>152</v>
          </cell>
          <cell r="G1734">
            <v>157.69999999999999</v>
          </cell>
          <cell r="H1734">
            <v>23970.400000000001</v>
          </cell>
        </row>
        <row r="1735">
          <cell r="B1735" t="str">
            <v>97097</v>
          </cell>
          <cell r="C1735" t="str">
            <v>ACABAMENTO POLIDO PARA PISO DE CONCRETO ARMADO OU LAJE SOBRE SOLO DE ALTA RESISTÊNCIA. AF_09/2021</v>
          </cell>
          <cell r="D1735" t="str">
            <v>SINAPI</v>
          </cell>
          <cell r="E1735" t="str">
            <v>M2</v>
          </cell>
          <cell r="F1735">
            <v>200</v>
          </cell>
          <cell r="G1735">
            <v>36.83</v>
          </cell>
          <cell r="H1735">
            <v>7366</v>
          </cell>
        </row>
        <row r="1736">
          <cell r="B1736" t="str">
            <v>13.80.050</v>
          </cell>
          <cell r="C1736" t="str">
            <v>Rodape de granilite em placas forn/aplic</v>
          </cell>
          <cell r="D1736" t="str">
            <v>FDE</v>
          </cell>
          <cell r="E1736" t="str">
            <v>M</v>
          </cell>
          <cell r="F1736">
            <v>5</v>
          </cell>
          <cell r="G1736">
            <v>70.34</v>
          </cell>
          <cell r="H1736">
            <v>351.7</v>
          </cell>
        </row>
        <row r="1737">
          <cell r="B1737" t="str">
            <v>98697</v>
          </cell>
          <cell r="C1737" t="str">
            <v>RODAPÉ EM MÁRMORE, ALTURA 7 CM. AF_09/2020</v>
          </cell>
          <cell r="D1737" t="str">
            <v>SINAPI</v>
          </cell>
          <cell r="E1737" t="str">
            <v>M</v>
          </cell>
          <cell r="F1737">
            <v>3</v>
          </cell>
          <cell r="G1737">
            <v>81.92</v>
          </cell>
          <cell r="H1737">
            <v>245.76</v>
          </cell>
        </row>
        <row r="1738">
          <cell r="B1738" t="str">
            <v>13.80.055</v>
          </cell>
          <cell r="C1738" t="str">
            <v>Cordao meia cana 1,5x1,5cm g1-c4</v>
          </cell>
          <cell r="D1738" t="str">
            <v>FDE</v>
          </cell>
          <cell r="E1738" t="str">
            <v>M</v>
          </cell>
          <cell r="F1738">
            <v>5</v>
          </cell>
          <cell r="G1738">
            <v>7.38</v>
          </cell>
          <cell r="H1738">
            <v>36.9</v>
          </cell>
        </row>
        <row r="1739">
          <cell r="B1739" t="str">
            <v>101738</v>
          </cell>
          <cell r="C1739" t="str">
            <v>RODAPÉ EM MADEIRA, ALTURA 7CM, FIXADO COM COLA. AF_09/2020</v>
          </cell>
          <cell r="D1739" t="str">
            <v>SINAPI</v>
          </cell>
          <cell r="E1739" t="str">
            <v>M</v>
          </cell>
          <cell r="F1739">
            <v>3</v>
          </cell>
          <cell r="G1739">
            <v>45.28</v>
          </cell>
          <cell r="H1739">
            <v>135.84</v>
          </cell>
        </row>
        <row r="1740">
          <cell r="B1740" t="str">
            <v>13.80.057</v>
          </cell>
          <cell r="C1740" t="str">
            <v>Reparo rodapé em granilite raspagem/estucamento/polimento</v>
          </cell>
          <cell r="D1740" t="str">
            <v>FDE</v>
          </cell>
          <cell r="E1740" t="str">
            <v>M</v>
          </cell>
          <cell r="F1740">
            <v>5</v>
          </cell>
          <cell r="G1740">
            <v>54.7</v>
          </cell>
          <cell r="H1740">
            <v>273.5</v>
          </cell>
        </row>
        <row r="1741">
          <cell r="B1741" t="str">
            <v>13.80.060</v>
          </cell>
          <cell r="C1741" t="str">
            <v>Degrau de granilite</v>
          </cell>
          <cell r="D1741" t="str">
            <v>FDE</v>
          </cell>
          <cell r="E1741" t="str">
            <v>M</v>
          </cell>
          <cell r="F1741">
            <v>5</v>
          </cell>
          <cell r="G1741">
            <v>107.33</v>
          </cell>
          <cell r="H1741">
            <v>536.65</v>
          </cell>
        </row>
        <row r="1742">
          <cell r="B1742" t="str">
            <v>13.80.061</v>
          </cell>
          <cell r="C1742" t="str">
            <v>Degraus de marmore</v>
          </cell>
          <cell r="D1742" t="str">
            <v>FDE</v>
          </cell>
          <cell r="E1742" t="str">
            <v>M</v>
          </cell>
          <cell r="F1742">
            <v>3</v>
          </cell>
          <cell r="G1742">
            <v>386.56</v>
          </cell>
          <cell r="H1742">
            <v>1159.68</v>
          </cell>
        </row>
        <row r="1743">
          <cell r="B1743" t="str">
            <v>13.80.062</v>
          </cell>
          <cell r="C1743" t="str">
            <v>Degrau vinilico com testeira de borracha</v>
          </cell>
          <cell r="D1743" t="str">
            <v>FDE</v>
          </cell>
          <cell r="E1743" t="str">
            <v>M</v>
          </cell>
          <cell r="F1743">
            <v>3</v>
          </cell>
          <cell r="G1743">
            <v>134.85</v>
          </cell>
          <cell r="H1743">
            <v>404.55</v>
          </cell>
        </row>
        <row r="1744">
          <cell r="B1744" t="str">
            <v>13.80.065</v>
          </cell>
          <cell r="C1744" t="str">
            <v>Testeira de borracha</v>
          </cell>
          <cell r="D1744" t="str">
            <v>FDE</v>
          </cell>
          <cell r="E1744" t="str">
            <v>M</v>
          </cell>
          <cell r="F1744">
            <v>3</v>
          </cell>
          <cell r="G1744">
            <v>24.4</v>
          </cell>
          <cell r="H1744">
            <v>73.2</v>
          </cell>
        </row>
        <row r="1745">
          <cell r="B1745" t="str">
            <v>13.80.075</v>
          </cell>
          <cell r="C1745" t="str">
            <v>Enchimento de piso com argila expandida</v>
          </cell>
          <cell r="D1745" t="str">
            <v>FDE</v>
          </cell>
          <cell r="E1745" t="str">
            <v>M3</v>
          </cell>
          <cell r="F1745">
            <v>5</v>
          </cell>
          <cell r="G1745">
            <v>620.91</v>
          </cell>
          <cell r="H1745">
            <v>3104.55</v>
          </cell>
        </row>
        <row r="1746">
          <cell r="B1746" t="str">
            <v>VIDROS</v>
          </cell>
          <cell r="H1746">
            <v>75848.91</v>
          </cell>
        </row>
        <row r="1747">
          <cell r="B1747" t="str">
            <v>102151</v>
          </cell>
          <cell r="C1747" t="str">
            <v>INSTALAÇÃO DE VIDRO LISO INCOLOR, E = 3 MM, EM ESQUADRIA DE MADEIRA, FIXADO COM BAGUETE. AF_01/2021</v>
          </cell>
          <cell r="D1747" t="str">
            <v>SINAPI</v>
          </cell>
          <cell r="E1747" t="str">
            <v>M2</v>
          </cell>
          <cell r="F1747">
            <v>132</v>
          </cell>
          <cell r="G1747">
            <v>205.23</v>
          </cell>
          <cell r="H1747">
            <v>27090.36</v>
          </cell>
        </row>
        <row r="1748">
          <cell r="B1748" t="str">
            <v>102152</v>
          </cell>
          <cell r="C1748" t="str">
            <v>INSTALAÇÃO DE VIDRO LISO, E = 4 MM, EM ESQUADRIA DE MADEIRA, FIXADO COM BAGUETE. AF_01/2021</v>
          </cell>
          <cell r="D1748" t="str">
            <v>SINAPI</v>
          </cell>
          <cell r="E1748" t="str">
            <v>M2</v>
          </cell>
          <cell r="F1748">
            <v>102</v>
          </cell>
          <cell r="G1748">
            <v>227.73</v>
          </cell>
          <cell r="H1748">
            <v>23228.46</v>
          </cell>
        </row>
        <row r="1749">
          <cell r="B1749" t="str">
            <v>102154</v>
          </cell>
          <cell r="C1749" t="str">
            <v>INSTALAÇÃO DE VIDRO LISO INCOLOR, E = 5 MM, EM ESQUADRIA DE MADEIRA, FIXADO COM BAGUETE. AF_01/2021</v>
          </cell>
          <cell r="D1749" t="str">
            <v>SINAPI</v>
          </cell>
          <cell r="E1749" t="str">
            <v>M2</v>
          </cell>
          <cell r="F1749">
            <v>3</v>
          </cell>
          <cell r="G1749">
            <v>248.37</v>
          </cell>
          <cell r="H1749">
            <v>745.11</v>
          </cell>
        </row>
        <row r="1750">
          <cell r="B1750" t="str">
            <v>102156</v>
          </cell>
          <cell r="C1750" t="str">
            <v>INSTALAÇÃO DE VIDRO LISO INCOLOR, E = 6 MM, EM ESQUADRIA DE MADEIRA, FIXADO COM BAGUETE. AF_01/2021</v>
          </cell>
          <cell r="D1750" t="str">
            <v>SINAPI</v>
          </cell>
          <cell r="E1750" t="str">
            <v>M2</v>
          </cell>
          <cell r="F1750">
            <v>5</v>
          </cell>
          <cell r="G1750">
            <v>284.39</v>
          </cell>
          <cell r="H1750">
            <v>1421.95</v>
          </cell>
        </row>
        <row r="1751">
          <cell r="B1751" t="str">
            <v>15.01.010</v>
          </cell>
          <cell r="C1751" t="str">
            <v>Oleo sem aparel e emass previos em estrut de mad aparente (galpoes)</v>
          </cell>
          <cell r="D1751" t="str">
            <v>FDE</v>
          </cell>
          <cell r="E1751" t="str">
            <v>M2</v>
          </cell>
          <cell r="F1751">
            <v>3</v>
          </cell>
          <cell r="G1751">
            <v>20.12</v>
          </cell>
          <cell r="H1751">
            <v>60.36</v>
          </cell>
        </row>
        <row r="1752">
          <cell r="B1752" t="str">
            <v>102161</v>
          </cell>
          <cell r="C1752" t="str">
            <v>INSTALAÇÃO DE VIDRO LISO INCOLOR, E = 3 MM, EM ESQUADRIA DE ALUMÍNIO OU PVC, FIXADO COM BAGUETE. AF_01/2021_PS</v>
          </cell>
          <cell r="D1752" t="str">
            <v>SINAPI</v>
          </cell>
          <cell r="E1752" t="str">
            <v>M2</v>
          </cell>
          <cell r="F1752">
            <v>5</v>
          </cell>
          <cell r="G1752">
            <v>314.58999999999997</v>
          </cell>
          <cell r="H1752">
            <v>1572.95</v>
          </cell>
        </row>
        <row r="1753">
          <cell r="B1753" t="str">
            <v>14.01.035</v>
          </cell>
          <cell r="C1753" t="str">
            <v>Vidro impresso incolor (e=4mm)</v>
          </cell>
          <cell r="D1753" t="str">
            <v>FDE</v>
          </cell>
          <cell r="E1753" t="str">
            <v>M2</v>
          </cell>
          <cell r="F1753">
            <v>5</v>
          </cell>
          <cell r="G1753">
            <v>184.59</v>
          </cell>
          <cell r="H1753">
            <v>922.95</v>
          </cell>
        </row>
        <row r="1754">
          <cell r="B1754" t="str">
            <v>102172</v>
          </cell>
          <cell r="C1754" t="str">
            <v>INSTALAÇÃO DE VIDRO ARAMADO, E = 7 MM, EM ESQUADRIA DE ALUMÍNIO OU PVC, FIXADO COM BAGUETE. AF_01/2021_PS</v>
          </cell>
          <cell r="D1754" t="str">
            <v>SINAPI</v>
          </cell>
          <cell r="E1754" t="str">
            <v>M2</v>
          </cell>
          <cell r="F1754">
            <v>3</v>
          </cell>
          <cell r="G1754">
            <v>563.48</v>
          </cell>
          <cell r="H1754">
            <v>1690.44</v>
          </cell>
        </row>
        <row r="1755">
          <cell r="B1755" t="str">
            <v>14.01.062</v>
          </cell>
          <cell r="C1755" t="str">
            <v>vidro liso incolor laminado 6mm (3+3mm) com filme pvb inclusive guarniçao neoprene uso exclusivo padrao creche</v>
          </cell>
          <cell r="D1755" t="str">
            <v>FDE</v>
          </cell>
          <cell r="E1755" t="str">
            <v>M2</v>
          </cell>
          <cell r="F1755">
            <v>3</v>
          </cell>
          <cell r="G1755">
            <v>229.77</v>
          </cell>
          <cell r="H1755">
            <v>689.31</v>
          </cell>
        </row>
        <row r="1756">
          <cell r="B1756" t="str">
            <v>14.01.063</v>
          </cell>
          <cell r="C1756" t="str">
            <v>vidro liso incolor 6mm inclusive guarniçao neoprene uso exclusivo padrao creche</v>
          </cell>
          <cell r="D1756" t="str">
            <v>FDE</v>
          </cell>
          <cell r="E1756" t="str">
            <v>M2</v>
          </cell>
          <cell r="F1756">
            <v>3</v>
          </cell>
          <cell r="G1756">
            <v>151.58000000000001</v>
          </cell>
          <cell r="H1756">
            <v>454.74</v>
          </cell>
        </row>
        <row r="1757">
          <cell r="B1757" t="str">
            <v>102180</v>
          </cell>
          <cell r="C1757" t="str">
            <v>INSTALAÇÃO DE VIDRO TEMPERADO, E = 8 MM, ENCAIXADO EM PERFIL U. AF_01/2021_PS</v>
          </cell>
          <cell r="D1757" t="str">
            <v>SINAPI</v>
          </cell>
          <cell r="E1757" t="str">
            <v>M2</v>
          </cell>
          <cell r="F1757">
            <v>12</v>
          </cell>
          <cell r="G1757">
            <v>477.76</v>
          </cell>
          <cell r="H1757">
            <v>5733.12</v>
          </cell>
        </row>
        <row r="1758">
          <cell r="B1758" t="str">
            <v>102179</v>
          </cell>
          <cell r="C1758" t="str">
            <v>INSTALAÇÃO DE VIDRO TEMPERADO, E = 6 MM, ENCAIXADO EM PERFIL U. AF_01/2021_PS</v>
          </cell>
          <cell r="D1758" t="str">
            <v>SINAPI</v>
          </cell>
          <cell r="E1758" t="str">
            <v>M2</v>
          </cell>
          <cell r="F1758">
            <v>7</v>
          </cell>
          <cell r="G1758">
            <v>409.24</v>
          </cell>
          <cell r="H1758">
            <v>2864.68</v>
          </cell>
        </row>
        <row r="1759">
          <cell r="B1759" t="str">
            <v>102171</v>
          </cell>
          <cell r="C1759" t="str">
            <v>INSTALAÇÃO DE VIDRO ARAMADO, E = 6 MM, EM ESQUADRIA DE ALUMÍNIO OU PVC, FIXADO COM BAGUETE. AF_01/2021_PS</v>
          </cell>
          <cell r="D1759" t="str">
            <v>SINAPI</v>
          </cell>
          <cell r="E1759" t="str">
            <v>M2</v>
          </cell>
          <cell r="F1759">
            <v>9</v>
          </cell>
          <cell r="G1759">
            <v>577.59</v>
          </cell>
          <cell r="H1759">
            <v>5198.3100000000004</v>
          </cell>
        </row>
        <row r="1760">
          <cell r="B1760" t="str">
            <v>14.02.001</v>
          </cell>
          <cell r="C1760" t="str">
            <v>Ep-01 espelho</v>
          </cell>
          <cell r="D1760" t="str">
            <v>FDE</v>
          </cell>
          <cell r="E1760" t="str">
            <v>UN</v>
          </cell>
          <cell r="F1760">
            <v>3</v>
          </cell>
          <cell r="G1760">
            <v>486.99</v>
          </cell>
          <cell r="H1760">
            <v>1460.97</v>
          </cell>
        </row>
        <row r="1761">
          <cell r="B1761" t="str">
            <v>102190</v>
          </cell>
          <cell r="C1761" t="str">
            <v>REMOÇÃO DE VIDRO LISO COMUM DE ESQUADRIA COM BAGUETE DE MADEIRA. AF_01/2021</v>
          </cell>
          <cell r="D1761" t="str">
            <v>SINAPI</v>
          </cell>
          <cell r="E1761" t="str">
            <v>M2</v>
          </cell>
          <cell r="F1761">
            <v>70</v>
          </cell>
          <cell r="G1761">
            <v>21.68</v>
          </cell>
          <cell r="H1761">
            <v>1517.6</v>
          </cell>
        </row>
        <row r="1762">
          <cell r="B1762" t="str">
            <v>14.70.001</v>
          </cell>
          <cell r="C1762" t="str">
            <v>Recolocação de vidro inclusive emassamento ou recolocacao de baguetes</v>
          </cell>
          <cell r="D1762" t="str">
            <v>FDE</v>
          </cell>
          <cell r="E1762" t="str">
            <v>M2</v>
          </cell>
          <cell r="F1762">
            <v>3</v>
          </cell>
          <cell r="G1762">
            <v>65.459999999999994</v>
          </cell>
          <cell r="H1762">
            <v>196.38</v>
          </cell>
        </row>
        <row r="1763">
          <cell r="B1763" t="str">
            <v>14.80.001</v>
          </cell>
          <cell r="C1763" t="str">
            <v>Espelho de cristal 6mm lapidado inclusive fixação com cola adesiva.</v>
          </cell>
          <cell r="D1763" t="str">
            <v>FDE</v>
          </cell>
          <cell r="E1763" t="str">
            <v>M2</v>
          </cell>
          <cell r="F1763">
            <v>3</v>
          </cell>
          <cell r="G1763">
            <v>333.74</v>
          </cell>
          <cell r="H1763">
            <v>1001.22</v>
          </cell>
        </row>
        <row r="1764">
          <cell r="B1764" t="str">
            <v>PINTURAS</v>
          </cell>
          <cell r="H1764">
            <v>1262309.48</v>
          </cell>
        </row>
        <row r="1765">
          <cell r="B1765" t="str">
            <v>15.01.001</v>
          </cell>
          <cell r="C1765" t="str">
            <v>Oleo em estrutura metalica</v>
          </cell>
          <cell r="D1765" t="str">
            <v>FDE</v>
          </cell>
          <cell r="E1765" t="str">
            <v>M2</v>
          </cell>
          <cell r="F1765">
            <v>3</v>
          </cell>
          <cell r="G1765">
            <v>18.22</v>
          </cell>
          <cell r="H1765">
            <v>54.66</v>
          </cell>
        </row>
        <row r="1766">
          <cell r="B1766" t="str">
            <v>15.01.002</v>
          </cell>
          <cell r="C1766" t="str">
            <v>Grafite em estrutura metalica</v>
          </cell>
          <cell r="D1766" t="str">
            <v>FDE</v>
          </cell>
          <cell r="E1766" t="str">
            <v>M2</v>
          </cell>
          <cell r="F1766">
            <v>3</v>
          </cell>
          <cell r="G1766">
            <v>21.47</v>
          </cell>
          <cell r="H1766">
            <v>64.41</v>
          </cell>
        </row>
        <row r="1767">
          <cell r="B1767" t="str">
            <v>15.01.003</v>
          </cell>
          <cell r="C1767" t="str">
            <v>Pintura aluminio em estrutura metalica</v>
          </cell>
          <cell r="D1767" t="str">
            <v>FDE</v>
          </cell>
          <cell r="E1767" t="str">
            <v>M2</v>
          </cell>
          <cell r="F1767">
            <v>3</v>
          </cell>
          <cell r="G1767">
            <v>23.62</v>
          </cell>
          <cell r="H1767">
            <v>70.86</v>
          </cell>
        </row>
        <row r="1768">
          <cell r="B1768" t="str">
            <v>15.01.004</v>
          </cell>
          <cell r="C1768" t="str">
            <v>Esmalte em estrutura metalica</v>
          </cell>
          <cell r="D1768" t="str">
            <v>FDE</v>
          </cell>
          <cell r="E1768" t="str">
            <v>M2</v>
          </cell>
          <cell r="F1768">
            <v>3</v>
          </cell>
          <cell r="G1768">
            <v>19.52</v>
          </cell>
          <cell r="H1768">
            <v>58.56</v>
          </cell>
        </row>
        <row r="1769">
          <cell r="B1769" t="str">
            <v>15.01.005</v>
          </cell>
          <cell r="C1769" t="str">
            <v>Pintura para estrutura de aluminio c/ tinta esmalte automotiva</v>
          </cell>
          <cell r="D1769" t="str">
            <v>FDE</v>
          </cell>
          <cell r="E1769" t="str">
            <v>M2</v>
          </cell>
          <cell r="F1769">
            <v>3</v>
          </cell>
          <cell r="G1769">
            <v>26.44</v>
          </cell>
          <cell r="H1769">
            <v>79.319999999999993</v>
          </cell>
        </row>
        <row r="1770">
          <cell r="B1770" t="str">
            <v>15.01.006</v>
          </cell>
          <cell r="C1770" t="str">
            <v>Esmalte a base de água em estrutura metálica</v>
          </cell>
          <cell r="D1770" t="str">
            <v>FDE</v>
          </cell>
          <cell r="E1770" t="str">
            <v>M2</v>
          </cell>
          <cell r="F1770">
            <v>3</v>
          </cell>
          <cell r="G1770">
            <v>25.3</v>
          </cell>
          <cell r="H1770">
            <v>75.900000000000006</v>
          </cell>
        </row>
        <row r="1771">
          <cell r="B1771" t="str">
            <v>102230</v>
          </cell>
          <cell r="C1771" t="str">
            <v>PINTURA TINTA DE ACABAMENTO (PIGMENTADA) ESMALTE SINTÉTICO BRILHANTE EM MADEIRA, 3 DEMÃOS. AF_01/2021</v>
          </cell>
          <cell r="D1771" t="str">
            <v>SINAPI</v>
          </cell>
          <cell r="E1771" t="str">
            <v>M2</v>
          </cell>
          <cell r="F1771">
            <v>3</v>
          </cell>
          <cell r="G1771">
            <v>28.49</v>
          </cell>
          <cell r="H1771">
            <v>85.47</v>
          </cell>
        </row>
        <row r="1772">
          <cell r="B1772" t="str">
            <v>15.01.013</v>
          </cell>
          <cell r="C1772" t="str">
            <v>Esmalte a base de água sem aparelhamento e emassamento prévios em estrutura de madeira</v>
          </cell>
          <cell r="D1772" t="str">
            <v>FDE</v>
          </cell>
          <cell r="E1772" t="str">
            <v>M2</v>
          </cell>
          <cell r="F1772">
            <v>3</v>
          </cell>
          <cell r="G1772">
            <v>27.2</v>
          </cell>
          <cell r="H1772">
            <v>81.599999999999994</v>
          </cell>
        </row>
        <row r="1773">
          <cell r="B1773" t="str">
            <v>102233</v>
          </cell>
          <cell r="C1773" t="str">
            <v>PINTURA IMUNIZANTE PARA MADEIRA, 1 DEMÃO. AF_01/2021</v>
          </cell>
          <cell r="D1773" t="str">
            <v>SINAPI</v>
          </cell>
          <cell r="E1773" t="str">
            <v>M2</v>
          </cell>
          <cell r="F1773">
            <v>5</v>
          </cell>
          <cell r="G1773">
            <v>12.08</v>
          </cell>
          <cell r="H1773">
            <v>60.4</v>
          </cell>
        </row>
        <row r="1774">
          <cell r="B1774" t="str">
            <v>15.80.029</v>
          </cell>
          <cell r="C1774" t="str">
            <v>Verniz antipichação 2 demaos</v>
          </cell>
          <cell r="D1774" t="str">
            <v>FDE</v>
          </cell>
          <cell r="E1774" t="str">
            <v>M2</v>
          </cell>
          <cell r="F1774">
            <v>179</v>
          </cell>
          <cell r="G1774">
            <v>44.56</v>
          </cell>
          <cell r="H1774">
            <v>7976.24</v>
          </cell>
        </row>
        <row r="1775">
          <cell r="B1775" t="str">
            <v>1854</v>
          </cell>
          <cell r="C1775" t="str">
            <v>Esmalte sintético para madeiras e metais (tipo de acabamento: ACETINADO )</v>
          </cell>
          <cell r="D1775" t="str">
            <v>CPTM</v>
          </cell>
          <cell r="E1775" t="str">
            <v>L</v>
          </cell>
          <cell r="F1775">
            <v>220</v>
          </cell>
          <cell r="G1775">
            <v>45.63</v>
          </cell>
          <cell r="H1775">
            <v>10038.6</v>
          </cell>
        </row>
        <row r="1776">
          <cell r="B1776" t="str">
            <v>15.01.015</v>
          </cell>
          <cell r="C1776" t="str">
            <v>Verniz sem aparelhamento e emas previos em estrut de madeira aparente</v>
          </cell>
          <cell r="D1776" t="str">
            <v>FDE</v>
          </cell>
          <cell r="E1776" t="str">
            <v>M2</v>
          </cell>
          <cell r="F1776">
            <v>3</v>
          </cell>
          <cell r="G1776">
            <v>21.96</v>
          </cell>
          <cell r="H1776">
            <v>65.88</v>
          </cell>
        </row>
        <row r="1777">
          <cell r="B1777" t="str">
            <v>00043143</v>
          </cell>
          <cell r="C1777" t="str">
            <v>SELANTE ACRILICO PARA TRATAMENTO / ACABAMENTO SUPERFICIAL DE CONCRETO ESTAMPADO, APARENTE, PEDRAS E OUTROS</v>
          </cell>
          <cell r="D1777" t="str">
            <v>SINAPI</v>
          </cell>
          <cell r="E1777" t="str">
            <v>L</v>
          </cell>
          <cell r="F1777">
            <v>72</v>
          </cell>
          <cell r="G1777">
            <v>26.52</v>
          </cell>
          <cell r="H1777">
            <v>1909.44</v>
          </cell>
        </row>
        <row r="1778">
          <cell r="B1778" t="str">
            <v>15.01.029</v>
          </cell>
          <cell r="C1778" t="str">
            <v>serviço galvanizacao a fogo - estruturas</v>
          </cell>
          <cell r="D1778" t="str">
            <v>FDE</v>
          </cell>
          <cell r="E1778" t="str">
            <v>KG</v>
          </cell>
          <cell r="F1778">
            <v>3</v>
          </cell>
          <cell r="G1778">
            <v>5.25</v>
          </cell>
          <cell r="H1778">
            <v>15.75</v>
          </cell>
        </row>
        <row r="1779">
          <cell r="B1779" t="str">
            <v>15.01.032</v>
          </cell>
          <cell r="C1779" t="str">
            <v>Primer p/ galvanizados (galvite/similar) - estruturas</v>
          </cell>
          <cell r="D1779" t="str">
            <v>FDE</v>
          </cell>
          <cell r="E1779" t="str">
            <v>M2</v>
          </cell>
          <cell r="F1779">
            <v>5</v>
          </cell>
          <cell r="G1779">
            <v>14.74</v>
          </cell>
          <cell r="H1779">
            <v>73.7</v>
          </cell>
        </row>
        <row r="1780">
          <cell r="B1780" t="str">
            <v>15.01.035</v>
          </cell>
          <cell r="C1780" t="str">
            <v>Fundo anti-oxidante em estruturas</v>
          </cell>
          <cell r="D1780" t="str">
            <v>FDE</v>
          </cell>
          <cell r="E1780" t="str">
            <v>M2</v>
          </cell>
          <cell r="F1780">
            <v>9</v>
          </cell>
          <cell r="G1780">
            <v>16.79</v>
          </cell>
          <cell r="H1780">
            <v>151.11000000000001</v>
          </cell>
        </row>
        <row r="1781">
          <cell r="B1781" t="str">
            <v>14.01.060</v>
          </cell>
          <cell r="C1781" t="str">
            <v>Fechamento em vidro laminado 5+5mm inc acess alum (cx/elevador)</v>
          </cell>
          <cell r="D1781" t="str">
            <v>FDE</v>
          </cell>
          <cell r="E1781" t="str">
            <v>M2</v>
          </cell>
          <cell r="F1781">
            <v>3</v>
          </cell>
          <cell r="G1781">
            <v>1580.78</v>
          </cell>
          <cell r="H1781">
            <v>4742.34</v>
          </cell>
        </row>
        <row r="1782">
          <cell r="B1782" t="str">
            <v>15.02.003</v>
          </cell>
          <cell r="C1782" t="str">
            <v>Massa niveladora para interior</v>
          </cell>
          <cell r="D1782" t="str">
            <v>FDE</v>
          </cell>
          <cell r="E1782" t="str">
            <v>M2</v>
          </cell>
          <cell r="F1782">
            <v>3</v>
          </cell>
          <cell r="G1782">
            <v>26.97</v>
          </cell>
          <cell r="H1782">
            <v>80.91</v>
          </cell>
        </row>
        <row r="1783">
          <cell r="B1783" t="str">
            <v>104639</v>
          </cell>
          <cell r="C1783" t="str">
            <v>PINTURA LÁTEX ACRÍLICA ECONÔMICA, APLICAÇÃO MANUAL EM TETO, DUAS DEMÃOS. AF_04/2023</v>
          </cell>
          <cell r="D1783" t="str">
            <v>SINAPI</v>
          </cell>
          <cell r="E1783" t="str">
            <v>M2</v>
          </cell>
          <cell r="F1783">
            <v>12000</v>
          </cell>
          <cell r="G1783">
            <v>13.41</v>
          </cell>
          <cell r="H1783">
            <v>160920</v>
          </cell>
        </row>
        <row r="1784">
          <cell r="B1784" t="str">
            <v>15.02.006</v>
          </cell>
          <cell r="C1784" t="str">
            <v>Latex com massa niveladora para interior</v>
          </cell>
          <cell r="D1784" t="str">
            <v>FDE</v>
          </cell>
          <cell r="E1784" t="str">
            <v>M2</v>
          </cell>
          <cell r="F1784">
            <v>300</v>
          </cell>
          <cell r="G1784">
            <v>50.41</v>
          </cell>
          <cell r="H1784">
            <v>15123</v>
          </cell>
        </row>
        <row r="1785">
          <cell r="B1785" t="str">
            <v>15.02.010</v>
          </cell>
          <cell r="C1785" t="str">
            <v>Tinta latex economica em elemento vazado</v>
          </cell>
          <cell r="D1785" t="str">
            <v>FDE</v>
          </cell>
          <cell r="E1785" t="str">
            <v>M2</v>
          </cell>
          <cell r="F1785">
            <v>3</v>
          </cell>
          <cell r="G1785">
            <v>34.729999999999997</v>
          </cell>
          <cell r="H1785">
            <v>104.19</v>
          </cell>
        </row>
        <row r="1786">
          <cell r="B1786" t="str">
            <v>15.02.014</v>
          </cell>
          <cell r="C1786" t="str">
            <v>Oleo com massa niveladora</v>
          </cell>
          <cell r="D1786" t="str">
            <v>FDE</v>
          </cell>
          <cell r="E1786" t="str">
            <v>M2</v>
          </cell>
          <cell r="F1786">
            <v>3</v>
          </cell>
          <cell r="G1786">
            <v>50.35</v>
          </cell>
          <cell r="H1786">
            <v>151.05000000000001</v>
          </cell>
        </row>
        <row r="1787">
          <cell r="B1787" t="str">
            <v>15.02.015</v>
          </cell>
          <cell r="C1787" t="str">
            <v>Oleo</v>
          </cell>
          <cell r="D1787" t="str">
            <v>FDE</v>
          </cell>
          <cell r="E1787" t="str">
            <v>M2</v>
          </cell>
          <cell r="F1787">
            <v>3</v>
          </cell>
          <cell r="G1787">
            <v>31.94</v>
          </cell>
          <cell r="H1787">
            <v>95.82</v>
          </cell>
        </row>
        <row r="1788">
          <cell r="B1788" t="str">
            <v>15.03.008</v>
          </cell>
          <cell r="C1788" t="str">
            <v>Oleo com massa niveladora em esquadrias de madeira</v>
          </cell>
          <cell r="D1788" t="str">
            <v>FDE</v>
          </cell>
          <cell r="E1788" t="str">
            <v>M2</v>
          </cell>
          <cell r="F1788">
            <v>3</v>
          </cell>
          <cell r="G1788">
            <v>63.95</v>
          </cell>
          <cell r="H1788">
            <v>191.85</v>
          </cell>
        </row>
        <row r="1789">
          <cell r="B1789" t="str">
            <v>15.02.018</v>
          </cell>
          <cell r="C1789" t="str">
            <v>Esmalte a base de agua</v>
          </cell>
          <cell r="D1789" t="str">
            <v>FDE</v>
          </cell>
          <cell r="E1789" t="str">
            <v>M2</v>
          </cell>
          <cell r="F1789">
            <v>3</v>
          </cell>
          <cell r="G1789">
            <v>38.46</v>
          </cell>
          <cell r="H1789">
            <v>115.38</v>
          </cell>
        </row>
        <row r="1790">
          <cell r="B1790" t="str">
            <v>15.02.019</v>
          </cell>
          <cell r="C1790" t="str">
            <v>Esmalte</v>
          </cell>
          <cell r="D1790" t="str">
            <v>FDE</v>
          </cell>
          <cell r="E1790" t="str">
            <v>M2</v>
          </cell>
          <cell r="F1790">
            <v>3</v>
          </cell>
          <cell r="G1790">
            <v>34.11</v>
          </cell>
          <cell r="H1790">
            <v>102.33</v>
          </cell>
        </row>
        <row r="1791">
          <cell r="B1791" t="str">
            <v>15.02.020</v>
          </cell>
          <cell r="C1791" t="str">
            <v>Massa niveladora para interior (areas molhadas)</v>
          </cell>
          <cell r="D1791" t="str">
            <v>FDE</v>
          </cell>
          <cell r="E1791" t="str">
            <v>M2</v>
          </cell>
          <cell r="F1791">
            <v>3</v>
          </cell>
          <cell r="G1791">
            <v>27.61</v>
          </cell>
          <cell r="H1791">
            <v>82.83</v>
          </cell>
        </row>
        <row r="1792">
          <cell r="B1792" t="str">
            <v>104640</v>
          </cell>
          <cell r="C1792" t="str">
            <v>PINTURA LÁTEX ACRÍLICA STANDARD, APLICAÇÃO MANUAL EM TETO, DUAS DEMÃOS. AF_04/2023</v>
          </cell>
          <cell r="D1792" t="str">
            <v>SINAPI</v>
          </cell>
          <cell r="E1792" t="str">
            <v>M2</v>
          </cell>
          <cell r="F1792">
            <v>12000</v>
          </cell>
          <cell r="G1792">
            <v>14.8</v>
          </cell>
          <cell r="H1792">
            <v>177600</v>
          </cell>
        </row>
        <row r="1793">
          <cell r="B1793" t="str">
            <v>15.02.026</v>
          </cell>
          <cell r="C1793" t="str">
            <v>Tinta latex standard com massa niveladora</v>
          </cell>
          <cell r="D1793" t="str">
            <v>FDE</v>
          </cell>
          <cell r="E1793" t="str">
            <v>M2</v>
          </cell>
          <cell r="F1793">
            <v>8000</v>
          </cell>
          <cell r="G1793">
            <v>46.7</v>
          </cell>
          <cell r="H1793">
            <v>373600</v>
          </cell>
        </row>
        <row r="1794">
          <cell r="B1794" t="str">
            <v>15.02.050</v>
          </cell>
          <cell r="C1794" t="str">
            <v>Oleo em forro de madeira</v>
          </cell>
          <cell r="D1794" t="str">
            <v>FDE</v>
          </cell>
          <cell r="E1794" t="str">
            <v>M2</v>
          </cell>
          <cell r="F1794">
            <v>3</v>
          </cell>
          <cell r="G1794">
            <v>44.14</v>
          </cell>
          <cell r="H1794">
            <v>132.41999999999999</v>
          </cell>
        </row>
        <row r="1795">
          <cell r="B1795" t="str">
            <v>102208</v>
          </cell>
          <cell r="C1795" t="str">
            <v>PINTURA TINTA DE ACABAMENTO (PIGMENTADA) ESMALTE SINTÉTICO FOSCO EM MADEIRA, 1 DEMÃO. AF_01/2021</v>
          </cell>
          <cell r="D1795" t="str">
            <v>SINAPI</v>
          </cell>
          <cell r="E1795" t="str">
            <v>M2</v>
          </cell>
          <cell r="F1795">
            <v>3</v>
          </cell>
          <cell r="G1795">
            <v>9.65</v>
          </cell>
          <cell r="H1795">
            <v>28.95</v>
          </cell>
        </row>
        <row r="1796">
          <cell r="B1796" t="str">
            <v>15.02.053</v>
          </cell>
          <cell r="C1796" t="str">
            <v>Esmalte a base de agua em forro de madeira</v>
          </cell>
          <cell r="D1796" t="str">
            <v>FDE</v>
          </cell>
          <cell r="E1796" t="str">
            <v>M2</v>
          </cell>
          <cell r="F1796">
            <v>3</v>
          </cell>
          <cell r="G1796">
            <v>44.09</v>
          </cell>
          <cell r="H1796">
            <v>132.27000000000001</v>
          </cell>
        </row>
        <row r="1797">
          <cell r="B1797" t="str">
            <v>15.02.055</v>
          </cell>
          <cell r="C1797" t="str">
            <v>Envernizamento em forro de madeira</v>
          </cell>
          <cell r="D1797" t="str">
            <v>FDE</v>
          </cell>
          <cell r="E1797" t="str">
            <v>M2</v>
          </cell>
          <cell r="F1797">
            <v>3</v>
          </cell>
          <cell r="G1797">
            <v>27.95</v>
          </cell>
          <cell r="H1797">
            <v>83.85</v>
          </cell>
        </row>
        <row r="1798">
          <cell r="B1798" t="str">
            <v>15.02.061</v>
          </cell>
          <cell r="C1798" t="str">
            <v>Tinta latex standard em superficie de gesso</v>
          </cell>
          <cell r="D1798" t="str">
            <v>FDE</v>
          </cell>
          <cell r="E1798" t="str">
            <v>M2</v>
          </cell>
          <cell r="F1798">
            <v>2500</v>
          </cell>
          <cell r="G1798">
            <v>28.58</v>
          </cell>
          <cell r="H1798">
            <v>71450</v>
          </cell>
        </row>
        <row r="1799">
          <cell r="B1799" t="str">
            <v>15.02.062</v>
          </cell>
          <cell r="C1799" t="str">
            <v>Tinta latex economica em superficie de gesso</v>
          </cell>
          <cell r="D1799" t="str">
            <v>FDE</v>
          </cell>
          <cell r="E1799" t="str">
            <v>M2</v>
          </cell>
          <cell r="F1799">
            <v>200</v>
          </cell>
          <cell r="G1799">
            <v>26.61</v>
          </cell>
          <cell r="H1799">
            <v>5322</v>
          </cell>
        </row>
        <row r="1800">
          <cell r="B1800" t="str">
            <v>15.02.080</v>
          </cell>
          <cell r="C1800" t="str">
            <v>Tinta latex para piso</v>
          </cell>
          <cell r="D1800" t="str">
            <v>FDE</v>
          </cell>
          <cell r="E1800" t="str">
            <v>M2</v>
          </cell>
          <cell r="F1800">
            <v>5000</v>
          </cell>
          <cell r="G1800">
            <v>28.47</v>
          </cell>
          <cell r="H1800">
            <v>142350</v>
          </cell>
        </row>
        <row r="1801">
          <cell r="B1801" t="str">
            <v>15.03.002</v>
          </cell>
          <cell r="C1801" t="str">
            <v>Massa niveladora a base de agua em esquadrias de madeira</v>
          </cell>
          <cell r="D1801" t="str">
            <v>FDE</v>
          </cell>
          <cell r="E1801" t="str">
            <v>M2</v>
          </cell>
          <cell r="F1801">
            <v>3</v>
          </cell>
          <cell r="G1801">
            <v>27.66</v>
          </cell>
          <cell r="H1801">
            <v>82.98</v>
          </cell>
        </row>
        <row r="1802">
          <cell r="B1802" t="str">
            <v>15.03.003</v>
          </cell>
          <cell r="C1802" t="str">
            <v>Óleo sem massa niveladora em esquadrias de madeira</v>
          </cell>
          <cell r="D1802" t="str">
            <v>FDE</v>
          </cell>
          <cell r="E1802" t="str">
            <v>M2</v>
          </cell>
          <cell r="F1802">
            <v>3</v>
          </cell>
          <cell r="G1802">
            <v>29.91</v>
          </cell>
          <cell r="H1802">
            <v>89.73</v>
          </cell>
        </row>
        <row r="1803">
          <cell r="B1803" t="str">
            <v>15.03.005</v>
          </cell>
          <cell r="C1803" t="str">
            <v>Oleo em madeira sem aparelhamento e emass previos (portoes-cercas)</v>
          </cell>
          <cell r="D1803" t="str">
            <v>FDE</v>
          </cell>
          <cell r="E1803" t="str">
            <v>M2</v>
          </cell>
          <cell r="F1803">
            <v>3</v>
          </cell>
          <cell r="G1803">
            <v>28.4</v>
          </cell>
          <cell r="H1803">
            <v>85.2</v>
          </cell>
        </row>
        <row r="1804">
          <cell r="B1804" t="str">
            <v>15.03.006</v>
          </cell>
          <cell r="C1804" t="str">
            <v>Esmalte sem massa niveladora em esquadrias de madeira</v>
          </cell>
          <cell r="D1804" t="str">
            <v>FDE</v>
          </cell>
          <cell r="E1804" t="str">
            <v>M2</v>
          </cell>
          <cell r="F1804">
            <v>3</v>
          </cell>
          <cell r="G1804">
            <v>38.03</v>
          </cell>
          <cell r="H1804">
            <v>114.09</v>
          </cell>
        </row>
        <row r="1805">
          <cell r="B1805" t="str">
            <v>15.03.011</v>
          </cell>
          <cell r="C1805" t="str">
            <v>Esmalte com massa niveladora em esquadrias de madeira</v>
          </cell>
          <cell r="D1805" t="str">
            <v>FDE</v>
          </cell>
          <cell r="E1805" t="str">
            <v>M2</v>
          </cell>
          <cell r="F1805">
            <v>3</v>
          </cell>
          <cell r="G1805">
            <v>65.69</v>
          </cell>
          <cell r="H1805">
            <v>197.07</v>
          </cell>
        </row>
        <row r="1806">
          <cell r="B1806" t="str">
            <v>15.03.009</v>
          </cell>
          <cell r="C1806" t="str">
            <v>Esmalte em cercas portoes e gradis</v>
          </cell>
          <cell r="D1806" t="str">
            <v>FDE</v>
          </cell>
          <cell r="E1806" t="str">
            <v>M2</v>
          </cell>
          <cell r="F1806">
            <v>3</v>
          </cell>
          <cell r="G1806">
            <v>13.65</v>
          </cell>
          <cell r="H1806">
            <v>40.950000000000003</v>
          </cell>
        </row>
        <row r="1807">
          <cell r="B1807" t="str">
            <v>15.03.010</v>
          </cell>
          <cell r="C1807" t="str">
            <v>Verniz plastico base poliuret em esquadrias e pecas madeira externa</v>
          </cell>
          <cell r="D1807" t="str">
            <v>FDE</v>
          </cell>
          <cell r="E1807" t="str">
            <v>M2</v>
          </cell>
          <cell r="F1807">
            <v>3</v>
          </cell>
          <cell r="G1807">
            <v>30.58</v>
          </cell>
          <cell r="H1807">
            <v>91.74</v>
          </cell>
        </row>
        <row r="1808">
          <cell r="B1808" t="str">
            <v>15.03.012</v>
          </cell>
          <cell r="C1808" t="str">
            <v>Envernizamento em esquadrias de madeira</v>
          </cell>
          <cell r="D1808" t="str">
            <v>FDE</v>
          </cell>
          <cell r="E1808" t="str">
            <v>M2</v>
          </cell>
          <cell r="F1808">
            <v>3</v>
          </cell>
          <cell r="G1808">
            <v>27.95</v>
          </cell>
          <cell r="H1808">
            <v>83.85</v>
          </cell>
        </row>
        <row r="1809">
          <cell r="B1809" t="str">
            <v>15.03.020</v>
          </cell>
          <cell r="C1809" t="str">
            <v>Oleo em esquadrias de ferro</v>
          </cell>
          <cell r="D1809" t="str">
            <v>FDE</v>
          </cell>
          <cell r="E1809" t="str">
            <v>M2</v>
          </cell>
          <cell r="F1809">
            <v>3</v>
          </cell>
          <cell r="G1809">
            <v>32.43</v>
          </cell>
          <cell r="H1809">
            <v>97.29</v>
          </cell>
        </row>
        <row r="1810">
          <cell r="B1810" t="str">
            <v>15.03.021</v>
          </cell>
          <cell r="C1810" t="str">
            <v>Esmalte em esquadrias de ferro</v>
          </cell>
          <cell r="D1810" t="str">
            <v>FDE</v>
          </cell>
          <cell r="E1810" t="str">
            <v>M2</v>
          </cell>
          <cell r="F1810">
            <v>3</v>
          </cell>
          <cell r="G1810">
            <v>34.6</v>
          </cell>
          <cell r="H1810">
            <v>103.8</v>
          </cell>
        </row>
        <row r="1811">
          <cell r="B1811" t="str">
            <v>15.03.022</v>
          </cell>
          <cell r="C1811" t="str">
            <v>Grafite em esquadrias de ferro</v>
          </cell>
          <cell r="D1811" t="str">
            <v>FDE</v>
          </cell>
          <cell r="E1811" t="str">
            <v>M2</v>
          </cell>
          <cell r="F1811">
            <v>3</v>
          </cell>
          <cell r="G1811">
            <v>37.85</v>
          </cell>
          <cell r="H1811">
            <v>113.55</v>
          </cell>
        </row>
        <row r="1812">
          <cell r="B1812" t="str">
            <v>15.03.024</v>
          </cell>
          <cell r="C1812" t="str">
            <v>Pintura aluminio em esquadrias de ferro</v>
          </cell>
          <cell r="D1812" t="str">
            <v>FDE</v>
          </cell>
          <cell r="E1812" t="str">
            <v>M2</v>
          </cell>
          <cell r="F1812">
            <v>3</v>
          </cell>
          <cell r="G1812">
            <v>41.44</v>
          </cell>
          <cell r="H1812">
            <v>124.32</v>
          </cell>
        </row>
        <row r="1813">
          <cell r="B1813" t="str">
            <v>15.03.025</v>
          </cell>
          <cell r="C1813" t="str">
            <v>Esmalte a base de agua sem massa niveladora em esquadrias de madeira</v>
          </cell>
          <cell r="D1813" t="str">
            <v>FDE</v>
          </cell>
          <cell r="E1813" t="str">
            <v>M2</v>
          </cell>
          <cell r="F1813">
            <v>3</v>
          </cell>
          <cell r="G1813">
            <v>38.18</v>
          </cell>
          <cell r="H1813">
            <v>114.54</v>
          </cell>
        </row>
        <row r="1814">
          <cell r="B1814" t="str">
            <v>15.03.026</v>
          </cell>
          <cell r="C1814" t="str">
            <v>Esmalte a base de agua com massa niveladora em esquadrias de madeira</v>
          </cell>
          <cell r="D1814" t="str">
            <v>FDE</v>
          </cell>
          <cell r="E1814" t="str">
            <v>M2</v>
          </cell>
          <cell r="F1814">
            <v>3</v>
          </cell>
          <cell r="G1814">
            <v>65.83</v>
          </cell>
          <cell r="H1814">
            <v>197.49</v>
          </cell>
        </row>
        <row r="1815">
          <cell r="B1815" t="str">
            <v>15.03.027</v>
          </cell>
          <cell r="C1815" t="str">
            <v>Esmalte a base de agua em cercas, portões e gradis</v>
          </cell>
          <cell r="D1815" t="str">
            <v>FDE</v>
          </cell>
          <cell r="E1815" t="str">
            <v>M2</v>
          </cell>
          <cell r="F1815">
            <v>3</v>
          </cell>
          <cell r="G1815">
            <v>19.43</v>
          </cell>
          <cell r="H1815">
            <v>58.29</v>
          </cell>
        </row>
        <row r="1816">
          <cell r="B1816" t="str">
            <v>15.03.028</v>
          </cell>
          <cell r="C1816" t="str">
            <v>Esmalte a base de agua em esquadrias de ferro</v>
          </cell>
          <cell r="D1816" t="str">
            <v>FDE</v>
          </cell>
          <cell r="E1816" t="str">
            <v>M2</v>
          </cell>
          <cell r="F1816">
            <v>3</v>
          </cell>
          <cell r="G1816">
            <v>44.22</v>
          </cell>
          <cell r="H1816">
            <v>132.66</v>
          </cell>
        </row>
        <row r="1817">
          <cell r="B1817" t="str">
            <v>15.03.029</v>
          </cell>
          <cell r="C1817" t="str">
            <v>serviço galvanizacao a fogo - esquadrias.</v>
          </cell>
          <cell r="D1817" t="str">
            <v>FDE</v>
          </cell>
          <cell r="E1817" t="str">
            <v>KG</v>
          </cell>
          <cell r="F1817">
            <v>3</v>
          </cell>
          <cell r="G1817">
            <v>5.25</v>
          </cell>
          <cell r="H1817">
            <v>15.75</v>
          </cell>
        </row>
        <row r="1818">
          <cell r="B1818" t="str">
            <v>15.03.032</v>
          </cell>
          <cell r="C1818" t="str">
            <v>Primer p/ galvanizados (galvit/similar) - esquadrias</v>
          </cell>
          <cell r="D1818" t="str">
            <v>FDE</v>
          </cell>
          <cell r="E1818" t="str">
            <v>M2</v>
          </cell>
          <cell r="F1818">
            <v>3</v>
          </cell>
          <cell r="G1818">
            <v>36.03</v>
          </cell>
          <cell r="H1818">
            <v>108.09</v>
          </cell>
        </row>
        <row r="1819">
          <cell r="B1819" t="str">
            <v>15.03.035</v>
          </cell>
          <cell r="C1819" t="str">
            <v>Fundo anti-oxidante em esquadrias</v>
          </cell>
          <cell r="D1819" t="str">
            <v>FDE</v>
          </cell>
          <cell r="E1819" t="str">
            <v>M2</v>
          </cell>
          <cell r="F1819">
            <v>3</v>
          </cell>
          <cell r="G1819">
            <v>38.770000000000003</v>
          </cell>
          <cell r="H1819">
            <v>116.31</v>
          </cell>
        </row>
        <row r="1820">
          <cell r="B1820" t="str">
            <v>15.03.040</v>
          </cell>
          <cell r="C1820" t="str">
            <v>Oleo em rodapes, baguetes e molduras de madeira</v>
          </cell>
          <cell r="D1820" t="str">
            <v>FDE</v>
          </cell>
          <cell r="E1820" t="str">
            <v>M</v>
          </cell>
          <cell r="F1820">
            <v>3</v>
          </cell>
          <cell r="G1820">
            <v>4.49</v>
          </cell>
          <cell r="H1820">
            <v>13.47</v>
          </cell>
        </row>
        <row r="1821">
          <cell r="B1821" t="str">
            <v>15.03.041</v>
          </cell>
          <cell r="C1821" t="str">
            <v>Esmalte em rodapes, baguetes e molduras de madeira</v>
          </cell>
          <cell r="D1821" t="str">
            <v>FDE</v>
          </cell>
          <cell r="E1821" t="str">
            <v>M</v>
          </cell>
          <cell r="F1821">
            <v>3</v>
          </cell>
          <cell r="G1821">
            <v>8.74</v>
          </cell>
          <cell r="H1821">
            <v>26.22</v>
          </cell>
        </row>
        <row r="1822">
          <cell r="B1822" t="str">
            <v>15.03.042</v>
          </cell>
          <cell r="C1822" t="str">
            <v>Esmalte a base de agua em rodapes baguetes e molduras de madeira</v>
          </cell>
          <cell r="D1822" t="str">
            <v>FDE</v>
          </cell>
          <cell r="E1822" t="str">
            <v>M</v>
          </cell>
          <cell r="F1822">
            <v>3</v>
          </cell>
          <cell r="G1822">
            <v>8.27</v>
          </cell>
          <cell r="H1822">
            <v>24.81</v>
          </cell>
        </row>
        <row r="1823">
          <cell r="B1823" t="str">
            <v>15.03.050</v>
          </cell>
          <cell r="C1823" t="str">
            <v>Envernizamento de rodapes,baguetes ou molduras de madeira</v>
          </cell>
          <cell r="D1823" t="str">
            <v>FDE</v>
          </cell>
          <cell r="E1823" t="str">
            <v>M</v>
          </cell>
          <cell r="F1823">
            <v>3</v>
          </cell>
          <cell r="G1823">
            <v>4.95</v>
          </cell>
          <cell r="H1823">
            <v>14.85</v>
          </cell>
        </row>
        <row r="1824">
          <cell r="B1824" t="str">
            <v>33.10.120</v>
          </cell>
          <cell r="C1824" t="str">
            <v>Proteção passiva contra incêndio com tinta intumescente, tempo requerido de resistência ao fogo TRRF = 60 minutos - aplicação em painéis de gesso acartonado</v>
          </cell>
          <cell r="D1824" t="str">
            <v>SP Obras</v>
          </cell>
          <cell r="E1824" t="str">
            <v>M2</v>
          </cell>
          <cell r="F1824">
            <v>52</v>
          </cell>
          <cell r="G1824">
            <v>256.20999999999998</v>
          </cell>
          <cell r="H1824">
            <v>13322.92</v>
          </cell>
        </row>
        <row r="1825">
          <cell r="B1825" t="str">
            <v>15.03.060</v>
          </cell>
          <cell r="C1825" t="str">
            <v>Face externa de calhas/condutores com tinta sintetica (esmalte)</v>
          </cell>
          <cell r="D1825" t="str">
            <v>FDE</v>
          </cell>
          <cell r="E1825" t="str">
            <v>M</v>
          </cell>
          <cell r="F1825">
            <v>3</v>
          </cell>
          <cell r="G1825">
            <v>15.89</v>
          </cell>
          <cell r="H1825">
            <v>47.67</v>
          </cell>
        </row>
        <row r="1826">
          <cell r="B1826" t="str">
            <v>15.03.061</v>
          </cell>
          <cell r="C1826" t="str">
            <v>Face interna de calhas com tinta betuminosa</v>
          </cell>
          <cell r="D1826" t="str">
            <v>FDE</v>
          </cell>
          <cell r="E1826" t="str">
            <v>M</v>
          </cell>
          <cell r="F1826">
            <v>3</v>
          </cell>
          <cell r="G1826">
            <v>10.63</v>
          </cell>
          <cell r="H1826">
            <v>31.89</v>
          </cell>
        </row>
        <row r="1827">
          <cell r="B1827" t="str">
            <v>15.03.062</v>
          </cell>
          <cell r="C1827" t="str">
            <v>Face aparente de rufos/rincoes com tinta betuminosa</v>
          </cell>
          <cell r="D1827" t="str">
            <v>FDE</v>
          </cell>
          <cell r="E1827" t="str">
            <v>M</v>
          </cell>
          <cell r="F1827">
            <v>3</v>
          </cell>
          <cell r="G1827">
            <v>10.63</v>
          </cell>
          <cell r="H1827">
            <v>31.89</v>
          </cell>
        </row>
        <row r="1828">
          <cell r="B1828" t="str">
            <v>15.03.063</v>
          </cell>
          <cell r="C1828" t="str">
            <v>Face externa de calhas/condutores com tinta a oleo</v>
          </cell>
          <cell r="D1828" t="str">
            <v>FDE</v>
          </cell>
          <cell r="E1828" t="str">
            <v>M</v>
          </cell>
          <cell r="F1828">
            <v>3</v>
          </cell>
          <cell r="G1828">
            <v>15.03</v>
          </cell>
          <cell r="H1828">
            <v>45.09</v>
          </cell>
        </row>
        <row r="1829">
          <cell r="B1829" t="str">
            <v>15.03.064</v>
          </cell>
          <cell r="C1829" t="str">
            <v>Face externa de calhas/condutores com esmalte a base de agua</v>
          </cell>
          <cell r="D1829" t="str">
            <v>FDE</v>
          </cell>
          <cell r="E1829" t="str">
            <v>M</v>
          </cell>
          <cell r="F1829">
            <v>3</v>
          </cell>
          <cell r="G1829">
            <v>16.46</v>
          </cell>
          <cell r="H1829">
            <v>49.38</v>
          </cell>
        </row>
        <row r="1830">
          <cell r="B1830" t="str">
            <v>15.03.068</v>
          </cell>
          <cell r="C1830" t="str">
            <v>Pintura duas demãos esmalte face aparente de tubulação ø 3/4"</v>
          </cell>
          <cell r="D1830" t="str">
            <v>FDE</v>
          </cell>
          <cell r="E1830" t="str">
            <v>M</v>
          </cell>
          <cell r="F1830">
            <v>3</v>
          </cell>
          <cell r="G1830">
            <v>8.1199999999999992</v>
          </cell>
          <cell r="H1830">
            <v>24.36</v>
          </cell>
        </row>
        <row r="1831">
          <cell r="B1831" t="str">
            <v>15.03.069</v>
          </cell>
          <cell r="C1831" t="str">
            <v>Pintura duas demãos esmalte face aparente de tubulação ø1"</v>
          </cell>
          <cell r="D1831" t="str">
            <v>FDE</v>
          </cell>
          <cell r="E1831" t="str">
            <v>M</v>
          </cell>
          <cell r="F1831">
            <v>3</v>
          </cell>
          <cell r="G1831">
            <v>8.4600000000000009</v>
          </cell>
          <cell r="H1831">
            <v>25.38</v>
          </cell>
        </row>
        <row r="1832">
          <cell r="B1832" t="str">
            <v>15.03.072</v>
          </cell>
          <cell r="C1832" t="str">
            <v>Pintura duas demãos esmalte face aparente de tubulação ø1 1/4"</v>
          </cell>
          <cell r="D1832" t="str">
            <v>FDE</v>
          </cell>
          <cell r="E1832" t="str">
            <v>M</v>
          </cell>
          <cell r="F1832">
            <v>3</v>
          </cell>
          <cell r="G1832">
            <v>11.17</v>
          </cell>
          <cell r="H1832">
            <v>33.51</v>
          </cell>
        </row>
        <row r="1833">
          <cell r="B1833" t="str">
            <v>15.03.073</v>
          </cell>
          <cell r="C1833" t="str">
            <v>Pintura duas demãos esmalte face aparente de tubulação ø1 1/2"</v>
          </cell>
          <cell r="D1833" t="str">
            <v>FDE</v>
          </cell>
          <cell r="E1833" t="str">
            <v>M</v>
          </cell>
          <cell r="F1833">
            <v>3</v>
          </cell>
          <cell r="G1833">
            <v>11.5</v>
          </cell>
          <cell r="H1833">
            <v>34.5</v>
          </cell>
        </row>
        <row r="1834">
          <cell r="B1834" t="str">
            <v>15.03.074</v>
          </cell>
          <cell r="C1834" t="str">
            <v>Pintura duas demãos esmalte face aparente de tubulação ø 2"</v>
          </cell>
          <cell r="D1834" t="str">
            <v>FDE</v>
          </cell>
          <cell r="E1834" t="str">
            <v>M</v>
          </cell>
          <cell r="F1834">
            <v>3</v>
          </cell>
          <cell r="G1834">
            <v>14.55</v>
          </cell>
          <cell r="H1834">
            <v>43.65</v>
          </cell>
        </row>
        <row r="1835">
          <cell r="B1835" t="str">
            <v>15.03.075</v>
          </cell>
          <cell r="C1835" t="str">
            <v>Pintura duas demãos esmalte face aparente de tubulação ø 2 1/2"</v>
          </cell>
          <cell r="D1835" t="str">
            <v>FDE</v>
          </cell>
          <cell r="E1835" t="str">
            <v>M</v>
          </cell>
          <cell r="F1835">
            <v>3</v>
          </cell>
          <cell r="G1835">
            <v>14.55</v>
          </cell>
          <cell r="H1835">
            <v>43.65</v>
          </cell>
        </row>
        <row r="1836">
          <cell r="B1836" t="str">
            <v>15.03.076</v>
          </cell>
          <cell r="C1836" t="str">
            <v>Pintura duas demãos esmalte face aparente de tubulação ø 3"</v>
          </cell>
          <cell r="D1836" t="str">
            <v>FDE</v>
          </cell>
          <cell r="E1836" t="str">
            <v>M</v>
          </cell>
          <cell r="F1836">
            <v>3</v>
          </cell>
          <cell r="G1836">
            <v>15.9</v>
          </cell>
          <cell r="H1836">
            <v>47.7</v>
          </cell>
        </row>
        <row r="1837">
          <cell r="B1837" t="str">
            <v>15.03.077</v>
          </cell>
          <cell r="C1837" t="str">
            <v>Pintura duas demãos esmalte face aparente de tubulação ø 4"</v>
          </cell>
          <cell r="D1837" t="str">
            <v>FDE</v>
          </cell>
          <cell r="E1837" t="str">
            <v>M</v>
          </cell>
          <cell r="F1837">
            <v>3</v>
          </cell>
          <cell r="G1837">
            <v>19.62</v>
          </cell>
          <cell r="H1837">
            <v>58.86</v>
          </cell>
        </row>
        <row r="1838">
          <cell r="B1838" t="str">
            <v>15.03.079</v>
          </cell>
          <cell r="C1838" t="str">
            <v>Pintura duas demãos esmalte face aparente de tubulação pvc ø 2"</v>
          </cell>
          <cell r="D1838" t="str">
            <v>FDE</v>
          </cell>
          <cell r="E1838" t="str">
            <v>M</v>
          </cell>
          <cell r="F1838">
            <v>3</v>
          </cell>
          <cell r="G1838">
            <v>13.29</v>
          </cell>
          <cell r="H1838">
            <v>39.869999999999997</v>
          </cell>
        </row>
        <row r="1839">
          <cell r="B1839" t="str">
            <v>15.03.080</v>
          </cell>
          <cell r="C1839" t="str">
            <v>Pintura duas demãos esmalte face aparente de tubulação pvc ø 3"</v>
          </cell>
          <cell r="D1839" t="str">
            <v>FDE</v>
          </cell>
          <cell r="E1839" t="str">
            <v>M</v>
          </cell>
          <cell r="F1839">
            <v>3</v>
          </cell>
          <cell r="G1839">
            <v>13.86</v>
          </cell>
          <cell r="H1839">
            <v>41.58</v>
          </cell>
        </row>
        <row r="1840">
          <cell r="B1840" t="str">
            <v>15.03.081</v>
          </cell>
          <cell r="C1840" t="str">
            <v>Pintura duas demãos esmalte face aparente de tubulação pvc ø 4"</v>
          </cell>
          <cell r="D1840" t="str">
            <v>FDE</v>
          </cell>
          <cell r="E1840" t="str">
            <v>M</v>
          </cell>
          <cell r="F1840">
            <v>3</v>
          </cell>
          <cell r="G1840">
            <v>16.79</v>
          </cell>
          <cell r="H1840">
            <v>50.37</v>
          </cell>
        </row>
        <row r="1841">
          <cell r="B1841" t="str">
            <v>15.03.082</v>
          </cell>
          <cell r="C1841" t="str">
            <v>Pintura duas demãos esmalte face aparente de tubulação pvc ø 6"</v>
          </cell>
          <cell r="D1841" t="str">
            <v>FDE</v>
          </cell>
          <cell r="E1841" t="str">
            <v>M</v>
          </cell>
          <cell r="F1841">
            <v>3</v>
          </cell>
          <cell r="G1841">
            <v>17.920000000000002</v>
          </cell>
          <cell r="H1841">
            <v>53.76</v>
          </cell>
        </row>
        <row r="1842">
          <cell r="B1842" t="str">
            <v>15.04.001</v>
          </cell>
          <cell r="C1842" t="str">
            <v>Caiacao</v>
          </cell>
          <cell r="D1842" t="str">
            <v>FDE</v>
          </cell>
          <cell r="E1842" t="str">
            <v>M2</v>
          </cell>
          <cell r="F1842">
            <v>14</v>
          </cell>
          <cell r="G1842">
            <v>10.220000000000001</v>
          </cell>
          <cell r="H1842">
            <v>143.08000000000001</v>
          </cell>
        </row>
        <row r="1843">
          <cell r="B1843" t="str">
            <v>104641</v>
          </cell>
          <cell r="C1843" t="str">
            <v>PINTURA LÁTEX ACRÍLICA ECONÔMICA, APLICAÇÃO MANUAL EM PAREDES, DUAS DEMÃOS. AF_04/2023</v>
          </cell>
          <cell r="D1843" t="str">
            <v>SINAPI</v>
          </cell>
          <cell r="E1843" t="str">
            <v>M2</v>
          </cell>
          <cell r="F1843">
            <v>2</v>
          </cell>
          <cell r="G1843">
            <v>10.64</v>
          </cell>
          <cell r="H1843">
            <v>21.28</v>
          </cell>
        </row>
        <row r="1844">
          <cell r="B1844" t="str">
            <v>104642</v>
          </cell>
          <cell r="C1844" t="str">
            <v>PINTURA LÁTEX ACRÍLICA STANDARD, APLICAÇÃO MANUAL EM PAREDES, DUAS DEMÃOS. AF_04/2023</v>
          </cell>
          <cell r="D1844" t="str">
            <v>SINAPI</v>
          </cell>
          <cell r="E1844" t="str">
            <v>M2</v>
          </cell>
          <cell r="F1844">
            <v>150</v>
          </cell>
          <cell r="G1844">
            <v>12.03</v>
          </cell>
          <cell r="H1844">
            <v>1804.5</v>
          </cell>
        </row>
        <row r="1845">
          <cell r="B1845" t="str">
            <v>15.04.007</v>
          </cell>
          <cell r="C1845" t="str">
            <v>Massa niveladora para exterior</v>
          </cell>
          <cell r="D1845" t="str">
            <v>FDE</v>
          </cell>
          <cell r="E1845" t="str">
            <v>M2</v>
          </cell>
          <cell r="F1845">
            <v>2</v>
          </cell>
          <cell r="G1845">
            <v>27.61</v>
          </cell>
          <cell r="H1845">
            <v>55.22</v>
          </cell>
        </row>
        <row r="1846">
          <cell r="B1846" t="str">
            <v>15.04.008</v>
          </cell>
          <cell r="C1846" t="str">
            <v>Latex em elemento vazado</v>
          </cell>
          <cell r="D1846" t="str">
            <v>FDE</v>
          </cell>
          <cell r="E1846" t="str">
            <v>M2</v>
          </cell>
          <cell r="F1846">
            <v>4</v>
          </cell>
          <cell r="G1846">
            <v>26.21</v>
          </cell>
          <cell r="H1846">
            <v>104.84</v>
          </cell>
        </row>
        <row r="1847">
          <cell r="B1847" t="str">
            <v>102193</v>
          </cell>
          <cell r="C1847" t="str">
            <v>LIXAMENTO DE MADEIRA PARA APLICAÇÃO DE FUNDO OU PINTURA. AF_01/2021</v>
          </cell>
          <cell r="D1847" t="str">
            <v>SINAPI</v>
          </cell>
          <cell r="E1847" t="str">
            <v>M2</v>
          </cell>
          <cell r="F1847">
            <v>179</v>
          </cell>
          <cell r="G1847">
            <v>2.36</v>
          </cell>
          <cell r="H1847">
            <v>422.44</v>
          </cell>
        </row>
        <row r="1848">
          <cell r="B1848" t="str">
            <v>15.04.009</v>
          </cell>
          <cell r="C1848" t="str">
            <v>Tratamento de concreto com estuque e lixamento</v>
          </cell>
          <cell r="D1848" t="str">
            <v>FDE</v>
          </cell>
          <cell r="E1848" t="str">
            <v>M2</v>
          </cell>
          <cell r="F1848">
            <v>378</v>
          </cell>
          <cell r="G1848">
            <v>40.79</v>
          </cell>
          <cell r="H1848">
            <v>15418.62</v>
          </cell>
        </row>
        <row r="1849">
          <cell r="B1849" t="str">
            <v>15.04.011</v>
          </cell>
          <cell r="C1849" t="str">
            <v>Tinta mineral impermeavel sem nata seladora</v>
          </cell>
          <cell r="D1849" t="str">
            <v>FDE</v>
          </cell>
          <cell r="E1849" t="str">
            <v>M2</v>
          </cell>
          <cell r="F1849">
            <v>2</v>
          </cell>
          <cell r="G1849">
            <v>15.72</v>
          </cell>
          <cell r="H1849">
            <v>31.44</v>
          </cell>
        </row>
        <row r="1850">
          <cell r="B1850" t="str">
            <v>15.04.012</v>
          </cell>
          <cell r="C1850" t="str">
            <v>Tinta mineral impermeavel c/ nata seladora s/ bloco de concreto</v>
          </cell>
          <cell r="D1850" t="str">
            <v>FDE</v>
          </cell>
          <cell r="E1850" t="str">
            <v>M2</v>
          </cell>
          <cell r="F1850">
            <v>5</v>
          </cell>
          <cell r="G1850">
            <v>29.48</v>
          </cell>
          <cell r="H1850">
            <v>147.4</v>
          </cell>
        </row>
        <row r="1851">
          <cell r="B1851" t="str">
            <v>102489</v>
          </cell>
          <cell r="C1851" t="str">
            <v>PINTURA HIDROFUGANTE COM SILICONE, APLICAÇÃO MANUAL, 2 DEMÃOS. AF_05/2021</v>
          </cell>
          <cell r="D1851" t="str">
            <v>SINAPI</v>
          </cell>
          <cell r="E1851" t="str">
            <v>M2</v>
          </cell>
          <cell r="F1851">
            <v>2</v>
          </cell>
          <cell r="G1851">
            <v>29.95</v>
          </cell>
          <cell r="H1851">
            <v>59.9</v>
          </cell>
        </row>
        <row r="1852">
          <cell r="B1852" t="str">
            <v>15.04.015</v>
          </cell>
          <cell r="C1852" t="str">
            <v>Esmalte em superficie rebocada sem massa niveladora</v>
          </cell>
          <cell r="D1852" t="str">
            <v>FDE</v>
          </cell>
          <cell r="E1852" t="str">
            <v>M2</v>
          </cell>
          <cell r="F1852">
            <v>2</v>
          </cell>
          <cell r="G1852">
            <v>27.7</v>
          </cell>
          <cell r="H1852">
            <v>55.4</v>
          </cell>
        </row>
        <row r="1853">
          <cell r="B1853" t="str">
            <v>15.04.020</v>
          </cell>
          <cell r="C1853" t="str">
            <v>Liquido imunizante em madeira aparente</v>
          </cell>
          <cell r="D1853" t="str">
            <v>FDE</v>
          </cell>
          <cell r="E1853" t="str">
            <v>M2</v>
          </cell>
          <cell r="F1853">
            <v>5</v>
          </cell>
          <cell r="G1853">
            <v>15.05</v>
          </cell>
          <cell r="H1853">
            <v>75.25</v>
          </cell>
        </row>
        <row r="1854">
          <cell r="B1854" t="str">
            <v>15.04.030</v>
          </cell>
          <cell r="C1854" t="str">
            <v>Verniz acrilico base solvente com 1 demao primer +2 demaos verniz acrilico base solvente</v>
          </cell>
          <cell r="D1854" t="str">
            <v>FDE</v>
          </cell>
          <cell r="E1854" t="str">
            <v>M2</v>
          </cell>
          <cell r="F1854">
            <v>2</v>
          </cell>
          <cell r="G1854">
            <v>27.22</v>
          </cell>
          <cell r="H1854">
            <v>54.44</v>
          </cell>
        </row>
        <row r="1855">
          <cell r="B1855" t="str">
            <v>15.04.031</v>
          </cell>
          <cell r="C1855" t="str">
            <v>Verniz acrilico base agua aplicaçao 3 demaos</v>
          </cell>
          <cell r="D1855" t="str">
            <v>FDE</v>
          </cell>
          <cell r="E1855" t="str">
            <v>M2</v>
          </cell>
          <cell r="F1855">
            <v>2</v>
          </cell>
          <cell r="G1855">
            <v>12.21</v>
          </cell>
          <cell r="H1855">
            <v>24.42</v>
          </cell>
        </row>
        <row r="1856">
          <cell r="B1856" t="str">
            <v>15.04.073</v>
          </cell>
          <cell r="C1856" t="str">
            <v>Pintura para telhas de aluminio com tinta esmalte automotiva</v>
          </cell>
          <cell r="D1856" t="str">
            <v>FDE</v>
          </cell>
          <cell r="E1856" t="str">
            <v>M2</v>
          </cell>
          <cell r="F1856">
            <v>2</v>
          </cell>
          <cell r="G1856">
            <v>26.44</v>
          </cell>
          <cell r="H1856">
            <v>52.88</v>
          </cell>
        </row>
        <row r="1857">
          <cell r="B1857" t="str">
            <v>15.04.078</v>
          </cell>
          <cell r="C1857" t="str">
            <v>Sinalização visual de degraus-pintura acrílica p/pisos</v>
          </cell>
          <cell r="D1857" t="str">
            <v>FDE</v>
          </cell>
          <cell r="E1857" t="str">
            <v>CJ</v>
          </cell>
          <cell r="F1857">
            <v>2</v>
          </cell>
          <cell r="G1857">
            <v>15.9</v>
          </cell>
          <cell r="H1857">
            <v>31.8</v>
          </cell>
        </row>
        <row r="1858">
          <cell r="B1858" t="str">
            <v>102505</v>
          </cell>
          <cell r="C1858" t="str">
            <v>PINTURA DE DEMARCAÇÃO DE QUADRA POLIESPORTIVA COM BORRACHA CLORADA, E = 5 CM, APLICAÇÃO MANUAL. AF_05/2021</v>
          </cell>
          <cell r="D1858" t="str">
            <v>SINAPI</v>
          </cell>
          <cell r="E1858" t="str">
            <v>M</v>
          </cell>
          <cell r="F1858">
            <v>600</v>
          </cell>
          <cell r="G1858">
            <v>12.43</v>
          </cell>
          <cell r="H1858">
            <v>7458</v>
          </cell>
        </row>
        <row r="1859">
          <cell r="B1859" t="str">
            <v>15.04.082</v>
          </cell>
          <cell r="C1859" t="str">
            <v>Tinta latex para piso</v>
          </cell>
          <cell r="D1859" t="str">
            <v>FDE</v>
          </cell>
          <cell r="E1859" t="str">
            <v>M2</v>
          </cell>
          <cell r="F1859">
            <v>10</v>
          </cell>
          <cell r="G1859">
            <v>28.47</v>
          </cell>
          <cell r="H1859">
            <v>284.7</v>
          </cell>
        </row>
        <row r="1860">
          <cell r="B1860" t="str">
            <v>15.50.001</v>
          </cell>
          <cell r="C1860" t="str">
            <v>Raspagem de caiacao ou tinta mineral impermeavel</v>
          </cell>
          <cell r="D1860" t="str">
            <v>FDE</v>
          </cell>
          <cell r="E1860" t="str">
            <v>M2</v>
          </cell>
          <cell r="F1860">
            <v>5</v>
          </cell>
          <cell r="G1860">
            <v>2.14</v>
          </cell>
          <cell r="H1860">
            <v>10.7</v>
          </cell>
        </row>
        <row r="1861">
          <cell r="B1861" t="str">
            <v>15.50.002</v>
          </cell>
          <cell r="C1861" t="str">
            <v>Remocao de oleo,esmalte,latex/acrilico em paredes com lixamento</v>
          </cell>
          <cell r="D1861" t="str">
            <v>FDE</v>
          </cell>
          <cell r="E1861" t="str">
            <v>M2</v>
          </cell>
          <cell r="F1861">
            <v>111</v>
          </cell>
          <cell r="G1861">
            <v>4.05</v>
          </cell>
          <cell r="H1861">
            <v>449.55</v>
          </cell>
        </row>
        <row r="1862">
          <cell r="B1862" t="str">
            <v>15.50.003</v>
          </cell>
          <cell r="C1862" t="str">
            <v>Remocao de oleo,esmalte ou verniz em esq de madeira c/lixamento</v>
          </cell>
          <cell r="D1862" t="str">
            <v>FDE</v>
          </cell>
          <cell r="E1862" t="str">
            <v>M2</v>
          </cell>
          <cell r="F1862">
            <v>5</v>
          </cell>
          <cell r="G1862">
            <v>5.71</v>
          </cell>
          <cell r="H1862">
            <v>28.55</v>
          </cell>
        </row>
        <row r="1863">
          <cell r="B1863" t="str">
            <v>15.50.004</v>
          </cell>
          <cell r="C1863" t="str">
            <v>Remocao de oleo,esmalte,alumin ou grafite em esq de ferro c/lixamento</v>
          </cell>
          <cell r="D1863" t="str">
            <v>FDE</v>
          </cell>
          <cell r="E1863" t="str">
            <v>M2</v>
          </cell>
          <cell r="F1863">
            <v>4</v>
          </cell>
          <cell r="G1863">
            <v>6.93</v>
          </cell>
          <cell r="H1863">
            <v>27.72</v>
          </cell>
        </row>
        <row r="1864">
          <cell r="B1864" t="str">
            <v>15.50.010</v>
          </cell>
          <cell r="C1864" t="str">
            <v>Remoçao de oleo,esmalte,verniz em rodapes,baguetes e mold c/lixamento</v>
          </cell>
          <cell r="D1864" t="str">
            <v>FDE</v>
          </cell>
          <cell r="E1864" t="str">
            <v>M</v>
          </cell>
          <cell r="F1864">
            <v>2</v>
          </cell>
          <cell r="G1864">
            <v>1.1399999999999999</v>
          </cell>
          <cell r="H1864">
            <v>2.2799999999999998</v>
          </cell>
        </row>
        <row r="1865">
          <cell r="B1865" t="str">
            <v>15.50.011</v>
          </cell>
          <cell r="C1865" t="str">
            <v>Remocao de oleo,esmalte,latex/acrilico em paredes com produto quimico</v>
          </cell>
          <cell r="D1865" t="str">
            <v>FDE</v>
          </cell>
          <cell r="E1865" t="str">
            <v>M2</v>
          </cell>
          <cell r="F1865">
            <v>5</v>
          </cell>
          <cell r="G1865">
            <v>8.8699999999999992</v>
          </cell>
          <cell r="H1865">
            <v>44.35</v>
          </cell>
        </row>
        <row r="1866">
          <cell r="B1866" t="str">
            <v>15.50.012</v>
          </cell>
          <cell r="C1866" t="str">
            <v>Remocao de oleo esmalte ou verniz em esq. de madeira c/prod quimico</v>
          </cell>
          <cell r="D1866" t="str">
            <v>FDE</v>
          </cell>
          <cell r="E1866" t="str">
            <v>M2</v>
          </cell>
          <cell r="F1866">
            <v>2</v>
          </cell>
          <cell r="G1866">
            <v>8.8699999999999992</v>
          </cell>
          <cell r="H1866">
            <v>17.739999999999998</v>
          </cell>
        </row>
        <row r="1867">
          <cell r="B1867" t="str">
            <v>15.50.013</v>
          </cell>
          <cell r="C1867" t="str">
            <v>Remocao de oleo,esmalte,alumin ou grafite em esq de ferro c/prod quim</v>
          </cell>
          <cell r="D1867" t="str">
            <v>FDE</v>
          </cell>
          <cell r="E1867" t="str">
            <v>M2</v>
          </cell>
          <cell r="F1867">
            <v>5</v>
          </cell>
          <cell r="G1867">
            <v>8.8699999999999992</v>
          </cell>
          <cell r="H1867">
            <v>44.35</v>
          </cell>
        </row>
        <row r="1868">
          <cell r="B1868" t="str">
            <v>15.50.014</v>
          </cell>
          <cell r="C1868" t="str">
            <v>Remoçao de oleo,esmalte,verniz em rodapes,baguetes e mold c/prod.quimico</v>
          </cell>
          <cell r="D1868" t="str">
            <v>FDE</v>
          </cell>
          <cell r="E1868" t="str">
            <v>M</v>
          </cell>
          <cell r="F1868">
            <v>2</v>
          </cell>
          <cell r="G1868">
            <v>1.78</v>
          </cell>
          <cell r="H1868">
            <v>3.56</v>
          </cell>
        </row>
        <row r="1869">
          <cell r="B1869" t="str">
            <v>15.50.030</v>
          </cell>
          <cell r="C1869" t="str">
            <v>Remocao de pintura em estrutura metalica com lixamento</v>
          </cell>
          <cell r="D1869" t="str">
            <v>FDE</v>
          </cell>
          <cell r="E1869" t="str">
            <v>M2</v>
          </cell>
          <cell r="F1869">
            <v>16</v>
          </cell>
          <cell r="G1869">
            <v>26.14</v>
          </cell>
          <cell r="H1869">
            <v>418.24</v>
          </cell>
        </row>
        <row r="1870">
          <cell r="B1870" t="str">
            <v>15.80.010</v>
          </cell>
          <cell r="C1870" t="str">
            <v>Pintura em azulejo</v>
          </cell>
          <cell r="D1870" t="str">
            <v>FDE</v>
          </cell>
          <cell r="E1870" t="str">
            <v>M2</v>
          </cell>
          <cell r="F1870">
            <v>5</v>
          </cell>
          <cell r="G1870">
            <v>25.97</v>
          </cell>
          <cell r="H1870">
            <v>129.85</v>
          </cell>
        </row>
        <row r="1871">
          <cell r="B1871" t="str">
            <v>15.80.011</v>
          </cell>
          <cell r="C1871" t="str">
            <v>Oleo em superficie inclusive preparo e retoque de massa</v>
          </cell>
          <cell r="D1871" t="str">
            <v>FDE</v>
          </cell>
          <cell r="E1871" t="str">
            <v>M2</v>
          </cell>
          <cell r="F1871">
            <v>3</v>
          </cell>
          <cell r="G1871">
            <v>19.21</v>
          </cell>
          <cell r="H1871">
            <v>57.63</v>
          </cell>
        </row>
        <row r="1872">
          <cell r="B1872" t="str">
            <v>15.80.013</v>
          </cell>
          <cell r="C1872" t="str">
            <v>Esmalte em esquadrias de madeira inclusive preparo e retoques de massa</v>
          </cell>
          <cell r="D1872" t="str">
            <v>FDE</v>
          </cell>
          <cell r="E1872" t="str">
            <v>M2</v>
          </cell>
          <cell r="F1872">
            <v>3000</v>
          </cell>
          <cell r="G1872">
            <v>22.88</v>
          </cell>
          <cell r="H1872">
            <v>68640</v>
          </cell>
        </row>
        <row r="1873">
          <cell r="B1873" t="str">
            <v>15.80.018</v>
          </cell>
          <cell r="C1873" t="str">
            <v>Tinta latex standard inclusive preparo e retoque de massa niveladora</v>
          </cell>
          <cell r="D1873" t="str">
            <v>FDE</v>
          </cell>
          <cell r="E1873" t="str">
            <v>M2</v>
          </cell>
          <cell r="F1873">
            <v>6000</v>
          </cell>
          <cell r="G1873">
            <v>17.75</v>
          </cell>
          <cell r="H1873">
            <v>106500</v>
          </cell>
        </row>
        <row r="1874">
          <cell r="B1874" t="str">
            <v>15.80.026</v>
          </cell>
          <cell r="C1874" t="str">
            <v>Oleo em esquadrias de madeira inclusive preparo e retoques de massa</v>
          </cell>
          <cell r="D1874" t="str">
            <v>FDE</v>
          </cell>
          <cell r="E1874" t="str">
            <v>M2</v>
          </cell>
          <cell r="F1874">
            <v>5</v>
          </cell>
          <cell r="G1874">
            <v>23.09</v>
          </cell>
          <cell r="H1874">
            <v>115.45</v>
          </cell>
        </row>
        <row r="1875">
          <cell r="B1875" t="str">
            <v>15.80.021</v>
          </cell>
          <cell r="C1875" t="str">
            <v>Oleo em esquadrias de ferro inclusive preparo e retoques de zarcao</v>
          </cell>
          <cell r="D1875" t="str">
            <v>FDE</v>
          </cell>
          <cell r="E1875" t="str">
            <v>M2</v>
          </cell>
          <cell r="F1875">
            <v>4</v>
          </cell>
          <cell r="G1875">
            <v>30.31</v>
          </cell>
          <cell r="H1875">
            <v>121.24</v>
          </cell>
        </row>
        <row r="1876">
          <cell r="B1876" t="str">
            <v>15.80.023</v>
          </cell>
          <cell r="C1876" t="str">
            <v>Oleo em rodapes/baguetes/mold. mad. incl. preparo e retoque de massa</v>
          </cell>
          <cell r="D1876" t="str">
            <v>FDE</v>
          </cell>
          <cell r="E1876" t="str">
            <v>M</v>
          </cell>
          <cell r="F1876">
            <v>5</v>
          </cell>
          <cell r="G1876">
            <v>4.55</v>
          </cell>
          <cell r="H1876">
            <v>22.75</v>
          </cell>
        </row>
        <row r="1877">
          <cell r="B1877" t="str">
            <v>100722</v>
          </cell>
          <cell r="C1877" t="str">
            <v>PINTURA COM TINTA ALQUÍDICA DE FUNDO (TIPO ZARCÃO) APLICADA A ROLO OU PINCEL SOBRE SUPERFÍCIES METÁLICAS (EXCETO PERFIL) EXECUTADO EM OBRA (POR DEMÃO). AF_01/2020</v>
          </cell>
          <cell r="D1877" t="str">
            <v>SINAPI</v>
          </cell>
          <cell r="E1877" t="str">
            <v>M2</v>
          </cell>
          <cell r="F1877">
            <v>5</v>
          </cell>
          <cell r="G1877">
            <v>28.76</v>
          </cell>
          <cell r="H1877">
            <v>143.80000000000001</v>
          </cell>
        </row>
        <row r="1878">
          <cell r="B1878" t="str">
            <v>15.80.025</v>
          </cell>
          <cell r="C1878" t="str">
            <v>Removedor de pichação - pos pintura antipichação</v>
          </cell>
          <cell r="D1878" t="str">
            <v>FDE</v>
          </cell>
          <cell r="E1878" t="str">
            <v>M2</v>
          </cell>
          <cell r="F1878">
            <v>2</v>
          </cell>
          <cell r="G1878">
            <v>8.9</v>
          </cell>
          <cell r="H1878">
            <v>17.8</v>
          </cell>
        </row>
        <row r="1879">
          <cell r="B1879" t="str">
            <v>102203</v>
          </cell>
          <cell r="C1879" t="str">
            <v>PINTURA VERNIZ (INCOLOR) ALQUÍDICO EM MADEIRA, USO INTERNO E EXTERNO, 1 DEMÃO. AF_01/2021</v>
          </cell>
          <cell r="D1879" t="str">
            <v>SINAPI</v>
          </cell>
          <cell r="E1879" t="str">
            <v>M2</v>
          </cell>
          <cell r="F1879">
            <v>5</v>
          </cell>
          <cell r="G1879">
            <v>11.8</v>
          </cell>
          <cell r="H1879">
            <v>59</v>
          </cell>
        </row>
        <row r="1880">
          <cell r="B1880" t="str">
            <v>15.80.032</v>
          </cell>
          <cell r="C1880" t="str">
            <v>Verniz em rodapes/baguetes/mold. mad. incl. preparo e retoque de massa</v>
          </cell>
          <cell r="D1880" t="str">
            <v>FDE</v>
          </cell>
          <cell r="E1880" t="str">
            <v>M</v>
          </cell>
          <cell r="F1880">
            <v>5</v>
          </cell>
          <cell r="G1880">
            <v>3.64</v>
          </cell>
          <cell r="H1880">
            <v>18.2</v>
          </cell>
        </row>
        <row r="1881">
          <cell r="B1881" t="str">
            <v>15.80.043</v>
          </cell>
          <cell r="C1881" t="str">
            <v>Tinta latex economica inclusive preparo e retoque de massa niveladora</v>
          </cell>
          <cell r="D1881" t="str">
            <v>FDE</v>
          </cell>
          <cell r="E1881" t="str">
            <v>M2</v>
          </cell>
          <cell r="F1881">
            <v>590</v>
          </cell>
          <cell r="G1881">
            <v>16.18</v>
          </cell>
          <cell r="H1881">
            <v>9546.2000000000007</v>
          </cell>
        </row>
        <row r="1882">
          <cell r="B1882" t="str">
            <v>15.80.044</v>
          </cell>
          <cell r="C1882" t="str">
            <v>Esmalte em superficie inclusive preparo e retoque de massa</v>
          </cell>
          <cell r="D1882" t="str">
            <v>FDE</v>
          </cell>
          <cell r="E1882" t="str">
            <v>M2</v>
          </cell>
          <cell r="F1882">
            <v>1741</v>
          </cell>
          <cell r="G1882">
            <v>20.94</v>
          </cell>
          <cell r="H1882">
            <v>36456.54</v>
          </cell>
        </row>
        <row r="1883">
          <cell r="B1883" t="str">
            <v>15.80.045</v>
          </cell>
          <cell r="C1883" t="str">
            <v>Esmalte em esquadrias de ferro inclusive preparo e retoques de zarcao</v>
          </cell>
          <cell r="D1883" t="str">
            <v>FDE</v>
          </cell>
          <cell r="E1883" t="str">
            <v>M2</v>
          </cell>
          <cell r="F1883">
            <v>240</v>
          </cell>
          <cell r="G1883">
            <v>31.61</v>
          </cell>
          <cell r="H1883">
            <v>7586.4</v>
          </cell>
        </row>
        <row r="1884">
          <cell r="B1884" t="str">
            <v>15.80.046</v>
          </cell>
          <cell r="C1884" t="str">
            <v>Grafite em esquadrias de ferro incl. preparo e retoque de zarcao</v>
          </cell>
          <cell r="D1884" t="str">
            <v>FDE</v>
          </cell>
          <cell r="E1884" t="str">
            <v>M2</v>
          </cell>
          <cell r="F1884">
            <v>5</v>
          </cell>
          <cell r="G1884">
            <v>33.57</v>
          </cell>
          <cell r="H1884">
            <v>167.85</v>
          </cell>
        </row>
        <row r="1885">
          <cell r="B1885" t="str">
            <v>15.80.047</v>
          </cell>
          <cell r="C1885" t="str">
            <v>Pintura em lousa incl. preparo e retoque de massa</v>
          </cell>
          <cell r="D1885" t="str">
            <v>FDE</v>
          </cell>
          <cell r="E1885" t="str">
            <v>M2</v>
          </cell>
          <cell r="F1885">
            <v>5</v>
          </cell>
          <cell r="G1885">
            <v>20.51</v>
          </cell>
          <cell r="H1885">
            <v>102.55</v>
          </cell>
        </row>
        <row r="1886">
          <cell r="B1886" t="str">
            <v>15.80.048</v>
          </cell>
          <cell r="C1886" t="str">
            <v>Esmalte em forro de madeira inclusive preparo e retoque de massa</v>
          </cell>
          <cell r="D1886" t="str">
            <v>FDE</v>
          </cell>
          <cell r="E1886" t="str">
            <v>M2</v>
          </cell>
          <cell r="F1886">
            <v>100</v>
          </cell>
          <cell r="G1886">
            <v>22.35</v>
          </cell>
          <cell r="H1886">
            <v>2235</v>
          </cell>
        </row>
        <row r="1887">
          <cell r="B1887" t="str">
            <v>15.80.036</v>
          </cell>
          <cell r="C1887" t="str">
            <v>Esmalte em superficie de madeira inclusive preparo e retoque de massa</v>
          </cell>
          <cell r="D1887" t="str">
            <v>FDE</v>
          </cell>
          <cell r="E1887" t="str">
            <v>M2</v>
          </cell>
          <cell r="F1887">
            <v>200</v>
          </cell>
          <cell r="G1887">
            <v>23.17</v>
          </cell>
          <cell r="H1887">
            <v>4634</v>
          </cell>
        </row>
        <row r="1888">
          <cell r="B1888" t="str">
            <v>15.80.050</v>
          </cell>
          <cell r="C1888" t="str">
            <v>Oleo em forro de madeira inclusive preparo e retoque de massa</v>
          </cell>
          <cell r="D1888" t="str">
            <v>FDE</v>
          </cell>
          <cell r="E1888" t="str">
            <v>M2</v>
          </cell>
          <cell r="F1888">
            <v>5</v>
          </cell>
          <cell r="G1888">
            <v>20.61</v>
          </cell>
          <cell r="H1888">
            <v>103.05</v>
          </cell>
        </row>
        <row r="1889">
          <cell r="B1889" t="str">
            <v>15.80.060</v>
          </cell>
          <cell r="C1889" t="str">
            <v>Esmalte em estrutura metalica inclusive preparo e retoque de zarcao</v>
          </cell>
          <cell r="D1889" t="str">
            <v>FDE</v>
          </cell>
          <cell r="E1889" t="str">
            <v>M2</v>
          </cell>
          <cell r="F1889">
            <v>392</v>
          </cell>
          <cell r="G1889">
            <v>19.8</v>
          </cell>
          <cell r="H1889">
            <v>7761.6</v>
          </cell>
        </row>
        <row r="1890">
          <cell r="B1890" t="str">
            <v>15.80.061</v>
          </cell>
          <cell r="C1890" t="str">
            <v>Oleo em estrutura metalica inclusive preparo e retoque de zarcao</v>
          </cell>
          <cell r="D1890" t="str">
            <v>FDE</v>
          </cell>
          <cell r="E1890" t="str">
            <v>M2</v>
          </cell>
          <cell r="F1890">
            <v>5</v>
          </cell>
          <cell r="G1890">
            <v>18.5</v>
          </cell>
          <cell r="H1890">
            <v>92.5</v>
          </cell>
        </row>
        <row r="1891">
          <cell r="B1891" t="str">
            <v>15.80.062</v>
          </cell>
          <cell r="C1891" t="str">
            <v>Grafite em estrutura metalica inclusive preparo e retoque de zarcao</v>
          </cell>
          <cell r="D1891" t="str">
            <v>FDE</v>
          </cell>
          <cell r="E1891" t="str">
            <v>M2</v>
          </cell>
          <cell r="F1891">
            <v>5</v>
          </cell>
          <cell r="G1891">
            <v>21.75</v>
          </cell>
          <cell r="H1891">
            <v>108.75</v>
          </cell>
        </row>
        <row r="1892">
          <cell r="B1892" t="str">
            <v>15.80.070</v>
          </cell>
          <cell r="C1892" t="str">
            <v>Galvanizacao a frio - pintura p/ estruturas - conservacao</v>
          </cell>
          <cell r="D1892" t="str">
            <v>FDE</v>
          </cell>
          <cell r="E1892" t="str">
            <v>M2</v>
          </cell>
          <cell r="F1892">
            <v>5</v>
          </cell>
          <cell r="G1892">
            <v>41.97</v>
          </cell>
          <cell r="H1892">
            <v>209.85</v>
          </cell>
        </row>
        <row r="1893">
          <cell r="B1893" t="str">
            <v>15.80.071</v>
          </cell>
          <cell r="C1893" t="str">
            <v>Galvanizacao a frio - pintura p/ esquadrias - conservacao</v>
          </cell>
          <cell r="D1893" t="str">
            <v>FDE</v>
          </cell>
          <cell r="E1893" t="str">
            <v>M2</v>
          </cell>
          <cell r="F1893">
            <v>5</v>
          </cell>
          <cell r="G1893">
            <v>64.84</v>
          </cell>
          <cell r="H1893">
            <v>324.2</v>
          </cell>
        </row>
        <row r="1894">
          <cell r="B1894" t="str">
            <v>15.80.072</v>
          </cell>
          <cell r="C1894" t="str">
            <v>Primer p/ galvanizados (galvit/similar) - estruturas - conservacao</v>
          </cell>
          <cell r="D1894" t="str">
            <v>FDE</v>
          </cell>
          <cell r="E1894" t="str">
            <v>M2</v>
          </cell>
          <cell r="F1894">
            <v>5</v>
          </cell>
          <cell r="G1894">
            <v>12.89</v>
          </cell>
          <cell r="H1894">
            <v>64.45</v>
          </cell>
        </row>
        <row r="1895">
          <cell r="B1895" t="str">
            <v>15.80.073</v>
          </cell>
          <cell r="C1895" t="str">
            <v>Primer p/ galvanizados (galvit/similar) - esquadrias - conservacao</v>
          </cell>
          <cell r="D1895" t="str">
            <v>FDE</v>
          </cell>
          <cell r="E1895" t="str">
            <v>M2</v>
          </cell>
          <cell r="F1895">
            <v>5</v>
          </cell>
          <cell r="G1895">
            <v>25.4</v>
          </cell>
          <cell r="H1895">
            <v>127</v>
          </cell>
        </row>
        <row r="1896">
          <cell r="B1896" t="str">
            <v>15.80.075</v>
          </cell>
          <cell r="C1896" t="str">
            <v>Fundo anti-oxidante em estruturas - conservacao</v>
          </cell>
          <cell r="D1896" t="str">
            <v>FDE</v>
          </cell>
          <cell r="E1896" t="str">
            <v>M2</v>
          </cell>
          <cell r="F1896">
            <v>13</v>
          </cell>
          <cell r="G1896">
            <v>14.05</v>
          </cell>
          <cell r="H1896">
            <v>182.65</v>
          </cell>
        </row>
        <row r="1897">
          <cell r="B1897" t="str">
            <v>15.80.076</v>
          </cell>
          <cell r="C1897" t="str">
            <v>Fundo anti-oxidante em esquadrias - conservacao</v>
          </cell>
          <cell r="D1897" t="str">
            <v>FDE</v>
          </cell>
          <cell r="E1897" t="str">
            <v>M2</v>
          </cell>
          <cell r="F1897">
            <v>5</v>
          </cell>
          <cell r="G1897">
            <v>26.77</v>
          </cell>
          <cell r="H1897">
            <v>133.85</v>
          </cell>
        </row>
        <row r="1898">
          <cell r="B1898" t="str">
            <v>15.80.080</v>
          </cell>
          <cell r="C1898" t="str">
            <v>serviço galvanizacao a fogo - estruturas / esquadrias.</v>
          </cell>
          <cell r="D1898" t="str">
            <v>FDE</v>
          </cell>
          <cell r="E1898" t="str">
            <v>KG</v>
          </cell>
          <cell r="F1898">
            <v>2</v>
          </cell>
          <cell r="G1898">
            <v>5.25</v>
          </cell>
          <cell r="H1898">
            <v>10.5</v>
          </cell>
        </row>
        <row r="1899">
          <cell r="B1899" t="str">
            <v>SERVIÇOS COMPLEMENTARES E ADMINISTRAÇÃO LOCAL</v>
          </cell>
          <cell r="H1899">
            <v>3805249.52</v>
          </cell>
        </row>
        <row r="1900">
          <cell r="B1900" t="str">
            <v>16.01.009</v>
          </cell>
          <cell r="C1900" t="str">
            <v>Fd-08 fecham divisa/bl concreto/rev chap grosso face ext h=185cm/broca</v>
          </cell>
          <cell r="D1900" t="str">
            <v>FDE</v>
          </cell>
          <cell r="E1900" t="str">
            <v>M</v>
          </cell>
          <cell r="F1900">
            <v>7</v>
          </cell>
          <cell r="G1900">
            <v>682.74</v>
          </cell>
          <cell r="H1900">
            <v>4779.18</v>
          </cell>
        </row>
        <row r="1901">
          <cell r="B1901" t="str">
            <v>16.01.010</v>
          </cell>
          <cell r="C1901" t="str">
            <v>Fd-10 fechamento para devisas/mouroes</v>
          </cell>
          <cell r="D1901" t="str">
            <v>FDE</v>
          </cell>
          <cell r="E1901" t="str">
            <v>M</v>
          </cell>
          <cell r="F1901">
            <v>7</v>
          </cell>
          <cell r="G1901">
            <v>69.569999999999993</v>
          </cell>
          <cell r="H1901">
            <v>486.99</v>
          </cell>
        </row>
        <row r="1902">
          <cell r="B1902" t="str">
            <v>16.01.011</v>
          </cell>
          <cell r="C1902" t="str">
            <v>Fd-11 fechamento de divisas - mouroes c/ placas pre moldadas</v>
          </cell>
          <cell r="D1902" t="str">
            <v>FDE</v>
          </cell>
          <cell r="E1902" t="str">
            <v>M</v>
          </cell>
          <cell r="F1902">
            <v>7</v>
          </cell>
          <cell r="G1902">
            <v>258.85000000000002</v>
          </cell>
          <cell r="H1902">
            <v>1811.95</v>
          </cell>
        </row>
        <row r="1903">
          <cell r="B1903" t="str">
            <v>16.01.014</v>
          </cell>
          <cell r="C1903" t="str">
            <v>Fd-14 fechamento de divisa/bloco de concreto/ s/revest. h=185cm/broca</v>
          </cell>
          <cell r="D1903" t="str">
            <v>FDE</v>
          </cell>
          <cell r="E1903" t="str">
            <v>M</v>
          </cell>
          <cell r="F1903">
            <v>7</v>
          </cell>
          <cell r="G1903">
            <v>658.93</v>
          </cell>
          <cell r="H1903">
            <v>4612.51</v>
          </cell>
        </row>
        <row r="1904">
          <cell r="B1904" t="str">
            <v>16.01.028</v>
          </cell>
          <cell r="C1904" t="str">
            <v>Fd-23 fechamento de divisa com gradil eletrofundido / broca (h=185cm)</v>
          </cell>
          <cell r="D1904" t="str">
            <v>FDE</v>
          </cell>
          <cell r="E1904" t="str">
            <v>M</v>
          </cell>
          <cell r="F1904">
            <v>7</v>
          </cell>
          <cell r="G1904">
            <v>1071.92</v>
          </cell>
          <cell r="H1904">
            <v>7503.44</v>
          </cell>
        </row>
        <row r="1905">
          <cell r="B1905" t="str">
            <v>16.01.029</v>
          </cell>
          <cell r="C1905" t="str">
            <v>Fd-24 fechamento de divisa com gradil eletrofundido / broca (h=235cm)</v>
          </cell>
          <cell r="D1905" t="str">
            <v>FDE</v>
          </cell>
          <cell r="E1905" t="str">
            <v>M</v>
          </cell>
          <cell r="F1905">
            <v>9</v>
          </cell>
          <cell r="G1905">
            <v>1146.6199999999999</v>
          </cell>
          <cell r="H1905">
            <v>10319.58</v>
          </cell>
        </row>
        <row r="1906">
          <cell r="B1906" t="str">
            <v>16.01.031</v>
          </cell>
          <cell r="C1906" t="str">
            <v>Fd-26 fechamento divisa c/ gradil eletrof / broca (199x132.20cm)</v>
          </cell>
          <cell r="D1906" t="str">
            <v>FDE</v>
          </cell>
          <cell r="E1906" t="str">
            <v>M</v>
          </cell>
          <cell r="F1906">
            <v>7</v>
          </cell>
          <cell r="G1906">
            <v>994.22</v>
          </cell>
          <cell r="H1906">
            <v>6959.54</v>
          </cell>
        </row>
        <row r="1907">
          <cell r="B1907" t="str">
            <v>16.01.033</v>
          </cell>
          <cell r="C1907" t="str">
            <v>Fd-28 fechamento divisa c/ gradil eletrof / broca (59x211.40cm)</v>
          </cell>
          <cell r="D1907" t="str">
            <v>FDE</v>
          </cell>
          <cell r="E1907" t="str">
            <v>M</v>
          </cell>
          <cell r="F1907">
            <v>7</v>
          </cell>
          <cell r="G1907">
            <v>1098</v>
          </cell>
          <cell r="H1907">
            <v>7686</v>
          </cell>
        </row>
        <row r="1908">
          <cell r="B1908" t="str">
            <v>16.01.045</v>
          </cell>
          <cell r="C1908" t="str">
            <v>Portão em gradil eletrofundido</v>
          </cell>
          <cell r="D1908" t="str">
            <v>FDE</v>
          </cell>
          <cell r="E1908" t="str">
            <v>M2</v>
          </cell>
          <cell r="F1908">
            <v>7</v>
          </cell>
          <cell r="G1908">
            <v>1278.32</v>
          </cell>
          <cell r="H1908">
            <v>8948.24</v>
          </cell>
        </row>
        <row r="1909">
          <cell r="B1909" t="str">
            <v>16.01.046</v>
          </cell>
          <cell r="C1909" t="str">
            <v>Portão em chapa de aço</v>
          </cell>
          <cell r="D1909" t="str">
            <v>FDE</v>
          </cell>
          <cell r="E1909" t="str">
            <v>M2</v>
          </cell>
          <cell r="F1909">
            <v>30</v>
          </cell>
          <cell r="G1909">
            <v>1107.31</v>
          </cell>
          <cell r="H1909">
            <v>33219.300000000003</v>
          </cell>
        </row>
        <row r="1910">
          <cell r="B1910" t="str">
            <v>16.01.058</v>
          </cell>
          <cell r="C1910" t="str">
            <v>Gradil eletrofundido galv. com pintura eletrostatica 62x132mm barra 25x2mm</v>
          </cell>
          <cell r="D1910" t="str">
            <v>FDE</v>
          </cell>
          <cell r="E1910" t="str">
            <v>M2</v>
          </cell>
          <cell r="F1910">
            <v>3</v>
          </cell>
          <cell r="G1910">
            <v>382.8</v>
          </cell>
          <cell r="H1910">
            <v>1148.4000000000001</v>
          </cell>
        </row>
        <row r="1911">
          <cell r="B1911" t="str">
            <v>16.01.061</v>
          </cell>
          <cell r="C1911" t="str">
            <v>Fd-30 fechamento divisa c/ elemento vazado / broca (239x199cm)</v>
          </cell>
          <cell r="D1911" t="str">
            <v>FDE</v>
          </cell>
          <cell r="E1911" t="str">
            <v>M</v>
          </cell>
          <cell r="F1911">
            <v>7</v>
          </cell>
          <cell r="G1911">
            <v>1001.01</v>
          </cell>
          <cell r="H1911">
            <v>7007.07</v>
          </cell>
        </row>
        <row r="1912">
          <cell r="B1912" t="str">
            <v>16.01.063</v>
          </cell>
          <cell r="C1912" t="str">
            <v>Fd-32 fechamento divisa c/ elemento vazado / broca (39x199cm)</v>
          </cell>
          <cell r="D1912" t="str">
            <v>FDE</v>
          </cell>
          <cell r="E1912" t="str">
            <v>M</v>
          </cell>
          <cell r="F1912">
            <v>7</v>
          </cell>
          <cell r="G1912">
            <v>945.15</v>
          </cell>
          <cell r="H1912">
            <v>6616.05</v>
          </cell>
        </row>
        <row r="1913">
          <cell r="B1913" t="str">
            <v>16.01.064</v>
          </cell>
          <cell r="C1913" t="str">
            <v>Pt-29 portao de tela para quadra</v>
          </cell>
          <cell r="D1913" t="str">
            <v>FDE</v>
          </cell>
          <cell r="E1913" t="str">
            <v>M2</v>
          </cell>
          <cell r="F1913">
            <v>26</v>
          </cell>
          <cell r="G1913">
            <v>1102.7</v>
          </cell>
          <cell r="H1913">
            <v>28670.2</v>
          </cell>
        </row>
        <row r="1914">
          <cell r="B1914" t="str">
            <v>16.01.067</v>
          </cell>
          <cell r="C1914" t="str">
            <v>Fd-33 fechamento de divisa/bl.concreto/revest. chapisco grosso h=235cm/sapata</v>
          </cell>
          <cell r="D1914" t="str">
            <v>FDE</v>
          </cell>
          <cell r="E1914" t="str">
            <v>M</v>
          </cell>
          <cell r="F1914">
            <v>7</v>
          </cell>
          <cell r="G1914">
            <v>730.28</v>
          </cell>
          <cell r="H1914">
            <v>5111.96</v>
          </cell>
        </row>
        <row r="1915">
          <cell r="B1915" t="str">
            <v>16.01.068</v>
          </cell>
          <cell r="C1915" t="str">
            <v>Fd-34 fechamento de divisa/bl. concreto/revest. chapisco grosso h=235cm/broca</v>
          </cell>
          <cell r="D1915" t="str">
            <v>FDE</v>
          </cell>
          <cell r="E1915" t="str">
            <v>M</v>
          </cell>
          <cell r="F1915">
            <v>7</v>
          </cell>
          <cell r="G1915">
            <v>835.92</v>
          </cell>
          <cell r="H1915">
            <v>5851.44</v>
          </cell>
        </row>
        <row r="1916">
          <cell r="B1916" t="str">
            <v>16.01.090</v>
          </cell>
          <cell r="C1916" t="str">
            <v>Fe-01 fechamento para setorizaçao 120&lt;h&lt;200 cm (alambrado)</v>
          </cell>
          <cell r="D1916" t="str">
            <v>FDE</v>
          </cell>
          <cell r="E1916" t="str">
            <v>M2</v>
          </cell>
          <cell r="F1916">
            <v>7</v>
          </cell>
          <cell r="G1916">
            <v>823.18</v>
          </cell>
          <cell r="H1916">
            <v>5762.26</v>
          </cell>
        </row>
        <row r="1917">
          <cell r="B1917" t="str">
            <v>16.01.091</v>
          </cell>
          <cell r="C1917" t="str">
            <v>Fe-02 fechamento para setorizaçao (gradil eletrofundido)</v>
          </cell>
          <cell r="D1917" t="str">
            <v>FDE</v>
          </cell>
          <cell r="E1917" t="str">
            <v>M2</v>
          </cell>
          <cell r="F1917">
            <v>7</v>
          </cell>
          <cell r="G1917">
            <v>350</v>
          </cell>
          <cell r="H1917">
            <v>2450</v>
          </cell>
        </row>
        <row r="1918">
          <cell r="B1918" t="str">
            <v>16.01.092</v>
          </cell>
          <cell r="C1918" t="str">
            <v>Pt-50 portao de tela para setorizaçao 120&lt;h&lt;200 cm</v>
          </cell>
          <cell r="D1918" t="str">
            <v>FDE</v>
          </cell>
          <cell r="E1918" t="str">
            <v>M2</v>
          </cell>
          <cell r="F1918">
            <v>7</v>
          </cell>
          <cell r="G1918">
            <v>1074.8800000000001</v>
          </cell>
          <cell r="H1918">
            <v>7524.16</v>
          </cell>
        </row>
        <row r="1919">
          <cell r="B1919" t="str">
            <v>16.02.004</v>
          </cell>
          <cell r="C1919" t="str">
            <v>Pavimentação de concreto p/piso permeavel drenante (diagonal)</v>
          </cell>
          <cell r="D1919" t="str">
            <v>FDE</v>
          </cell>
          <cell r="E1919" t="str">
            <v>M2</v>
          </cell>
          <cell r="F1919">
            <v>2</v>
          </cell>
          <cell r="G1919">
            <v>170.15</v>
          </cell>
          <cell r="H1919">
            <v>340.3</v>
          </cell>
        </row>
        <row r="1920">
          <cell r="B1920" t="str">
            <v>16.02.009</v>
          </cell>
          <cell r="C1920" t="str">
            <v>Placa de concreto moldada no local - 90x90 cm</v>
          </cell>
          <cell r="D1920" t="str">
            <v>FDE</v>
          </cell>
          <cell r="E1920" t="str">
            <v>M2</v>
          </cell>
          <cell r="F1920">
            <v>7</v>
          </cell>
          <cell r="G1920">
            <v>90.92</v>
          </cell>
          <cell r="H1920">
            <v>636.44000000000005</v>
          </cell>
        </row>
        <row r="1921">
          <cell r="B1921" t="str">
            <v>16.02.010</v>
          </cell>
          <cell r="C1921" t="str">
            <v>Pavimentação de concreto p/piso permeavel drenante (sextavado)</v>
          </cell>
          <cell r="D1921" t="str">
            <v>FDE</v>
          </cell>
          <cell r="E1921" t="str">
            <v>M2</v>
          </cell>
          <cell r="F1921">
            <v>2</v>
          </cell>
          <cell r="G1921">
            <v>143.47999999999999</v>
          </cell>
          <cell r="H1921">
            <v>286.95999999999998</v>
          </cell>
        </row>
        <row r="1922">
          <cell r="B1922" t="str">
            <v>16.02.014</v>
          </cell>
          <cell r="C1922" t="str">
            <v>Pavimentaçao de concreto para piso permeavel drenante (grama)</v>
          </cell>
          <cell r="D1922" t="str">
            <v>FDE</v>
          </cell>
          <cell r="E1922" t="str">
            <v>M2</v>
          </cell>
          <cell r="F1922">
            <v>2</v>
          </cell>
          <cell r="G1922">
            <v>149.71</v>
          </cell>
          <cell r="H1922">
            <v>299.42</v>
          </cell>
        </row>
        <row r="1923">
          <cell r="B1923" t="str">
            <v>16.02.022</v>
          </cell>
          <cell r="C1923" t="str">
            <v>Pavimentacao com pedrisco com espess de 5 cm</v>
          </cell>
          <cell r="D1923" t="str">
            <v>FDE</v>
          </cell>
          <cell r="E1923" t="str">
            <v>M2</v>
          </cell>
          <cell r="F1923">
            <v>7</v>
          </cell>
          <cell r="G1923">
            <v>15.09</v>
          </cell>
          <cell r="H1923">
            <v>105.63</v>
          </cell>
        </row>
        <row r="1924">
          <cell r="B1924" t="str">
            <v>94279</v>
          </cell>
          <cell r="C1924" t="str">
            <v>ASSENTAMENTO DE GUIA (MEIO-FIO) EM TRECHO RETO, CONFECCIONADA EM CONCRETO PRÉ-FABRICADO, DIMENSÕES 39X6,5X6,5X19 CM (COMPRIMENTO X BASE INFERIOR X BASE SUPERIOR X ALTURA), PARA DELIMITAÇÃO DE JARDINS, PRAÇAS OU PASSEIOS. AF_01/2024</v>
          </cell>
          <cell r="D1924" t="str">
            <v>SINAPI</v>
          </cell>
          <cell r="E1924" t="str">
            <v>M</v>
          </cell>
          <cell r="F1924">
            <v>52</v>
          </cell>
          <cell r="G1924">
            <v>45.3</v>
          </cell>
          <cell r="H1924">
            <v>2355.6</v>
          </cell>
        </row>
        <row r="1925">
          <cell r="B1925" t="str">
            <v>94283</v>
          </cell>
          <cell r="C1925" t="str">
            <v>EXECUÇÃO DE SARJETA DE CONCRETO USINADO, MOLDADA IN LOCO EM TRECHO RETO, 45 CM BASE X 15 CM ALTURA. AF_01/2024</v>
          </cell>
          <cell r="D1925" t="str">
            <v>SINAPI</v>
          </cell>
          <cell r="E1925" t="str">
            <v>M</v>
          </cell>
          <cell r="F1925">
            <v>102</v>
          </cell>
          <cell r="G1925">
            <v>55.14</v>
          </cell>
          <cell r="H1925">
            <v>5624.28</v>
          </cell>
        </row>
        <row r="1926">
          <cell r="B1926" t="str">
            <v>16.02.027</v>
          </cell>
          <cell r="C1926" t="str">
            <v>Ga-01 guia leve ou separador de pisos</v>
          </cell>
          <cell r="D1926" t="str">
            <v>FDE</v>
          </cell>
          <cell r="E1926" t="str">
            <v>M</v>
          </cell>
          <cell r="F1926">
            <v>7</v>
          </cell>
          <cell r="G1926">
            <v>53.74</v>
          </cell>
          <cell r="H1926">
            <v>376.18</v>
          </cell>
        </row>
        <row r="1927">
          <cell r="B1927" t="str">
            <v>94271</v>
          </cell>
          <cell r="C1927" t="str">
            <v>GUIA (MEIO-FIO) E SARJETA CONJUGADOS DE CONCRETO, MOLDADA IN LOCO EM TRECHO RETO COM EXTRUSORA, 65 CM BASE (15 CM BASE DA GUIA + 50 CM BASE DA SARJETA) X 26 CM ALTURA. AF_01/2024</v>
          </cell>
          <cell r="D1927" t="str">
            <v>SINAPI</v>
          </cell>
          <cell r="E1927" t="str">
            <v>M</v>
          </cell>
          <cell r="F1927">
            <v>7</v>
          </cell>
          <cell r="G1927">
            <v>94.54</v>
          </cell>
          <cell r="H1927">
            <v>661.78</v>
          </cell>
        </row>
        <row r="1928">
          <cell r="B1928" t="str">
            <v>94267</v>
          </cell>
          <cell r="C1928" t="str">
            <v>GUIA (MEIO-FIO) E SARJETA CONJUGADOS DE CONCRETO, MOLDADA IN LOCO EM TRECHO RETO COM EXTRUSORA, 45 CM BASE (15 CM BASE DA GUIA + 30 CM BASE DA SARJETA) X 22 CM ALTURA. AF_01/2024</v>
          </cell>
          <cell r="D1928" t="str">
            <v>SINAPI</v>
          </cell>
          <cell r="E1928" t="str">
            <v>M</v>
          </cell>
          <cell r="F1928">
            <v>12</v>
          </cell>
          <cell r="G1928">
            <v>54.93</v>
          </cell>
          <cell r="H1928">
            <v>659.16</v>
          </cell>
        </row>
        <row r="1929">
          <cell r="B1929" t="str">
            <v>16.02.031</v>
          </cell>
          <cell r="C1929" t="str">
            <v>Degrau de concreto camurcado</v>
          </cell>
          <cell r="D1929" t="str">
            <v>FDE</v>
          </cell>
          <cell r="E1929" t="str">
            <v>M</v>
          </cell>
          <cell r="F1929">
            <v>2</v>
          </cell>
          <cell r="G1929">
            <v>88.79</v>
          </cell>
          <cell r="H1929">
            <v>177.58</v>
          </cell>
        </row>
        <row r="1930">
          <cell r="B1930" t="str">
            <v>16.02.033</v>
          </cell>
          <cell r="C1930" t="str">
            <v>Pedra miracema</v>
          </cell>
          <cell r="D1930" t="str">
            <v>FDE</v>
          </cell>
          <cell r="E1930" t="str">
            <v>M2</v>
          </cell>
          <cell r="F1930">
            <v>7</v>
          </cell>
          <cell r="G1930">
            <v>116.74</v>
          </cell>
          <cell r="H1930">
            <v>817.18</v>
          </cell>
        </row>
        <row r="1931">
          <cell r="B1931" t="str">
            <v>92392</v>
          </cell>
          <cell r="C1931" t="str">
            <v>EXECUÇÃO DE PAVIMENTO EM PISO INTERTRAVADO, COM BLOCO PISOGRAMA DE 35 X 15 CM, ESPESSURA 8 CM. AF_10/2022</v>
          </cell>
          <cell r="D1931" t="str">
            <v>SINAPI</v>
          </cell>
          <cell r="E1931" t="str">
            <v>M2</v>
          </cell>
          <cell r="F1931">
            <v>5</v>
          </cell>
          <cell r="G1931">
            <v>108.62</v>
          </cell>
          <cell r="H1931">
            <v>543.1</v>
          </cell>
        </row>
        <row r="1932">
          <cell r="B1932" t="str">
            <v>93680</v>
          </cell>
          <cell r="C1932" t="str">
            <v>EXECUÇÃO DE PAVIMENTO EM PISO INTERTRAVADO, COM BLOCO RETANGULAR COLORIDO DE 20 X 10 CM, ESPESSURA 6 CM. AF_10/2022</v>
          </cell>
          <cell r="D1932" t="str">
            <v>SINAPI</v>
          </cell>
          <cell r="E1932" t="str">
            <v>M2</v>
          </cell>
          <cell r="F1932">
            <v>5</v>
          </cell>
          <cell r="G1932">
            <v>113.25</v>
          </cell>
          <cell r="H1932">
            <v>566.25</v>
          </cell>
        </row>
        <row r="1933">
          <cell r="B1933" t="str">
            <v>93681</v>
          </cell>
          <cell r="C1933" t="str">
            <v>EXECUÇÃO DE PAVIMENTO EM PISO INTERTRAVADO, COM BLOCO RETANGULAR COLORIDO DE 20 X 10 CM, ESPESSURA 8 CM. AF_10/2022</v>
          </cell>
          <cell r="D1933" t="str">
            <v>SINAPI</v>
          </cell>
          <cell r="E1933" t="str">
            <v>M2</v>
          </cell>
          <cell r="F1933">
            <v>52</v>
          </cell>
          <cell r="G1933">
            <v>135.54</v>
          </cell>
          <cell r="H1933">
            <v>7048.08</v>
          </cell>
        </row>
        <row r="1934">
          <cell r="B1934" t="str">
            <v>92398</v>
          </cell>
          <cell r="C1934" t="str">
            <v>EXECUÇÃO DE PAVIMENTO EM PISO INTERTRAVADO, COM BLOCO RETANGULAR COR NATURAL DE 20 X 10 CM, ESPESSURA 8 CM. AF_10/2022</v>
          </cell>
          <cell r="D1934" t="str">
            <v>SINAPI</v>
          </cell>
          <cell r="E1934" t="str">
            <v>M2</v>
          </cell>
          <cell r="F1934">
            <v>52</v>
          </cell>
          <cell r="G1934">
            <v>107.65</v>
          </cell>
          <cell r="H1934">
            <v>5597.8</v>
          </cell>
        </row>
        <row r="1935">
          <cell r="B1935" t="str">
            <v>101726</v>
          </cell>
          <cell r="C1935" t="str">
            <v>PISO EM LADRILHO HIDRÁULICO APLICADO EM AMBIENTES INTERNOS DE ÁREA ENTRE 5 E 15 M², INCLUSO APLICAÇÃO DE RESINA. AF_09/2020</v>
          </cell>
          <cell r="D1935" t="str">
            <v>SINAPI</v>
          </cell>
          <cell r="E1935" t="str">
            <v>M2</v>
          </cell>
          <cell r="F1935">
            <v>66</v>
          </cell>
          <cell r="G1935">
            <v>243.56</v>
          </cell>
          <cell r="H1935">
            <v>16074.96</v>
          </cell>
        </row>
        <row r="1936">
          <cell r="B1936" t="str">
            <v>16.02.064</v>
          </cell>
          <cell r="C1936" t="str">
            <v>Piso de concreto fck 25mpa desempenamento mecânico e=8cm</v>
          </cell>
          <cell r="D1936" t="str">
            <v>FDE</v>
          </cell>
          <cell r="E1936" t="str">
            <v>M2</v>
          </cell>
          <cell r="F1936">
            <v>7</v>
          </cell>
          <cell r="G1936">
            <v>75.33</v>
          </cell>
          <cell r="H1936">
            <v>527.30999999999995</v>
          </cell>
        </row>
        <row r="1937">
          <cell r="B1937" t="str">
            <v>16.02.066</v>
          </cell>
          <cell r="C1937" t="str">
            <v>Piso de concreto armado fck 25mpa desempenamento mecânico e=10cm</v>
          </cell>
          <cell r="D1937" t="str">
            <v>FDE</v>
          </cell>
          <cell r="E1937" t="str">
            <v>M2</v>
          </cell>
          <cell r="F1937">
            <v>7</v>
          </cell>
          <cell r="G1937">
            <v>105.77</v>
          </cell>
          <cell r="H1937">
            <v>740.39</v>
          </cell>
        </row>
        <row r="1938">
          <cell r="B1938" t="str">
            <v>16.02.068</v>
          </cell>
          <cell r="C1938" t="str">
            <v>Degrau de concreto armado fck 25mpa desempenado e=6cm inclusive lastro de brita</v>
          </cell>
          <cell r="D1938" t="str">
            <v>FDE</v>
          </cell>
          <cell r="E1938" t="str">
            <v>M</v>
          </cell>
          <cell r="F1938">
            <v>7</v>
          </cell>
          <cell r="G1938">
            <v>66.59</v>
          </cell>
          <cell r="H1938">
            <v>466.13</v>
          </cell>
        </row>
        <row r="1939">
          <cell r="B1939" t="str">
            <v>16.02.069</v>
          </cell>
          <cell r="C1939" t="str">
            <v>Sinalização visual de degraus-pintura acrílica p/pisos</v>
          </cell>
          <cell r="D1939" t="str">
            <v>FDE</v>
          </cell>
          <cell r="E1939" t="str">
            <v>CJ</v>
          </cell>
          <cell r="F1939">
            <v>7</v>
          </cell>
          <cell r="G1939">
            <v>15.83</v>
          </cell>
          <cell r="H1939">
            <v>110.81</v>
          </cell>
        </row>
        <row r="1940">
          <cell r="B1940" t="str">
            <v>16.02.090</v>
          </cell>
          <cell r="C1940" t="str">
            <v>Cimentado desempenado com junta seca e=3,5cm incl arg reg</v>
          </cell>
          <cell r="D1940" t="str">
            <v>FDE</v>
          </cell>
          <cell r="E1940" t="str">
            <v>M2</v>
          </cell>
          <cell r="F1940">
            <v>504</v>
          </cell>
          <cell r="G1940">
            <v>67.88</v>
          </cell>
          <cell r="H1940">
            <v>34211.519999999997</v>
          </cell>
        </row>
        <row r="1941">
          <cell r="B1941" t="str">
            <v>16.02.091</v>
          </cell>
          <cell r="C1941" t="str">
            <v>Cimentado desempenado alisado c/ corante e=3,5cm incl arg reg</v>
          </cell>
          <cell r="D1941" t="str">
            <v>FDE</v>
          </cell>
          <cell r="E1941" t="str">
            <v>M2</v>
          </cell>
          <cell r="F1941">
            <v>7</v>
          </cell>
          <cell r="G1941">
            <v>72.61</v>
          </cell>
          <cell r="H1941">
            <v>508.27</v>
          </cell>
        </row>
        <row r="1942">
          <cell r="B1942" t="str">
            <v>96622</v>
          </cell>
          <cell r="C1942" t="str">
            <v>LASTRO COM MATERIAL GRANULAR, APLICADO EM PISOS OU LAJES SOBRE SOLO, ESPESSURA DE *5 CM*. AF_01/2024</v>
          </cell>
          <cell r="D1942" t="str">
            <v>SINAPI</v>
          </cell>
          <cell r="E1942" t="str">
            <v>M3</v>
          </cell>
          <cell r="F1942">
            <v>26</v>
          </cell>
          <cell r="G1942">
            <v>190.32</v>
          </cell>
          <cell r="H1942">
            <v>4948.32</v>
          </cell>
        </row>
        <row r="1943">
          <cell r="B1943" t="str">
            <v>95241</v>
          </cell>
          <cell r="C1943" t="str">
            <v>LASTRO DE CONCRETO MAGRO, APLICADO EM PISOS, LAJES SOBRE SOLO OU RADIERS, ESPESSURA DE 5 CM. AF_01/2024</v>
          </cell>
          <cell r="D1943" t="str">
            <v>SINAPI</v>
          </cell>
          <cell r="E1943" t="str">
            <v>M2</v>
          </cell>
          <cell r="F1943">
            <v>43</v>
          </cell>
          <cell r="G1943">
            <v>34.39</v>
          </cell>
          <cell r="H1943">
            <v>1478.77</v>
          </cell>
        </row>
        <row r="1944">
          <cell r="B1944" t="str">
            <v>105732</v>
          </cell>
          <cell r="C1944" t="str">
            <v>CONSTRUÇÃO DE BASE E SUB-BASE PARA PAVIMENTAÇÃO DE BRITA GRADUADA SIMPLES TRATADA COM CIMENTO, COM ESPESSURA DE 10 CM - EXCLUSIVE CARGA E TRANSPORTE. AF_09/2024</v>
          </cell>
          <cell r="D1944" t="str">
            <v>SINAPI</v>
          </cell>
          <cell r="E1944" t="str">
            <v>M3</v>
          </cell>
          <cell r="F1944">
            <v>250</v>
          </cell>
          <cell r="G1944">
            <v>198.4</v>
          </cell>
          <cell r="H1944">
            <v>49600</v>
          </cell>
        </row>
        <row r="1945">
          <cell r="B1945" t="str">
            <v>94974</v>
          </cell>
          <cell r="C1945" t="str">
            <v>CONCRETO MAGRO PARA LASTRO, TRAÇO 1:4,5:4,5 (EM MASSA SECA DE CIMENTO/ AREIA MÉDIA/ BRITA 1) - PREPARO MANUAL. AF_05/2021</v>
          </cell>
          <cell r="D1945" t="str">
            <v>SINAPI</v>
          </cell>
          <cell r="E1945" t="str">
            <v>M3</v>
          </cell>
          <cell r="F1945">
            <v>7</v>
          </cell>
          <cell r="G1945">
            <v>427.91</v>
          </cell>
          <cell r="H1945">
            <v>2995.37</v>
          </cell>
        </row>
        <row r="1946">
          <cell r="B1946" t="str">
            <v>16.02.105</v>
          </cell>
          <cell r="C1946" t="str">
            <v>Cimentado desempenado com junta seca e = 5 cm com agregado reciclado da construçao civil</v>
          </cell>
          <cell r="D1946" t="str">
            <v>FDE</v>
          </cell>
          <cell r="E1946" t="str">
            <v>M2</v>
          </cell>
          <cell r="F1946">
            <v>7</v>
          </cell>
          <cell r="G1946">
            <v>64.94</v>
          </cell>
          <cell r="H1946">
            <v>454.58</v>
          </cell>
        </row>
        <row r="1947">
          <cell r="B1947" t="str">
            <v>16.02.106</v>
          </cell>
          <cell r="C1947" t="str">
            <v>Cimentado desempenado e alisado com corante e = 5 cm com agregado reciclado da construçao civil</v>
          </cell>
          <cell r="D1947" t="str">
            <v>FDE</v>
          </cell>
          <cell r="E1947" t="str">
            <v>M2</v>
          </cell>
          <cell r="F1947">
            <v>7</v>
          </cell>
          <cell r="G1947">
            <v>69.67</v>
          </cell>
          <cell r="H1947">
            <v>487.69</v>
          </cell>
        </row>
        <row r="1948">
          <cell r="B1948" t="str">
            <v>103946</v>
          </cell>
          <cell r="C1948" t="str">
            <v>PLANTIO DE GRAMA ESMERALDA OU SÃO CARLOS OU CURITIBANA, EM PLACAS. AF_07/2024</v>
          </cell>
          <cell r="D1948" t="str">
            <v>SINAPI</v>
          </cell>
          <cell r="E1948" t="str">
            <v>M2</v>
          </cell>
          <cell r="F1948">
            <v>66</v>
          </cell>
          <cell r="G1948">
            <v>22.5</v>
          </cell>
          <cell r="H1948">
            <v>1485</v>
          </cell>
        </row>
        <row r="1949">
          <cell r="B1949" t="str">
            <v>16.04.001</v>
          </cell>
          <cell r="C1949" t="str">
            <v>Qe-02 poste para rede de voleibol</v>
          </cell>
          <cell r="D1949" t="str">
            <v>FDE</v>
          </cell>
          <cell r="E1949" t="str">
            <v>PR</v>
          </cell>
          <cell r="F1949">
            <v>6</v>
          </cell>
          <cell r="G1949">
            <v>1839.36</v>
          </cell>
          <cell r="H1949">
            <v>11036.16</v>
          </cell>
        </row>
        <row r="1950">
          <cell r="B1950" t="str">
            <v>16.04.002</v>
          </cell>
          <cell r="C1950" t="str">
            <v>Qe-03 trave de futebol de salao (fundacao direta)</v>
          </cell>
          <cell r="D1950" t="str">
            <v>FDE</v>
          </cell>
          <cell r="E1950" t="str">
            <v>UN</v>
          </cell>
          <cell r="F1950">
            <v>4</v>
          </cell>
          <cell r="G1950">
            <v>1790.99</v>
          </cell>
          <cell r="H1950">
            <v>7163.96</v>
          </cell>
        </row>
        <row r="1951">
          <cell r="B1951" t="str">
            <v>16.04.016</v>
          </cell>
          <cell r="C1951" t="str">
            <v>Quadra de esportes-piso de concreto armado-fund. direta</v>
          </cell>
          <cell r="D1951" t="str">
            <v>FDE</v>
          </cell>
          <cell r="E1951" t="str">
            <v>M2</v>
          </cell>
          <cell r="F1951">
            <v>2</v>
          </cell>
          <cell r="G1951">
            <v>136.06</v>
          </cell>
          <cell r="H1951">
            <v>272.12</v>
          </cell>
        </row>
        <row r="1952">
          <cell r="B1952" t="str">
            <v>16.04.019</v>
          </cell>
          <cell r="C1952" t="str">
            <v>Fq-01 fechamento para quadra de esportes - fundo - broca</v>
          </cell>
          <cell r="D1952" t="str">
            <v>FDE</v>
          </cell>
          <cell r="E1952" t="str">
            <v>M</v>
          </cell>
          <cell r="F1952">
            <v>26</v>
          </cell>
          <cell r="G1952">
            <v>1367.99</v>
          </cell>
          <cell r="H1952">
            <v>35567.74</v>
          </cell>
        </row>
        <row r="1953">
          <cell r="B1953" t="str">
            <v>16.04.031</v>
          </cell>
          <cell r="C1953" t="str">
            <v>Fq-01 fechamento para quadra de esportes - laterais - broca</v>
          </cell>
          <cell r="D1953" t="str">
            <v>FDE</v>
          </cell>
          <cell r="E1953" t="str">
            <v>M</v>
          </cell>
          <cell r="F1953">
            <v>36</v>
          </cell>
          <cell r="G1953">
            <v>965.43</v>
          </cell>
          <cell r="H1953">
            <v>34755.480000000003</v>
          </cell>
        </row>
        <row r="1954">
          <cell r="B1954" t="str">
            <v>102364</v>
          </cell>
          <cell r="C1954" t="str">
            <v>ALAMBRADO PARA QUADRA POLIESPORTIVA, ESTRUTURADO POR TUBOS DE ACO GALVANIZADO, (MONTANTES COM DIAMETRO 2", TRAVESSAS E ESCORAS COM DIÂMETRO 1 ¼"), COM TELA DE ARAME GALVANIZADO, FIO 10 BWG E MALHA QUADRADA 5X5CM (EXCETO MURETA). AF_03/2021</v>
          </cell>
          <cell r="D1954" t="str">
            <v>SINAPI</v>
          </cell>
          <cell r="E1954" t="str">
            <v>M2</v>
          </cell>
          <cell r="F1954">
            <v>200</v>
          </cell>
          <cell r="G1954">
            <v>205.85</v>
          </cell>
          <cell r="H1954">
            <v>41170</v>
          </cell>
        </row>
        <row r="1955">
          <cell r="B1955" t="str">
            <v>16.04.036</v>
          </cell>
          <cell r="C1955" t="str">
            <v>Fq-01 fechamento para quadra de esportes - laterais - sapata</v>
          </cell>
          <cell r="D1955" t="str">
            <v>FDE</v>
          </cell>
          <cell r="E1955" t="str">
            <v>M</v>
          </cell>
          <cell r="F1955">
            <v>2</v>
          </cell>
          <cell r="G1955">
            <v>826.86</v>
          </cell>
          <cell r="H1955">
            <v>1653.72</v>
          </cell>
        </row>
        <row r="1956">
          <cell r="B1956" t="str">
            <v>02.01.08.105.12</v>
          </cell>
          <cell r="C1956" t="str">
            <v>Alambrado, estruturado por tubos de aço galvanizado, (montantes com diâmetro 2", travessas e escoras com diâmetro 1 ¼"), com tela de arame galvanizado revestido em PVC, fio 12 BWG e malha quadrada 5x5cm</v>
          </cell>
          <cell r="D1956" t="str">
            <v>CPTM</v>
          </cell>
          <cell r="E1956" t="str">
            <v>m²</v>
          </cell>
          <cell r="F1956">
            <v>150</v>
          </cell>
          <cell r="G1956">
            <v>220.43</v>
          </cell>
          <cell r="H1956">
            <v>33064.5</v>
          </cell>
        </row>
        <row r="1957">
          <cell r="B1957" t="str">
            <v>16.05.004</v>
          </cell>
          <cell r="C1957" t="str">
            <v>Ca-05 canaleta p/ aguas pluviais (l=60cm)</v>
          </cell>
          <cell r="D1957" t="str">
            <v>FDE</v>
          </cell>
          <cell r="E1957" t="str">
            <v>M</v>
          </cell>
          <cell r="F1957">
            <v>5</v>
          </cell>
          <cell r="G1957">
            <v>52.48</v>
          </cell>
          <cell r="H1957">
            <v>262.39999999999998</v>
          </cell>
        </row>
        <row r="1958">
          <cell r="B1958" t="str">
            <v>16.05.005</v>
          </cell>
          <cell r="C1958" t="str">
            <v>Ca-06 canaleta p/ aguas pluviais (l=90cm)</v>
          </cell>
          <cell r="D1958" t="str">
            <v>FDE</v>
          </cell>
          <cell r="E1958" t="str">
            <v>M</v>
          </cell>
          <cell r="F1958">
            <v>2</v>
          </cell>
          <cell r="G1958">
            <v>75.77</v>
          </cell>
          <cell r="H1958">
            <v>151.54</v>
          </cell>
        </row>
        <row r="1959">
          <cell r="B1959" t="str">
            <v>16.05.012</v>
          </cell>
          <cell r="C1959" t="str">
            <v>Ca-11 caixa de areia com grelha</v>
          </cell>
          <cell r="D1959" t="str">
            <v>FDE</v>
          </cell>
          <cell r="E1959" t="str">
            <v>UN</v>
          </cell>
          <cell r="F1959">
            <v>2</v>
          </cell>
          <cell r="G1959">
            <v>651.27</v>
          </cell>
          <cell r="H1959">
            <v>1302.54</v>
          </cell>
        </row>
        <row r="1960">
          <cell r="B1960" t="str">
            <v>16.05.030</v>
          </cell>
          <cell r="C1960" t="str">
            <v>Ca-20 canaleta de aguas pluviais em concreto (15cm)</v>
          </cell>
          <cell r="D1960" t="str">
            <v>FDE</v>
          </cell>
          <cell r="E1960" t="str">
            <v>M</v>
          </cell>
          <cell r="F1960">
            <v>5</v>
          </cell>
          <cell r="G1960">
            <v>167.31</v>
          </cell>
          <cell r="H1960">
            <v>836.55</v>
          </cell>
        </row>
        <row r="1961">
          <cell r="B1961" t="str">
            <v>16.05.031</v>
          </cell>
          <cell r="C1961" t="str">
            <v>Ca-21 canaleta de aguas pluviais em concreto (20cm)</v>
          </cell>
          <cell r="D1961" t="str">
            <v>FDE</v>
          </cell>
          <cell r="E1961" t="str">
            <v>M</v>
          </cell>
          <cell r="F1961">
            <v>19</v>
          </cell>
          <cell r="G1961">
            <v>170.8</v>
          </cell>
          <cell r="H1961">
            <v>3245.2</v>
          </cell>
        </row>
        <row r="1962">
          <cell r="B1962" t="str">
            <v>16.05.032</v>
          </cell>
          <cell r="C1962" t="str">
            <v>Ca-22 canaleta de aguas pluviais em concreto (30cm)</v>
          </cell>
          <cell r="D1962" t="str">
            <v>FDE</v>
          </cell>
          <cell r="E1962" t="str">
            <v>M</v>
          </cell>
          <cell r="F1962">
            <v>152</v>
          </cell>
          <cell r="G1962">
            <v>177.89</v>
          </cell>
          <cell r="H1962">
            <v>27039.279999999999</v>
          </cell>
        </row>
        <row r="1963">
          <cell r="B1963" t="str">
            <v>102990</v>
          </cell>
          <cell r="C1963" t="str">
            <v>CANALETA MEIA CANA PRÉ-MOLDADA DE CONCRETO (D = 30 CM) - FORNECIMENTO E INSTALAÇÃO. AF_08/2021</v>
          </cell>
          <cell r="D1963" t="str">
            <v>SINAPI</v>
          </cell>
          <cell r="E1963" t="str">
            <v>M</v>
          </cell>
          <cell r="F1963">
            <v>5</v>
          </cell>
          <cell r="G1963">
            <v>54.74</v>
          </cell>
          <cell r="H1963">
            <v>273.7</v>
          </cell>
        </row>
        <row r="1964">
          <cell r="B1964" t="str">
            <v>102991</v>
          </cell>
          <cell r="C1964" t="str">
            <v>CANALETA MEIA CANA PRÉ-MOLDADA DE CONCRETO (D = 40 CM) - FORNECIMENTO E INSTALAÇÃO. AF_08/2021</v>
          </cell>
          <cell r="D1964" t="str">
            <v>SINAPI</v>
          </cell>
          <cell r="E1964" t="str">
            <v>M</v>
          </cell>
          <cell r="F1964">
            <v>3</v>
          </cell>
          <cell r="G1964">
            <v>72.03</v>
          </cell>
          <cell r="H1964">
            <v>216.09</v>
          </cell>
        </row>
        <row r="1965">
          <cell r="B1965" t="str">
            <v>102992</v>
          </cell>
          <cell r="C1965" t="str">
            <v>CANALETA MEIA CANA PRÉ-MOLDADA DE CONCRETO (D = 50 CM) - FORNECIMENTO E INSTALAÇÃO. AF_08/2021</v>
          </cell>
          <cell r="D1965" t="str">
            <v>SINAPI</v>
          </cell>
          <cell r="E1965" t="str">
            <v>M</v>
          </cell>
          <cell r="F1965">
            <v>2</v>
          </cell>
          <cell r="G1965">
            <v>105.83</v>
          </cell>
          <cell r="H1965">
            <v>211.66</v>
          </cell>
        </row>
        <row r="1966">
          <cell r="B1966" t="str">
            <v>102993</v>
          </cell>
          <cell r="C1966" t="str">
            <v>CANALETA MEIA CANA PRÉ-MOLDADA DE CONCRETO (D = 60 CM) - FORNECIMENTO E INSTALAÇÃO. AF_08/2021</v>
          </cell>
          <cell r="D1966" t="str">
            <v>SINAPI</v>
          </cell>
          <cell r="E1966" t="str">
            <v>M</v>
          </cell>
          <cell r="F1966">
            <v>4</v>
          </cell>
          <cell r="G1966">
            <v>137.63999999999999</v>
          </cell>
          <cell r="H1966">
            <v>550.55999999999995</v>
          </cell>
        </row>
        <row r="1967">
          <cell r="B1967" t="str">
            <v>16.05.040</v>
          </cell>
          <cell r="C1967" t="str">
            <v>Tc-03 tampa de concreto p/ canaleta ap (20cm)</v>
          </cell>
          <cell r="D1967" t="str">
            <v>FDE</v>
          </cell>
          <cell r="E1967" t="str">
            <v>M</v>
          </cell>
          <cell r="F1967">
            <v>5</v>
          </cell>
          <cell r="G1967">
            <v>131.26</v>
          </cell>
          <cell r="H1967">
            <v>656.3</v>
          </cell>
        </row>
        <row r="1968">
          <cell r="B1968" t="str">
            <v>16.05.041</v>
          </cell>
          <cell r="C1968" t="str">
            <v>Tc-04 tampa de concreto p/ canaleta ap (25cm)</v>
          </cell>
          <cell r="D1968" t="str">
            <v>FDE</v>
          </cell>
          <cell r="E1968" t="str">
            <v>M</v>
          </cell>
          <cell r="F1968">
            <v>3</v>
          </cell>
          <cell r="G1968">
            <v>188.63</v>
          </cell>
          <cell r="H1968">
            <v>565.89</v>
          </cell>
        </row>
        <row r="1969">
          <cell r="B1969" t="str">
            <v>16.05.042</v>
          </cell>
          <cell r="C1969" t="str">
            <v>Tc-05 tampa de concreto p/ canaleta ap (35cm)</v>
          </cell>
          <cell r="D1969" t="str">
            <v>FDE</v>
          </cell>
          <cell r="E1969" t="str">
            <v>M</v>
          </cell>
          <cell r="F1969">
            <v>36</v>
          </cell>
          <cell r="G1969">
            <v>157.94</v>
          </cell>
          <cell r="H1969">
            <v>5685.84</v>
          </cell>
        </row>
        <row r="1970">
          <cell r="B1970" t="str">
            <v>16.05.043</v>
          </cell>
          <cell r="C1970" t="str">
            <v>Tc-06 tampa em grelha de ferro galvanizado p/ canaleta (20cm)</v>
          </cell>
          <cell r="D1970" t="str">
            <v>FDE</v>
          </cell>
          <cell r="E1970" t="str">
            <v>M</v>
          </cell>
          <cell r="F1970">
            <v>2</v>
          </cell>
          <cell r="G1970">
            <v>595.72</v>
          </cell>
          <cell r="H1970">
            <v>1191.44</v>
          </cell>
        </row>
        <row r="1971">
          <cell r="B1971" t="str">
            <v>16.05.044</v>
          </cell>
          <cell r="C1971" t="str">
            <v>Tc-07 tampa em grelha de ferro galvanizado p/ canaleta (25cm)</v>
          </cell>
          <cell r="D1971" t="str">
            <v>FDE</v>
          </cell>
          <cell r="E1971" t="str">
            <v>M</v>
          </cell>
          <cell r="F1971">
            <v>3</v>
          </cell>
          <cell r="G1971">
            <v>701.22</v>
          </cell>
          <cell r="H1971">
            <v>2103.66</v>
          </cell>
        </row>
        <row r="1972">
          <cell r="B1972" t="str">
            <v>16.05.045</v>
          </cell>
          <cell r="C1972" t="str">
            <v>Tc-08 tampa em grelha de ferro galvanizado p/ canaleta (35cm)</v>
          </cell>
          <cell r="D1972" t="str">
            <v>FDE</v>
          </cell>
          <cell r="E1972" t="str">
            <v>M</v>
          </cell>
          <cell r="F1972">
            <v>13</v>
          </cell>
          <cell r="G1972">
            <v>814.65</v>
          </cell>
          <cell r="H1972">
            <v>10590.45</v>
          </cell>
        </row>
        <row r="1973">
          <cell r="B1973" t="str">
            <v>16.05.046</v>
          </cell>
          <cell r="C1973" t="str">
            <v>Tc-09 tampa de concreto pre-moldada perf. p/ canaleta l=20cm</v>
          </cell>
          <cell r="D1973" t="str">
            <v>FDE</v>
          </cell>
          <cell r="E1973" t="str">
            <v>M</v>
          </cell>
          <cell r="F1973">
            <v>5</v>
          </cell>
          <cell r="G1973">
            <v>92.48</v>
          </cell>
          <cell r="H1973">
            <v>462.4</v>
          </cell>
        </row>
        <row r="1974">
          <cell r="B1974" t="str">
            <v>16.05.047</v>
          </cell>
          <cell r="C1974" t="str">
            <v>Tc-10 tampa de concreto pre-moldada perf. p/ canaleta l=25cm</v>
          </cell>
          <cell r="D1974" t="str">
            <v>FDE</v>
          </cell>
          <cell r="E1974" t="str">
            <v>M</v>
          </cell>
          <cell r="F1974">
            <v>5</v>
          </cell>
          <cell r="G1974">
            <v>104.6</v>
          </cell>
          <cell r="H1974">
            <v>523</v>
          </cell>
        </row>
        <row r="1975">
          <cell r="B1975" t="str">
            <v>16.05.048</v>
          </cell>
          <cell r="C1975" t="str">
            <v>Tc-11 tampa de concreto pre-moldada perf. p/ canaleta l=35cm</v>
          </cell>
          <cell r="D1975" t="str">
            <v>FDE</v>
          </cell>
          <cell r="E1975" t="str">
            <v>M</v>
          </cell>
          <cell r="F1975">
            <v>128</v>
          </cell>
          <cell r="G1975">
            <v>183.63</v>
          </cell>
          <cell r="H1975">
            <v>23504.639999999999</v>
          </cell>
        </row>
        <row r="1976">
          <cell r="B1976" t="str">
            <v>16.05.050</v>
          </cell>
          <cell r="C1976" t="str">
            <v>Poço de retenção de água pluvial ø 2,50m com fundo de brita</v>
          </cell>
          <cell r="D1976" t="str">
            <v>FDE</v>
          </cell>
          <cell r="E1976" t="str">
            <v>M</v>
          </cell>
          <cell r="F1976">
            <v>2</v>
          </cell>
          <cell r="G1976">
            <v>3364.75</v>
          </cell>
          <cell r="H1976">
            <v>6729.5</v>
          </cell>
        </row>
        <row r="1977">
          <cell r="B1977" t="str">
            <v>16.05.052</v>
          </cell>
          <cell r="C1977" t="str">
            <v>Tampa pré-moldada ø 2,50m para poço de retenção de a.p. com tampa de inspeção ø 0,60m</v>
          </cell>
          <cell r="D1977" t="str">
            <v>FDE</v>
          </cell>
          <cell r="E1977" t="str">
            <v>UN</v>
          </cell>
          <cell r="F1977">
            <v>2</v>
          </cell>
          <cell r="G1977">
            <v>859.99</v>
          </cell>
          <cell r="H1977">
            <v>1719.98</v>
          </cell>
        </row>
        <row r="1978">
          <cell r="B1978" t="str">
            <v>16.05.066</v>
          </cell>
          <cell r="C1978" t="str">
            <v>Tubo pvc ocre junta elastica dn 200 inclusive conexoes - enterrado</v>
          </cell>
          <cell r="D1978" t="str">
            <v>FDE</v>
          </cell>
          <cell r="E1978" t="str">
            <v>M</v>
          </cell>
          <cell r="F1978">
            <v>2</v>
          </cell>
          <cell r="G1978">
            <v>185.69</v>
          </cell>
          <cell r="H1978">
            <v>371.38</v>
          </cell>
        </row>
        <row r="1979">
          <cell r="B1979" t="str">
            <v>16.05.067</v>
          </cell>
          <cell r="C1979" t="str">
            <v>Tubo pvc ocre junta elastica dn 250 inclusive conexoes - enterrado</v>
          </cell>
          <cell r="D1979" t="str">
            <v>FDE</v>
          </cell>
          <cell r="E1979" t="str">
            <v>M</v>
          </cell>
          <cell r="F1979">
            <v>7</v>
          </cell>
          <cell r="G1979">
            <v>242</v>
          </cell>
          <cell r="H1979">
            <v>1694</v>
          </cell>
        </row>
        <row r="1980">
          <cell r="B1980" t="str">
            <v>16.05.068</v>
          </cell>
          <cell r="C1980" t="str">
            <v>Tubo pvc ocre junta elastica dn 300 inclusive conexoes - enterrado</v>
          </cell>
          <cell r="D1980" t="str">
            <v>FDE</v>
          </cell>
          <cell r="E1980" t="str">
            <v>M</v>
          </cell>
          <cell r="F1980">
            <v>7</v>
          </cell>
          <cell r="G1980">
            <v>371.04</v>
          </cell>
          <cell r="H1980">
            <v>2597.2800000000002</v>
          </cell>
        </row>
        <row r="1981">
          <cell r="B1981" t="str">
            <v>16.05.070</v>
          </cell>
          <cell r="C1981" t="str">
            <v>Caixa de alvenaria - escavacao manual com apiloamento do fundo</v>
          </cell>
          <cell r="D1981" t="str">
            <v>FDE</v>
          </cell>
          <cell r="E1981" t="str">
            <v>M3</v>
          </cell>
          <cell r="F1981">
            <v>7</v>
          </cell>
          <cell r="G1981">
            <v>106.79</v>
          </cell>
          <cell r="H1981">
            <v>747.53</v>
          </cell>
        </row>
        <row r="1982">
          <cell r="B1982" t="str">
            <v>16.05.071</v>
          </cell>
          <cell r="C1982" t="str">
            <v>Caixa de alvenaria - lastro de concreto</v>
          </cell>
          <cell r="D1982" t="str">
            <v>FDE</v>
          </cell>
          <cell r="E1982" t="str">
            <v>M3</v>
          </cell>
          <cell r="F1982">
            <v>7</v>
          </cell>
          <cell r="G1982">
            <v>928.43</v>
          </cell>
          <cell r="H1982">
            <v>6499.01</v>
          </cell>
        </row>
        <row r="1983">
          <cell r="B1983" t="str">
            <v>16.05.072</v>
          </cell>
          <cell r="C1983" t="str">
            <v>Caixa de alvenaria - parede de 1/2 tijolo revestido</v>
          </cell>
          <cell r="D1983" t="str">
            <v>FDE</v>
          </cell>
          <cell r="E1983" t="str">
            <v>M2</v>
          </cell>
          <cell r="F1983">
            <v>7</v>
          </cell>
          <cell r="G1983">
            <v>254.57</v>
          </cell>
          <cell r="H1983">
            <v>1781.99</v>
          </cell>
        </row>
        <row r="1984">
          <cell r="B1984" t="str">
            <v>16.05.073</v>
          </cell>
          <cell r="C1984" t="str">
            <v>Caixa de alvenaria - parede de 1 tijolo revestido</v>
          </cell>
          <cell r="D1984" t="str">
            <v>FDE</v>
          </cell>
          <cell r="E1984" t="str">
            <v>M2</v>
          </cell>
          <cell r="F1984">
            <v>7</v>
          </cell>
          <cell r="G1984">
            <v>378.6</v>
          </cell>
          <cell r="H1984">
            <v>2650.2</v>
          </cell>
        </row>
        <row r="1985">
          <cell r="B1985" t="str">
            <v>16.05.074</v>
          </cell>
          <cell r="C1985" t="str">
            <v>Caixa de alvenaria - tampa de concreto</v>
          </cell>
          <cell r="D1985" t="str">
            <v>FDE</v>
          </cell>
          <cell r="E1985" t="str">
            <v>M2</v>
          </cell>
          <cell r="F1985">
            <v>3</v>
          </cell>
          <cell r="G1985">
            <v>206.44</v>
          </cell>
          <cell r="H1985">
            <v>619.32000000000005</v>
          </cell>
        </row>
        <row r="1986">
          <cell r="B1986" t="str">
            <v>16.05.075</v>
          </cell>
          <cell r="C1986" t="str">
            <v>Ca-10 caixa de areia 50x50 cm para aguas pluviais</v>
          </cell>
          <cell r="D1986" t="str">
            <v>FDE</v>
          </cell>
          <cell r="E1986" t="str">
            <v>UN</v>
          </cell>
          <cell r="F1986">
            <v>4</v>
          </cell>
          <cell r="G1986">
            <v>418.42</v>
          </cell>
          <cell r="H1986">
            <v>1673.68</v>
          </cell>
        </row>
        <row r="1987">
          <cell r="B1987" t="str">
            <v>16.05.076</v>
          </cell>
          <cell r="C1987" t="str">
            <v>Grelha ferro perf. - 1,00x0,40 m</v>
          </cell>
          <cell r="D1987" t="str">
            <v>FDE</v>
          </cell>
          <cell r="E1987" t="str">
            <v>UN</v>
          </cell>
          <cell r="F1987">
            <v>7</v>
          </cell>
          <cell r="G1987">
            <v>745.9</v>
          </cell>
          <cell r="H1987">
            <v>5221.3</v>
          </cell>
        </row>
        <row r="1988">
          <cell r="B1988" t="str">
            <v>16.05.077</v>
          </cell>
          <cell r="C1988" t="str">
            <v>Grelha ferro perf. 1,00x0,50 m</v>
          </cell>
          <cell r="D1988" t="str">
            <v>FDE</v>
          </cell>
          <cell r="E1988" t="str">
            <v>UN</v>
          </cell>
          <cell r="F1988">
            <v>7</v>
          </cell>
          <cell r="G1988">
            <v>838.49</v>
          </cell>
          <cell r="H1988">
            <v>5869.43</v>
          </cell>
        </row>
        <row r="1989">
          <cell r="B1989" t="str">
            <v>16.05.080</v>
          </cell>
          <cell r="C1989" t="str">
            <v>Bomba submersa potencia 1cv, trifasica vazao 7m3/hora altura manometrica 10 mca reservatorio retenção agua pluvial</v>
          </cell>
          <cell r="D1989" t="str">
            <v>FDE</v>
          </cell>
          <cell r="E1989" t="str">
            <v>UN</v>
          </cell>
          <cell r="F1989">
            <v>2</v>
          </cell>
          <cell r="G1989">
            <v>2729.88</v>
          </cell>
          <cell r="H1989">
            <v>5459.76</v>
          </cell>
        </row>
        <row r="1990">
          <cell r="B1990" t="str">
            <v>16.05.085</v>
          </cell>
          <cell r="C1990" t="str">
            <v>Corrente elo curto galvanizado 4mm carga trabalho 100kg reservatorio retenção agua pluvial</v>
          </cell>
          <cell r="D1990" t="str">
            <v>FDE</v>
          </cell>
          <cell r="E1990" t="str">
            <v>M</v>
          </cell>
          <cell r="F1990">
            <v>7</v>
          </cell>
          <cell r="G1990">
            <v>12.14</v>
          </cell>
          <cell r="H1990">
            <v>84.98</v>
          </cell>
        </row>
        <row r="1991">
          <cell r="B1991" t="str">
            <v>16.06.058</v>
          </cell>
          <cell r="C1991" t="str">
            <v>Tapume h=225cm apoiado no terreno e pintura latex face externa com logotipo</v>
          </cell>
          <cell r="D1991" t="str">
            <v>FDE</v>
          </cell>
          <cell r="E1991" t="str">
            <v>M</v>
          </cell>
          <cell r="F1991">
            <v>200</v>
          </cell>
          <cell r="G1991">
            <v>102.45</v>
          </cell>
          <cell r="H1991">
            <v>20490</v>
          </cell>
        </row>
        <row r="1992">
          <cell r="B1992" t="str">
            <v>98458</v>
          </cell>
          <cell r="C1992" t="str">
            <v>TAPUME COM COMPENSADO DE MADEIRA. AF_03/2024</v>
          </cell>
          <cell r="D1992" t="str">
            <v>SINAPI</v>
          </cell>
          <cell r="E1992" t="str">
            <v>M2</v>
          </cell>
          <cell r="F1992">
            <v>257</v>
          </cell>
          <cell r="G1992">
            <v>88.79</v>
          </cell>
          <cell r="H1992">
            <v>22819.03</v>
          </cell>
        </row>
        <row r="1993">
          <cell r="B1993" t="str">
            <v>97063</v>
          </cell>
          <cell r="C1993" t="str">
            <v>MONTAGEM E DESMONTAGEM DE ANDAIME MODULAR FACHADEIRO, COM PISO METÁLICO, PARA EDIFÍCIOS COM MULTIPLOS PAVIMENTOS (EXCLUSIVE ANDAIME E LIMPEZA). AF_03/2024</v>
          </cell>
          <cell r="D1993" t="str">
            <v>SINAPI</v>
          </cell>
          <cell r="E1993" t="str">
            <v>M2</v>
          </cell>
          <cell r="F1993">
            <v>160</v>
          </cell>
          <cell r="G1993">
            <v>20.66</v>
          </cell>
          <cell r="H1993">
            <v>3305.6</v>
          </cell>
        </row>
        <row r="1994">
          <cell r="B1994" t="str">
            <v>02.01.03.120.10</v>
          </cell>
          <cell r="C1994" t="str">
            <v>Andaime tubular fachadeiro com piso metálico e sapatas ajustáveis.</v>
          </cell>
          <cell r="D1994" t="str">
            <v>CPTM</v>
          </cell>
          <cell r="E1994" t="str">
            <v>m² x mês</v>
          </cell>
          <cell r="F1994">
            <v>1500</v>
          </cell>
          <cell r="G1994">
            <v>25.47</v>
          </cell>
          <cell r="H1994">
            <v>38205</v>
          </cell>
        </row>
        <row r="1995">
          <cell r="B1995" t="str">
            <v>97064</v>
          </cell>
          <cell r="C1995" t="str">
            <v>MONTAGEM E DESMONTAGEM DE ANDAIME TUBULAR TIPO "TORRE" (EXCLUSIVE ANDAIME E LIMPEZA). AF_03/2024</v>
          </cell>
          <cell r="D1995" t="str">
            <v>SINAPI</v>
          </cell>
          <cell r="E1995" t="str">
            <v>M</v>
          </cell>
          <cell r="F1995">
            <v>252</v>
          </cell>
          <cell r="G1995">
            <v>29.22</v>
          </cell>
          <cell r="H1995">
            <v>7363.44</v>
          </cell>
        </row>
        <row r="1996">
          <cell r="B1996" t="str">
            <v>103689</v>
          </cell>
          <cell r="C1996" t="str">
            <v>FORNECIMENTO E INSTALAÇÃO DE PLACA DE OBRA COM CHAPA GALVANIZADA E ESTRUTURA DE MADEIRA. AF_03/2022_PS</v>
          </cell>
          <cell r="D1996" t="str">
            <v>SINAPI</v>
          </cell>
          <cell r="E1996" t="str">
            <v>M2</v>
          </cell>
          <cell r="F1996">
            <v>9</v>
          </cell>
          <cell r="G1996">
            <v>466.79</v>
          </cell>
          <cell r="H1996">
            <v>4201.1099999999997</v>
          </cell>
        </row>
        <row r="1997">
          <cell r="B1997" t="str">
            <v>16.06.077</v>
          </cell>
          <cell r="C1997" t="str">
            <v>Manutenção mensal de placas de obra</v>
          </cell>
          <cell r="D1997" t="str">
            <v>FDE</v>
          </cell>
          <cell r="E1997" t="str">
            <v>M2</v>
          </cell>
          <cell r="F1997">
            <v>5</v>
          </cell>
          <cell r="G1997">
            <v>3.95</v>
          </cell>
          <cell r="H1997">
            <v>19.75</v>
          </cell>
        </row>
        <row r="1998">
          <cell r="B1998" t="str">
            <v>100948</v>
          </cell>
          <cell r="C1998" t="str">
            <v>TRANSPORTE COM CAMINHÃO CARROCERIA 9T, EM VIA URBANA PAVIMENTADA, ADICIONAL PARA DMT EXCEDENTE A 30 KM (UNIDADE: TXKM). AF_07/2020</v>
          </cell>
          <cell r="D1998" t="str">
            <v>SINAPI</v>
          </cell>
          <cell r="E1998" t="str">
            <v>TXKM</v>
          </cell>
          <cell r="F1998">
            <v>1000</v>
          </cell>
          <cell r="G1998">
            <v>0.92</v>
          </cell>
          <cell r="H1998">
            <v>920</v>
          </cell>
        </row>
        <row r="1999">
          <cell r="B1999" t="str">
            <v>16.06.085</v>
          </cell>
          <cell r="C1999" t="str">
            <v>Instalação ch-01 chuveiro e lava olhos / face</v>
          </cell>
          <cell r="D1999" t="str">
            <v>FDE</v>
          </cell>
          <cell r="E1999" t="str">
            <v>UN</v>
          </cell>
          <cell r="F1999">
            <v>7</v>
          </cell>
          <cell r="G1999">
            <v>32.28</v>
          </cell>
          <cell r="H1999">
            <v>225.96</v>
          </cell>
        </row>
        <row r="2000">
          <cell r="B2000" t="str">
            <v>16.06.086</v>
          </cell>
          <cell r="C2000" t="str">
            <v>Instalação de quadro branco (qb-01)</v>
          </cell>
          <cell r="D2000" t="str">
            <v>FDE</v>
          </cell>
          <cell r="E2000" t="str">
            <v>UN</v>
          </cell>
          <cell r="F2000">
            <v>7</v>
          </cell>
          <cell r="G2000">
            <v>23.69</v>
          </cell>
          <cell r="H2000">
            <v>165.83</v>
          </cell>
        </row>
        <row r="2001">
          <cell r="B2001" t="str">
            <v>16.06.087</v>
          </cell>
          <cell r="C2001" t="str">
            <v>Instalacão de faixas de protecao (fp-03/fp-04) por regua</v>
          </cell>
          <cell r="D2001" t="str">
            <v>FDE</v>
          </cell>
          <cell r="E2001" t="str">
            <v>UN</v>
          </cell>
          <cell r="F2001">
            <v>7</v>
          </cell>
          <cell r="G2001">
            <v>9.48</v>
          </cell>
          <cell r="H2001">
            <v>66.36</v>
          </cell>
        </row>
        <row r="2002">
          <cell r="B2002" t="str">
            <v>16.06.088</v>
          </cell>
          <cell r="C2002" t="str">
            <v>Instalacão de faixas de exposicao (fp-05) por regua</v>
          </cell>
          <cell r="D2002" t="str">
            <v>FDE</v>
          </cell>
          <cell r="E2002" t="str">
            <v>UN</v>
          </cell>
          <cell r="F2002">
            <v>7</v>
          </cell>
          <cell r="G2002">
            <v>4.74</v>
          </cell>
          <cell r="H2002">
            <v>33.18</v>
          </cell>
        </row>
        <row r="2003">
          <cell r="B2003" t="str">
            <v>16.06.093</v>
          </cell>
          <cell r="C2003" t="str">
            <v>Instalacão de suporte tv/video</v>
          </cell>
          <cell r="D2003" t="str">
            <v>FDE</v>
          </cell>
          <cell r="E2003" t="str">
            <v>UN</v>
          </cell>
          <cell r="F2003">
            <v>7</v>
          </cell>
          <cell r="G2003">
            <v>11.84</v>
          </cell>
          <cell r="H2003">
            <v>82.88</v>
          </cell>
        </row>
        <row r="2004">
          <cell r="B2004" t="str">
            <v>16.06.101</v>
          </cell>
          <cell r="C2004" t="str">
            <v>Instalação de ventilador de parede vn-02</v>
          </cell>
          <cell r="D2004" t="str">
            <v>FDE</v>
          </cell>
          <cell r="E2004" t="str">
            <v>UN</v>
          </cell>
          <cell r="F2004">
            <v>2</v>
          </cell>
          <cell r="G2004">
            <v>11.84</v>
          </cell>
          <cell r="H2004">
            <v>23.68</v>
          </cell>
        </row>
        <row r="2005">
          <cell r="B2005" t="str">
            <v>16.06.103</v>
          </cell>
          <cell r="C2005" t="str">
            <v>Instalação do balcao termico bt-02</v>
          </cell>
          <cell r="D2005" t="str">
            <v>FDE</v>
          </cell>
          <cell r="E2005" t="str">
            <v>UN</v>
          </cell>
          <cell r="F2005">
            <v>7</v>
          </cell>
          <cell r="G2005">
            <v>47.84</v>
          </cell>
          <cell r="H2005">
            <v>334.88</v>
          </cell>
        </row>
        <row r="2006">
          <cell r="B2006" t="str">
            <v>16.07.011</v>
          </cell>
          <cell r="C2006" t="str">
            <v>Bl-01 bicicletário sobre laje de concreto armado</v>
          </cell>
          <cell r="D2006" t="str">
            <v>FDE</v>
          </cell>
          <cell r="E2006" t="str">
            <v>UN</v>
          </cell>
          <cell r="F2006">
            <v>7</v>
          </cell>
          <cell r="G2006">
            <v>1672</v>
          </cell>
          <cell r="H2006">
            <v>11704</v>
          </cell>
        </row>
        <row r="2007">
          <cell r="B2007" t="str">
            <v>16.07.012</v>
          </cell>
          <cell r="C2007" t="str">
            <v>Bl-02 bicicletário sobre cimentado ou bloco intertravado</v>
          </cell>
          <cell r="D2007" t="str">
            <v>FDE</v>
          </cell>
          <cell r="E2007" t="str">
            <v>UN</v>
          </cell>
          <cell r="F2007">
            <v>7</v>
          </cell>
          <cell r="G2007">
            <v>1696.01</v>
          </cell>
          <cell r="H2007">
            <v>11872.07</v>
          </cell>
        </row>
        <row r="2008">
          <cell r="B2008" t="str">
            <v>16.07.022</v>
          </cell>
          <cell r="C2008" t="str">
            <v>Bc-24 banco de concreto pre-fabricado (l=115cm)</v>
          </cell>
          <cell r="D2008" t="str">
            <v>FDE</v>
          </cell>
          <cell r="E2008" t="str">
            <v>UN</v>
          </cell>
          <cell r="F2008">
            <v>7</v>
          </cell>
          <cell r="G2008">
            <v>710.48</v>
          </cell>
          <cell r="H2008">
            <v>4973.3599999999997</v>
          </cell>
        </row>
        <row r="2009">
          <cell r="B2009" t="str">
            <v>16.07.023</v>
          </cell>
          <cell r="C2009" t="str">
            <v>Bc-25 banco de concreto pre-fabricado (l=216cm)</v>
          </cell>
          <cell r="D2009" t="str">
            <v>FDE</v>
          </cell>
          <cell r="E2009" t="str">
            <v>UN</v>
          </cell>
          <cell r="F2009">
            <v>7</v>
          </cell>
          <cell r="G2009">
            <v>1090.3699999999999</v>
          </cell>
          <cell r="H2009">
            <v>7632.59</v>
          </cell>
        </row>
        <row r="2010">
          <cell r="B2010" t="str">
            <v>16.07.024</v>
          </cell>
          <cell r="C2010" t="str">
            <v>Bc-26 banco pufe pre fabricado de concreto ø 60cm</v>
          </cell>
          <cell r="D2010" t="str">
            <v>FDE</v>
          </cell>
          <cell r="E2010" t="str">
            <v>UN</v>
          </cell>
          <cell r="F2010">
            <v>7</v>
          </cell>
          <cell r="G2010">
            <v>363.18</v>
          </cell>
          <cell r="H2010">
            <v>2542.2600000000002</v>
          </cell>
        </row>
        <row r="2011">
          <cell r="B2011" t="str">
            <v>16.07.037</v>
          </cell>
          <cell r="C2011" t="str">
            <v>Fl-07 floreira pre fabricado de concreto ø 60cm</v>
          </cell>
          <cell r="D2011" t="str">
            <v>FDE</v>
          </cell>
          <cell r="E2011" t="str">
            <v>UN</v>
          </cell>
          <cell r="F2011">
            <v>7</v>
          </cell>
          <cell r="G2011">
            <v>363.05</v>
          </cell>
          <cell r="H2011">
            <v>2541.35</v>
          </cell>
        </row>
        <row r="2012">
          <cell r="B2012" t="str">
            <v>16.08.026</v>
          </cell>
          <cell r="C2012" t="str">
            <v>Ci-02 caixa de inspeção 80x80cm para esgoto</v>
          </cell>
          <cell r="D2012" t="str">
            <v>FDE</v>
          </cell>
          <cell r="E2012" t="str">
            <v>UN</v>
          </cell>
          <cell r="F2012">
            <v>7</v>
          </cell>
          <cell r="G2012">
            <v>1308.44</v>
          </cell>
          <cell r="H2012">
            <v>9159.08</v>
          </cell>
        </row>
        <row r="2013">
          <cell r="B2013" t="str">
            <v>98104</v>
          </cell>
          <cell r="C2013" t="str">
            <v>CAIXA DE GORDURA SIMPLES (CAPACIDADE: 36L), RETANGULAR, EM ALVENARIA COM TIJOLOS CERÂMICOS MACIÇOS, DIMENSÕES INTERNAS = 0,2X0,4 M, ALTURA INTERNA = 0,8 M. AF_12/2020</v>
          </cell>
          <cell r="D2013" t="str">
            <v>SINAPI</v>
          </cell>
          <cell r="E2013" t="str">
            <v>UN</v>
          </cell>
          <cell r="F2013">
            <v>17</v>
          </cell>
          <cell r="G2013">
            <v>380.66</v>
          </cell>
          <cell r="H2013">
            <v>6471.22</v>
          </cell>
        </row>
        <row r="2014">
          <cell r="B2014" t="str">
            <v>16.08.028</v>
          </cell>
          <cell r="C2014" t="str">
            <v>Ci-01 caixa de inspecao 60x60cm para esgoto</v>
          </cell>
          <cell r="D2014" t="str">
            <v>FDE</v>
          </cell>
          <cell r="E2014" t="str">
            <v>UN</v>
          </cell>
          <cell r="F2014">
            <v>37</v>
          </cell>
          <cell r="G2014">
            <v>690.62</v>
          </cell>
          <cell r="H2014">
            <v>25552.94</v>
          </cell>
        </row>
        <row r="2015">
          <cell r="B2015" t="str">
            <v>16.08.034</v>
          </cell>
          <cell r="C2015" t="str">
            <v>Fs-05 fossa septica aneis concr. dn=1,4m h=1,5m</v>
          </cell>
          <cell r="D2015" t="str">
            <v>FDE</v>
          </cell>
          <cell r="E2015" t="str">
            <v>UN</v>
          </cell>
          <cell r="F2015">
            <v>7</v>
          </cell>
          <cell r="G2015">
            <v>5999.81</v>
          </cell>
          <cell r="H2015">
            <v>41998.67</v>
          </cell>
        </row>
        <row r="2016">
          <cell r="B2016" t="str">
            <v>16.08.037</v>
          </cell>
          <cell r="C2016" t="str">
            <v>Caixa de alvenaria - escavacao manual com apiloamento do fundo</v>
          </cell>
          <cell r="D2016" t="str">
            <v>FDE</v>
          </cell>
          <cell r="E2016" t="str">
            <v>M3</v>
          </cell>
          <cell r="F2016">
            <v>7</v>
          </cell>
          <cell r="G2016">
            <v>106.79</v>
          </cell>
          <cell r="H2016">
            <v>747.53</v>
          </cell>
        </row>
        <row r="2017">
          <cell r="B2017" t="str">
            <v>16.08.038</v>
          </cell>
          <cell r="C2017" t="str">
            <v>Caixa de alvenaria - lastro de concreto</v>
          </cell>
          <cell r="D2017" t="str">
            <v>FDE</v>
          </cell>
          <cell r="E2017" t="str">
            <v>M3</v>
          </cell>
          <cell r="F2017">
            <v>7</v>
          </cell>
          <cell r="G2017">
            <v>928.43</v>
          </cell>
          <cell r="H2017">
            <v>6499.01</v>
          </cell>
        </row>
        <row r="2018">
          <cell r="B2018" t="str">
            <v>16.08.039</v>
          </cell>
          <cell r="C2018" t="str">
            <v>Caixa de alvenaria - parede de 1/2 tijolo revestido</v>
          </cell>
          <cell r="D2018" t="str">
            <v>FDE</v>
          </cell>
          <cell r="E2018" t="str">
            <v>M2</v>
          </cell>
          <cell r="F2018">
            <v>7</v>
          </cell>
          <cell r="G2018">
            <v>273.35000000000002</v>
          </cell>
          <cell r="H2018">
            <v>1913.45</v>
          </cell>
        </row>
        <row r="2019">
          <cell r="B2019" t="str">
            <v>16.08.040</v>
          </cell>
          <cell r="C2019" t="str">
            <v>Caixa de alvenaria - parede de 1 tijolo revestido</v>
          </cell>
          <cell r="D2019" t="str">
            <v>FDE</v>
          </cell>
          <cell r="E2019" t="str">
            <v>M2</v>
          </cell>
          <cell r="F2019">
            <v>7</v>
          </cell>
          <cell r="G2019">
            <v>397.38</v>
          </cell>
          <cell r="H2019">
            <v>2781.66</v>
          </cell>
        </row>
        <row r="2020">
          <cell r="B2020" t="str">
            <v>16.08.041</v>
          </cell>
          <cell r="C2020" t="str">
            <v>Caixa de alvenaria - tampa de concreto</v>
          </cell>
          <cell r="D2020" t="str">
            <v>FDE</v>
          </cell>
          <cell r="E2020" t="str">
            <v>M2</v>
          </cell>
          <cell r="F2020">
            <v>7</v>
          </cell>
          <cell r="G2020">
            <v>206.44</v>
          </cell>
          <cell r="H2020">
            <v>1445.08</v>
          </cell>
        </row>
        <row r="2021">
          <cell r="B2021" t="str">
            <v>16.09.003</v>
          </cell>
          <cell r="C2021" t="str">
            <v>Sm-03 sumidouro - tampa de concreto dn=2,40m</v>
          </cell>
          <cell r="D2021" t="str">
            <v>FDE</v>
          </cell>
          <cell r="E2021" t="str">
            <v>UN</v>
          </cell>
          <cell r="F2021">
            <v>2</v>
          </cell>
          <cell r="G2021">
            <v>1187.31</v>
          </cell>
          <cell r="H2021">
            <v>2374.62</v>
          </cell>
        </row>
        <row r="2022">
          <cell r="B2022" t="str">
            <v>16.09.004</v>
          </cell>
          <cell r="C2022" t="str">
            <v>Sm-04 sumidouro - tampa de concreto dn=3,00m</v>
          </cell>
          <cell r="D2022" t="str">
            <v>FDE</v>
          </cell>
          <cell r="E2022" t="str">
            <v>UN</v>
          </cell>
          <cell r="F2022">
            <v>2</v>
          </cell>
          <cell r="G2022">
            <v>2107.0500000000002</v>
          </cell>
          <cell r="H2022">
            <v>4214.1000000000004</v>
          </cell>
        </row>
        <row r="2023">
          <cell r="B2023" t="str">
            <v>16.11.005</v>
          </cell>
          <cell r="C2023" t="str">
            <v>Limpeza da obra</v>
          </cell>
          <cell r="D2023" t="str">
            <v>FDE</v>
          </cell>
          <cell r="E2023" t="str">
            <v>M2</v>
          </cell>
          <cell r="F2023">
            <v>6</v>
          </cell>
          <cell r="G2023">
            <v>14.95</v>
          </cell>
          <cell r="H2023">
            <v>89.7</v>
          </cell>
        </row>
        <row r="2024">
          <cell r="B2024" t="str">
            <v>16.11.012</v>
          </cell>
          <cell r="C2024" t="str">
            <v>Limpeza de aparelhos sanitarios</v>
          </cell>
          <cell r="D2024" t="str">
            <v>FDE</v>
          </cell>
          <cell r="E2024" t="str">
            <v>UN</v>
          </cell>
          <cell r="F2024">
            <v>7</v>
          </cell>
          <cell r="G2024">
            <v>17.09</v>
          </cell>
          <cell r="H2024">
            <v>119.63</v>
          </cell>
        </row>
        <row r="2025">
          <cell r="B2025" t="str">
            <v>16.11.013</v>
          </cell>
          <cell r="C2025" t="str">
            <v>Limpeza de revestimentos hidraulicos</v>
          </cell>
          <cell r="D2025" t="str">
            <v>FDE</v>
          </cell>
          <cell r="E2025" t="str">
            <v>M2</v>
          </cell>
          <cell r="F2025">
            <v>7</v>
          </cell>
          <cell r="G2025">
            <v>12.82</v>
          </cell>
          <cell r="H2025">
            <v>89.74</v>
          </cell>
        </row>
        <row r="2026">
          <cell r="B2026" t="str">
            <v>16.11.014</v>
          </cell>
          <cell r="C2026" t="str">
            <v>Limpeza de vidros</v>
          </cell>
          <cell r="D2026" t="str">
            <v>FDE</v>
          </cell>
          <cell r="E2026" t="str">
            <v>M2</v>
          </cell>
          <cell r="F2026">
            <v>7</v>
          </cell>
          <cell r="G2026">
            <v>16.02</v>
          </cell>
          <cell r="H2026">
            <v>112.14</v>
          </cell>
        </row>
        <row r="2027">
          <cell r="B2027" t="str">
            <v>16.11.020</v>
          </cell>
          <cell r="C2027" t="str">
            <v>Limpeza de fachada por hidrojateamento</v>
          </cell>
          <cell r="D2027" t="str">
            <v>FDE</v>
          </cell>
          <cell r="E2027" t="str">
            <v>M2</v>
          </cell>
          <cell r="F2027">
            <v>1258</v>
          </cell>
          <cell r="G2027">
            <v>8.73</v>
          </cell>
          <cell r="H2027">
            <v>10982.34</v>
          </cell>
        </row>
        <row r="2028">
          <cell r="B2028" t="str">
            <v>93358</v>
          </cell>
          <cell r="C2028" t="str">
            <v>ESCAVAÇÃO MANUAL DE VALA. AF_09/2024</v>
          </cell>
          <cell r="D2028" t="str">
            <v>SINAPI</v>
          </cell>
          <cell r="E2028" t="str">
            <v>M3</v>
          </cell>
          <cell r="F2028">
            <v>7</v>
          </cell>
          <cell r="G2028">
            <v>108.98</v>
          </cell>
          <cell r="H2028">
            <v>762.86</v>
          </cell>
        </row>
        <row r="2029">
          <cell r="B2029" t="str">
            <v>101571</v>
          </cell>
          <cell r="C2029" t="str">
            <v>ESCORAMENTO DE VALA, TIPO PONTALETEAMENTO, COM PROFUNDIDADE DE 0 A 1,5 M, LARGURA MAIOR OU IGUAL A 1,5 M E MENOR QUE 2,5 M. AF_08/2020</v>
          </cell>
          <cell r="D2029" t="str">
            <v>SINAPI</v>
          </cell>
          <cell r="E2029" t="str">
            <v>M2</v>
          </cell>
          <cell r="F2029">
            <v>7</v>
          </cell>
          <cell r="G2029">
            <v>37.04</v>
          </cell>
          <cell r="H2029">
            <v>259.27999999999997</v>
          </cell>
        </row>
        <row r="2030">
          <cell r="B2030" t="str">
            <v>93382</v>
          </cell>
          <cell r="C2030" t="str">
            <v>REATERRO MANUAL DE VALAS, COM COMPACTADOR DE SOLOS DE PERCUSSÃO. AF_08/2023</v>
          </cell>
          <cell r="D2030" t="str">
            <v>SINAPI</v>
          </cell>
          <cell r="E2030" t="str">
            <v>M3</v>
          </cell>
          <cell r="F2030">
            <v>124</v>
          </cell>
          <cell r="G2030">
            <v>30.99</v>
          </cell>
          <cell r="H2030">
            <v>3842.76</v>
          </cell>
        </row>
        <row r="2031">
          <cell r="B2031" t="str">
            <v>96619</v>
          </cell>
          <cell r="C2031" t="str">
            <v>LASTRO DE CONCRETO MAGRO, APLICADO EM BLOCOS DE COROAMENTO OU SAPATAS, ESPESSURA DE 5 CM. AF_01/2024</v>
          </cell>
          <cell r="D2031" t="str">
            <v>SINAPI</v>
          </cell>
          <cell r="E2031" t="str">
            <v>M2</v>
          </cell>
          <cell r="F2031">
            <v>29</v>
          </cell>
          <cell r="G2031">
            <v>37.9</v>
          </cell>
          <cell r="H2031">
            <v>1099.0999999999999</v>
          </cell>
        </row>
        <row r="2032">
          <cell r="B2032" t="str">
            <v>96624</v>
          </cell>
          <cell r="C2032" t="str">
            <v>LASTRO COM MATERIAL GRANULAR (PEDRA BRITADA N.2), APLICADO EM PISOS OU LAJES SOBRE SOLO, ESPESSURA DE *10 CM*. AF_01/2024</v>
          </cell>
          <cell r="D2032" t="str">
            <v>SINAPI</v>
          </cell>
          <cell r="E2032" t="str">
            <v>M3</v>
          </cell>
          <cell r="F2032">
            <v>24</v>
          </cell>
          <cell r="G2032">
            <v>160.44999999999999</v>
          </cell>
          <cell r="H2032">
            <v>3850.8</v>
          </cell>
        </row>
        <row r="2033">
          <cell r="B2033" t="str">
            <v>92264</v>
          </cell>
          <cell r="C2033" t="str">
            <v>FABRICAÇÃO DE FÔRMA PARA PILARES E ESTRUTURAS SIMILARES, EM CHAPA DE MADEIRA COMPENSADA PLASTIFICADA, E = 18 MM. AF_09/2020</v>
          </cell>
          <cell r="D2033" t="str">
            <v>SINAPI</v>
          </cell>
          <cell r="E2033" t="str">
            <v>M2</v>
          </cell>
          <cell r="F2033">
            <v>7</v>
          </cell>
          <cell r="G2033">
            <v>181.69</v>
          </cell>
          <cell r="H2033">
            <v>1271.83</v>
          </cell>
        </row>
        <row r="2034">
          <cell r="B2034" t="str">
            <v>102728</v>
          </cell>
          <cell r="C2034" t="str">
            <v>ARMAÇÃO DE MURO ALA E MURO TESTA UTILIZANDO AÇO CA-50 DE 6,3 MM - MONTAGEM. AF_07/2021</v>
          </cell>
          <cell r="D2034" t="str">
            <v>SINAPI</v>
          </cell>
          <cell r="E2034" t="str">
            <v>KG</v>
          </cell>
          <cell r="F2034">
            <v>7</v>
          </cell>
          <cell r="G2034">
            <v>14.67</v>
          </cell>
          <cell r="H2034">
            <v>102.69</v>
          </cell>
        </row>
        <row r="2035">
          <cell r="B2035" t="str">
            <v>92800</v>
          </cell>
          <cell r="C2035" t="str">
            <v>CORTE E DOBRA DE AÇO CA-60, DIÂMETRO DE 5,0 MM. AF_06/2022</v>
          </cell>
          <cell r="D2035" t="str">
            <v>SINAPI</v>
          </cell>
          <cell r="E2035" t="str">
            <v>KG</v>
          </cell>
          <cell r="F2035">
            <v>7</v>
          </cell>
          <cell r="G2035">
            <v>9.6999999999999993</v>
          </cell>
          <cell r="H2035">
            <v>67.900000000000006</v>
          </cell>
        </row>
        <row r="2036">
          <cell r="B2036" t="str">
            <v>89472</v>
          </cell>
          <cell r="C2036" t="str">
            <v>ALVENARIA DE BLOCOS DE CONCRETO ESTRUTURAL 14X19X39 CM (ESPESSURA 14 CM), FBK = 14 MPA, UTILIZANDO COLHER DE PEDREIRO. AF_10/2022</v>
          </cell>
          <cell r="D2036" t="str">
            <v>SINAPI</v>
          </cell>
          <cell r="E2036" t="str">
            <v>M2</v>
          </cell>
          <cell r="F2036">
            <v>8</v>
          </cell>
          <cell r="G2036">
            <v>122.07</v>
          </cell>
          <cell r="H2036">
            <v>976.56</v>
          </cell>
        </row>
        <row r="2037">
          <cell r="B2037" t="str">
            <v>16.15.031</v>
          </cell>
          <cell r="C2037" t="str">
            <v>Impermeabilizacao por cristalizacao - muros de arrimo</v>
          </cell>
          <cell r="D2037" t="str">
            <v>FDE</v>
          </cell>
          <cell r="E2037" t="str">
            <v>M2</v>
          </cell>
          <cell r="F2037">
            <v>5</v>
          </cell>
          <cell r="G2037">
            <v>12.24</v>
          </cell>
          <cell r="H2037">
            <v>61.2</v>
          </cell>
        </row>
        <row r="2038">
          <cell r="B2038" t="str">
            <v>104515</v>
          </cell>
          <cell r="C2038" t="str">
            <v>APLICAÇÃO DE MANTA GEOTÊXTIL NAS JUNTAS RÍGIDAS DE ADUELAS PRÉ-MOLDADAS DE CONCRETO ARMADO. AF_01/2023</v>
          </cell>
          <cell r="D2038" t="str">
            <v>SINAPI</v>
          </cell>
          <cell r="E2038" t="str">
            <v>M2</v>
          </cell>
          <cell r="F2038">
            <v>3</v>
          </cell>
          <cell r="G2038">
            <v>25.51</v>
          </cell>
          <cell r="H2038">
            <v>76.53</v>
          </cell>
        </row>
        <row r="2039">
          <cell r="B2039" t="str">
            <v>01.08.061</v>
          </cell>
          <cell r="C2039" t="str">
            <v>Tubo dreno pead corrug perf dn 80mm em rolo</v>
          </cell>
          <cell r="D2039" t="str">
            <v>FDE</v>
          </cell>
          <cell r="E2039" t="str">
            <v>M</v>
          </cell>
          <cell r="F2039">
            <v>77</v>
          </cell>
          <cell r="G2039">
            <v>81.760000000000005</v>
          </cell>
          <cell r="H2039">
            <v>6295.52</v>
          </cell>
        </row>
        <row r="2040">
          <cell r="B2040" t="str">
            <v>102704</v>
          </cell>
          <cell r="C2040" t="str">
            <v>TUBO DE PEAD CORRUGADO PERFURADO, DN 100 MM, PARA DRENO - FORNECIMENTO E ASSENTAMENTO. AF_07/2021</v>
          </cell>
          <cell r="D2040" t="str">
            <v>SINAPI</v>
          </cell>
          <cell r="E2040" t="str">
            <v>M</v>
          </cell>
          <cell r="F2040">
            <v>77</v>
          </cell>
          <cell r="G2040">
            <v>12.71</v>
          </cell>
          <cell r="H2040">
            <v>978.67</v>
          </cell>
        </row>
        <row r="2041">
          <cell r="B2041" t="str">
            <v>01.08.063</v>
          </cell>
          <cell r="C2041" t="str">
            <v>Tubo dreno pead corrug perf dn 170mm em rolo</v>
          </cell>
          <cell r="D2041" t="str">
            <v>FDE</v>
          </cell>
          <cell r="E2041" t="str">
            <v>M</v>
          </cell>
          <cell r="F2041">
            <v>7</v>
          </cell>
          <cell r="G2041">
            <v>124.66</v>
          </cell>
          <cell r="H2041">
            <v>872.62</v>
          </cell>
        </row>
        <row r="2042">
          <cell r="B2042" t="str">
            <v>01.08.064</v>
          </cell>
          <cell r="C2042" t="str">
            <v>Tubo dreno pead corrug perf p/ paisagismo dn 65mm em rolo</v>
          </cell>
          <cell r="D2042" t="str">
            <v>FDE</v>
          </cell>
          <cell r="E2042" t="str">
            <v>M</v>
          </cell>
          <cell r="F2042">
            <v>77</v>
          </cell>
          <cell r="G2042">
            <v>71.44</v>
          </cell>
          <cell r="H2042">
            <v>5500.88</v>
          </cell>
        </row>
        <row r="2043">
          <cell r="B2043" t="str">
            <v>01.08.065</v>
          </cell>
          <cell r="C2043" t="str">
            <v>Tubo dreno pead corrug perf p/ paisagismo dn 110mm em rolo</v>
          </cell>
          <cell r="D2043" t="str">
            <v>FDE</v>
          </cell>
          <cell r="E2043" t="str">
            <v>M</v>
          </cell>
          <cell r="F2043">
            <v>77</v>
          </cell>
          <cell r="G2043">
            <v>89.57</v>
          </cell>
          <cell r="H2043">
            <v>6896.89</v>
          </cell>
        </row>
        <row r="2044">
          <cell r="B2044" t="str">
            <v>102705</v>
          </cell>
          <cell r="C2044" t="str">
            <v>TUBO DE PVC CORRUGADO RÍGIDO PERFURADO, DN 100 MM, PARA DRENO - FORNECIMENTO E ASSENTAMENTO. AF_07/2021</v>
          </cell>
          <cell r="D2044" t="str">
            <v>SINAPI</v>
          </cell>
          <cell r="E2044" t="str">
            <v>M</v>
          </cell>
          <cell r="F2044">
            <v>52</v>
          </cell>
          <cell r="G2044">
            <v>66.650000000000006</v>
          </cell>
          <cell r="H2044">
            <v>3465.8</v>
          </cell>
        </row>
        <row r="2045">
          <cell r="B2045" t="str">
            <v>01.08.033</v>
          </cell>
          <cell r="C2045" t="str">
            <v>Tubo dreno plastico corrugado perfurado de 150mm em barras</v>
          </cell>
          <cell r="D2045" t="str">
            <v>FDE</v>
          </cell>
          <cell r="E2045" t="str">
            <v>M</v>
          </cell>
          <cell r="F2045">
            <v>52</v>
          </cell>
          <cell r="G2045">
            <v>178.35</v>
          </cell>
          <cell r="H2045">
            <v>9274.2000000000007</v>
          </cell>
        </row>
        <row r="2046">
          <cell r="B2046" t="str">
            <v>102712</v>
          </cell>
          <cell r="C2046" t="str">
            <v>GEOTÊXTIL NÃO TECIDO 100% POLIÉSTER, RESISTÊNCIA A TRAÇÃO DE 9 KN/M (RT - 9), INSTALADO EM DRENO - FORNECIMENTO E INSTALAÇÃO. AF_07/2021</v>
          </cell>
          <cell r="D2046" t="str">
            <v>SINAPI</v>
          </cell>
          <cell r="E2046" t="str">
            <v>M2</v>
          </cell>
          <cell r="F2046">
            <v>122</v>
          </cell>
          <cell r="G2046">
            <v>9.16</v>
          </cell>
          <cell r="H2046">
            <v>1117.52</v>
          </cell>
        </row>
        <row r="2047">
          <cell r="B2047" t="str">
            <v>102715</v>
          </cell>
          <cell r="C2047" t="str">
            <v>GEOTÊXTIL NÃO TECIDO 100% POLIÉSTER, RESISTÊNCIA A TRAÇÃO DE 26 KN/M (RT - 26), INSTALADO EM DRENO - FORNECIMENTO E INSTALAÇÃO. AF_07/2021</v>
          </cell>
          <cell r="D2047" t="str">
            <v>SINAPI</v>
          </cell>
          <cell r="E2047" t="str">
            <v>M2</v>
          </cell>
          <cell r="F2047">
            <v>122</v>
          </cell>
          <cell r="G2047">
            <v>24.74</v>
          </cell>
          <cell r="H2047">
            <v>3018.28</v>
          </cell>
        </row>
        <row r="2048">
          <cell r="B2048" t="str">
            <v>103653</v>
          </cell>
          <cell r="C2048" t="str">
            <v>GEOTÊXTIL NÃO TECIDO 100% POLIÉSTER, RESISTÊNCIA A TRAÇÃO DE 31 KN/M (RT-31), INSTALADO EM DRENO - FORNECIMENTO E INSTALAÇÃO. AF_07/2021</v>
          </cell>
          <cell r="D2048" t="str">
            <v>SINAPI</v>
          </cell>
          <cell r="E2048" t="str">
            <v>M2</v>
          </cell>
          <cell r="F2048">
            <v>122</v>
          </cell>
          <cell r="G2048">
            <v>29.54</v>
          </cell>
          <cell r="H2048">
            <v>3603.88</v>
          </cell>
        </row>
        <row r="2049">
          <cell r="B2049" t="str">
            <v>102719</v>
          </cell>
          <cell r="C2049" t="str">
            <v>ENCHIMENTO DE BRITA PARA DRENO, LANÇAMENTO MANUAL. AF_07/2021</v>
          </cell>
          <cell r="D2049" t="str">
            <v>SINAPI</v>
          </cell>
          <cell r="E2049" t="str">
            <v>M3</v>
          </cell>
          <cell r="F2049">
            <v>29</v>
          </cell>
          <cell r="G2049">
            <v>128.32</v>
          </cell>
          <cell r="H2049">
            <v>3721.28</v>
          </cell>
        </row>
        <row r="2050">
          <cell r="B2050" t="str">
            <v>102718</v>
          </cell>
          <cell r="C2050" t="str">
            <v>ENCHIMENTO DE AREIA PARA DRENO, LANÇAMENTO MANUAL. AF_07/2021</v>
          </cell>
          <cell r="D2050" t="str">
            <v>SINAPI</v>
          </cell>
          <cell r="E2050" t="str">
            <v>M3</v>
          </cell>
          <cell r="F2050">
            <v>29</v>
          </cell>
          <cell r="G2050">
            <v>137.04</v>
          </cell>
          <cell r="H2050">
            <v>3974.16</v>
          </cell>
        </row>
        <row r="2051">
          <cell r="B2051" t="str">
            <v>102685</v>
          </cell>
          <cell r="C2051" t="str">
            <v>DRENO PROFUNDO (SEÇÃO 0,50 X 1,50 M), COM TUBO DE PVC CORRUGADO RÍGIDO PERFURADO, DN 100 MM, ENCHIMENTO COM BRITA, ENVOLVIDO COM MANTA GEOTÊXTIL. AF_07/2021</v>
          </cell>
          <cell r="D2051" t="str">
            <v>SINAPI</v>
          </cell>
          <cell r="E2051" t="str">
            <v>M</v>
          </cell>
          <cell r="F2051">
            <v>50</v>
          </cell>
          <cell r="G2051">
            <v>209.32</v>
          </cell>
          <cell r="H2051">
            <v>10466</v>
          </cell>
        </row>
        <row r="2052">
          <cell r="B2052" t="str">
            <v>102687</v>
          </cell>
          <cell r="C2052" t="str">
            <v>DRENO PROFUNDO (SEÇÃO 0,50 X 1,50 M), COM TUBO DE CONCRETO SIMPLES POROSO, DN 200 MM, ENCHIMENTO COM BRITA, ENVOLVIDO COM MANTA GEOTÊXTIL. AF_07/2021</v>
          </cell>
          <cell r="D2052" t="str">
            <v>SINAPI</v>
          </cell>
          <cell r="E2052" t="str">
            <v>M</v>
          </cell>
          <cell r="F2052">
            <v>50</v>
          </cell>
          <cell r="G2052">
            <v>187.91</v>
          </cell>
          <cell r="H2052">
            <v>9395.5</v>
          </cell>
        </row>
        <row r="2053">
          <cell r="B2053" t="str">
            <v>00010848</v>
          </cell>
          <cell r="C2053" t="str">
            <v>PLACA DE INAUGURACAO METALICA, *40* CM X *60* CM</v>
          </cell>
          <cell r="D2053" t="str">
            <v>SINAPI</v>
          </cell>
          <cell r="E2053" t="str">
            <v>UN</v>
          </cell>
          <cell r="F2053">
            <v>4</v>
          </cell>
          <cell r="G2053">
            <v>1206.01</v>
          </cell>
          <cell r="H2053">
            <v>4824.04</v>
          </cell>
        </row>
        <row r="2054">
          <cell r="B2054" t="str">
            <v>02.08.040</v>
          </cell>
          <cell r="C2054" t="str">
            <v>Placa em lona com impressão digital e requadro em metalon</v>
          </cell>
          <cell r="D2054" t="str">
            <v>SP Obras</v>
          </cell>
          <cell r="E2054" t="str">
            <v>M2</v>
          </cell>
          <cell r="F2054">
            <v>26</v>
          </cell>
          <cell r="G2054">
            <v>407.45</v>
          </cell>
          <cell r="H2054">
            <v>10593.7</v>
          </cell>
        </row>
        <row r="2055">
          <cell r="B2055" t="str">
            <v>16.18.070</v>
          </cell>
          <cell r="C2055" t="str">
            <v>Si-01 placa de sinalização de ambiente 200x200mm (porta)</v>
          </cell>
          <cell r="D2055" t="str">
            <v>FDE</v>
          </cell>
          <cell r="E2055" t="str">
            <v>UN</v>
          </cell>
          <cell r="F2055">
            <v>5</v>
          </cell>
          <cell r="G2055">
            <v>86.21</v>
          </cell>
          <cell r="H2055">
            <v>431.05</v>
          </cell>
        </row>
        <row r="2056">
          <cell r="B2056" t="str">
            <v>16.18.071</v>
          </cell>
          <cell r="C2056" t="str">
            <v>Si-02 placa de sinalização de ambiente 200x200mm (parede interna)</v>
          </cell>
          <cell r="D2056" t="str">
            <v>FDE</v>
          </cell>
          <cell r="E2056" t="str">
            <v>UN</v>
          </cell>
          <cell r="F2056">
            <v>5</v>
          </cell>
          <cell r="G2056">
            <v>88.8</v>
          </cell>
          <cell r="H2056">
            <v>444</v>
          </cell>
        </row>
        <row r="2057">
          <cell r="B2057" t="str">
            <v>16.18.072</v>
          </cell>
          <cell r="C2057" t="str">
            <v>Si-03 placa de sinalização de ambiente 200x200mm (parede interna)</v>
          </cell>
          <cell r="D2057" t="str">
            <v>FDE</v>
          </cell>
          <cell r="E2057" t="str">
            <v>UN</v>
          </cell>
          <cell r="F2057">
            <v>7</v>
          </cell>
          <cell r="G2057">
            <v>124.31</v>
          </cell>
          <cell r="H2057">
            <v>870.17</v>
          </cell>
        </row>
        <row r="2058">
          <cell r="B2058" t="str">
            <v>16.18.073</v>
          </cell>
          <cell r="C2058" t="str">
            <v>Si-04 placa de sinalização de ambiente 700x200mm (porta)</v>
          </cell>
          <cell r="D2058" t="str">
            <v>FDE</v>
          </cell>
          <cell r="E2058" t="str">
            <v>UN</v>
          </cell>
          <cell r="F2058">
            <v>5</v>
          </cell>
          <cell r="G2058">
            <v>212.7</v>
          </cell>
          <cell r="H2058">
            <v>1063.5</v>
          </cell>
        </row>
        <row r="2059">
          <cell r="B2059" t="str">
            <v>16.18.074</v>
          </cell>
          <cell r="C2059" t="str">
            <v>Si-05 placa de sinalização de ambiente 700x200mm (parede interna)</v>
          </cell>
          <cell r="D2059" t="str">
            <v>FDE</v>
          </cell>
          <cell r="E2059" t="str">
            <v>UN</v>
          </cell>
          <cell r="F2059">
            <v>5</v>
          </cell>
          <cell r="G2059">
            <v>215.31</v>
          </cell>
          <cell r="H2059">
            <v>1076.55</v>
          </cell>
        </row>
        <row r="2060">
          <cell r="B2060" t="str">
            <v>16.18.075</v>
          </cell>
          <cell r="C2060" t="str">
            <v>Si-06 placa de sinalização de ambiente 700x200mm (parede interna)</v>
          </cell>
          <cell r="D2060" t="str">
            <v>FDE</v>
          </cell>
          <cell r="E2060" t="str">
            <v>UN</v>
          </cell>
          <cell r="F2060">
            <v>7</v>
          </cell>
          <cell r="G2060">
            <v>332.31</v>
          </cell>
          <cell r="H2060">
            <v>2326.17</v>
          </cell>
        </row>
        <row r="2061">
          <cell r="B2061" t="str">
            <v>16.18.076</v>
          </cell>
          <cell r="C2061" t="str">
            <v>Si-07 placa de sinalização de ambiente 500x60mm (parede interna) / braille</v>
          </cell>
          <cell r="D2061" t="str">
            <v>FDE</v>
          </cell>
          <cell r="E2061" t="str">
            <v>UN</v>
          </cell>
          <cell r="F2061">
            <v>7</v>
          </cell>
          <cell r="G2061">
            <v>161.63999999999999</v>
          </cell>
          <cell r="H2061">
            <v>1131.48</v>
          </cell>
        </row>
        <row r="2062">
          <cell r="B2062" t="str">
            <v>16.18.077</v>
          </cell>
          <cell r="C2062" t="str">
            <v>Si-08 placa de sinalização de corrimão 30x30mm (metálica/braille)</v>
          </cell>
          <cell r="D2062" t="str">
            <v>FDE</v>
          </cell>
          <cell r="E2062" t="str">
            <v>UN</v>
          </cell>
          <cell r="F2062">
            <v>7</v>
          </cell>
          <cell r="G2062">
            <v>16.64</v>
          </cell>
          <cell r="H2062">
            <v>116.48</v>
          </cell>
        </row>
        <row r="2063">
          <cell r="B2063" t="str">
            <v>16.18.078</v>
          </cell>
          <cell r="C2063" t="str">
            <v>Si-09 placa de sinalização de ambiente 500x500mm (parede externa)</v>
          </cell>
          <cell r="D2063" t="str">
            <v>FDE</v>
          </cell>
          <cell r="E2063" t="str">
            <v>UN</v>
          </cell>
          <cell r="F2063">
            <v>7</v>
          </cell>
          <cell r="G2063">
            <v>655.30999999999995</v>
          </cell>
          <cell r="H2063">
            <v>4587.17</v>
          </cell>
        </row>
        <row r="2064">
          <cell r="B2064" t="str">
            <v>16.18.079</v>
          </cell>
          <cell r="C2064" t="str">
            <v>Si-10 placa de sinalização de ambiente 500x700mm (parede externa)</v>
          </cell>
          <cell r="D2064" t="str">
            <v>FDE</v>
          </cell>
          <cell r="E2064" t="str">
            <v>UN</v>
          </cell>
          <cell r="F2064">
            <v>7</v>
          </cell>
          <cell r="G2064">
            <v>905.31</v>
          </cell>
          <cell r="H2064">
            <v>6337.17</v>
          </cell>
        </row>
        <row r="2065">
          <cell r="B2065" t="str">
            <v>16.18.080</v>
          </cell>
          <cell r="C2065" t="str">
            <v>Si-11 sinalização horizontal para vaga acessivel</v>
          </cell>
          <cell r="D2065" t="str">
            <v>FDE</v>
          </cell>
          <cell r="E2065" t="str">
            <v>UN</v>
          </cell>
          <cell r="F2065">
            <v>7</v>
          </cell>
          <cell r="G2065">
            <v>441.05</v>
          </cell>
          <cell r="H2065">
            <v>3087.35</v>
          </cell>
        </row>
        <row r="2066">
          <cell r="B2066" t="str">
            <v>16.18.081</v>
          </cell>
          <cell r="C2066" t="str">
            <v>Si-12 totem de identificação</v>
          </cell>
          <cell r="D2066" t="str">
            <v>FDE</v>
          </cell>
          <cell r="E2066" t="str">
            <v>UN</v>
          </cell>
          <cell r="F2066">
            <v>6</v>
          </cell>
          <cell r="G2066">
            <v>30147.45</v>
          </cell>
          <cell r="H2066">
            <v>180884.7</v>
          </cell>
        </row>
        <row r="2067">
          <cell r="B2067" t="str">
            <v>16.18.082</v>
          </cell>
          <cell r="C2067" t="str">
            <v>Si-13 sinalização de ambiente 540x200mm parede externa/porta</v>
          </cell>
          <cell r="D2067" t="str">
            <v>FDE</v>
          </cell>
          <cell r="E2067" t="str">
            <v>UN</v>
          </cell>
          <cell r="F2067">
            <v>7</v>
          </cell>
          <cell r="G2067">
            <v>203.7</v>
          </cell>
          <cell r="H2067">
            <v>1425.9</v>
          </cell>
        </row>
        <row r="2068">
          <cell r="B2068" t="str">
            <v>16.18.083</v>
          </cell>
          <cell r="C2068" t="str">
            <v>Si-14 sinalização de ambiente 300x300mm parede externa</v>
          </cell>
          <cell r="D2068" t="str">
            <v>FDE</v>
          </cell>
          <cell r="E2068" t="str">
            <v>UN</v>
          </cell>
          <cell r="F2068">
            <v>7</v>
          </cell>
          <cell r="G2068">
            <v>231.21</v>
          </cell>
          <cell r="H2068">
            <v>1618.47</v>
          </cell>
        </row>
        <row r="2069">
          <cell r="B2069" t="str">
            <v>16.18.084</v>
          </cell>
          <cell r="C2069" t="str">
            <v>Si-15 sinalização de ambiente 200x200mm parede externa</v>
          </cell>
          <cell r="D2069" t="str">
            <v>FDE</v>
          </cell>
          <cell r="E2069" t="str">
            <v>UN</v>
          </cell>
          <cell r="F2069">
            <v>7</v>
          </cell>
          <cell r="G2069">
            <v>86.21</v>
          </cell>
          <cell r="H2069">
            <v>603.47</v>
          </cell>
        </row>
        <row r="2070">
          <cell r="B2070" t="str">
            <v>16.18.085</v>
          </cell>
          <cell r="C2070" t="str">
            <v>Si-16 sinalização de ambiente 700x200mm parede externa</v>
          </cell>
          <cell r="D2070" t="str">
            <v>FDE</v>
          </cell>
          <cell r="E2070" t="str">
            <v>UN</v>
          </cell>
          <cell r="F2070">
            <v>7</v>
          </cell>
          <cell r="G2070">
            <v>329.7</v>
          </cell>
          <cell r="H2070">
            <v>2307.9</v>
          </cell>
        </row>
        <row r="2071">
          <cell r="B2071" t="str">
            <v>16.18.086</v>
          </cell>
          <cell r="C2071" t="str">
            <v>Si-17 sinalização de ambiente 200x200mm parede externa</v>
          </cell>
          <cell r="D2071" t="str">
            <v>FDE</v>
          </cell>
          <cell r="E2071" t="str">
            <v>UN</v>
          </cell>
          <cell r="F2071">
            <v>7</v>
          </cell>
          <cell r="G2071">
            <v>86.21</v>
          </cell>
          <cell r="H2071">
            <v>603.47</v>
          </cell>
        </row>
        <row r="2072">
          <cell r="B2072" t="str">
            <v>16.20.103</v>
          </cell>
          <cell r="C2072" t="str">
            <v>Eletroduto galv.quente d=100 cabine primaria nbr 5598 bsp rir (incl.conex.e fixaçoes em poste)</v>
          </cell>
          <cell r="D2072" t="str">
            <v>FDE</v>
          </cell>
          <cell r="E2072" t="str">
            <v>M</v>
          </cell>
          <cell r="F2072">
            <v>7</v>
          </cell>
          <cell r="G2072">
            <v>193.86</v>
          </cell>
          <cell r="H2072">
            <v>1357.02</v>
          </cell>
        </row>
        <row r="2073">
          <cell r="B2073" t="str">
            <v>97670</v>
          </cell>
          <cell r="C2073" t="str">
            <v>ELETRODUTO FLEXÍVEL CORRUGADO, PEAD, DN 100 (4"), PARA REDE ENTERRADA DE DISTRIBUIÇÃO DE ENERGIA ELÉTRICA - FORNECIMENTO E INSTALAÇÃO. AF_12/2021</v>
          </cell>
          <cell r="D2073" t="str">
            <v>SINAPI</v>
          </cell>
          <cell r="E2073" t="str">
            <v>M</v>
          </cell>
          <cell r="F2073">
            <v>7</v>
          </cell>
          <cell r="G2073">
            <v>25.01</v>
          </cell>
          <cell r="H2073">
            <v>175.07</v>
          </cell>
        </row>
        <row r="2074">
          <cell r="B2074" t="str">
            <v>16.31.030</v>
          </cell>
          <cell r="C2074" t="str">
            <v>Reforço de fundaçoes estaca raiz dn 160mm perfuração em solo</v>
          </cell>
          <cell r="D2074" t="str">
            <v>FDE</v>
          </cell>
          <cell r="E2074" t="str">
            <v>M</v>
          </cell>
          <cell r="F2074">
            <v>3</v>
          </cell>
          <cell r="G2074">
            <v>307.69</v>
          </cell>
          <cell r="H2074">
            <v>923.07</v>
          </cell>
        </row>
        <row r="2075">
          <cell r="B2075" t="str">
            <v>16.31.031</v>
          </cell>
          <cell r="C2075" t="str">
            <v>Reforço de fundaçoes estaca raiz dn 200mm perfuração em solo</v>
          </cell>
          <cell r="D2075" t="str">
            <v>FDE</v>
          </cell>
          <cell r="E2075" t="str">
            <v>M</v>
          </cell>
          <cell r="F2075">
            <v>3</v>
          </cell>
          <cell r="G2075">
            <v>337.9</v>
          </cell>
          <cell r="H2075">
            <v>1013.7</v>
          </cell>
        </row>
        <row r="2076">
          <cell r="B2076" t="str">
            <v>100716</v>
          </cell>
          <cell r="C2076" t="str">
            <v>JATEAMENTO ABRASIVO COM GRANALHA DE AÇO EM PERFIL METÁLICO EM FÁBRICA. AF_01/2020</v>
          </cell>
          <cell r="D2076" t="str">
            <v>SINAPI</v>
          </cell>
          <cell r="E2076" t="str">
            <v>M2</v>
          </cell>
          <cell r="F2076">
            <v>60</v>
          </cell>
          <cell r="G2076">
            <v>24.49</v>
          </cell>
          <cell r="H2076">
            <v>1469.4</v>
          </cell>
        </row>
        <row r="2077">
          <cell r="B2077" t="str">
            <v>16.35.001</v>
          </cell>
          <cell r="C2077" t="str">
            <v>Definicao e demarcacao da area de reparo, com disco de corte</v>
          </cell>
          <cell r="D2077" t="str">
            <v>FDE</v>
          </cell>
          <cell r="E2077" t="str">
            <v>M</v>
          </cell>
          <cell r="F2077">
            <v>3</v>
          </cell>
          <cell r="G2077">
            <v>5.73</v>
          </cell>
          <cell r="H2077">
            <v>17.190000000000001</v>
          </cell>
        </row>
        <row r="2078">
          <cell r="B2078" t="str">
            <v>16.35.002</v>
          </cell>
          <cell r="C2078" t="str">
            <v>Escarificacao manual (corte de concreto) ate 3cm de profundidade</v>
          </cell>
          <cell r="D2078" t="str">
            <v>FDE</v>
          </cell>
          <cell r="E2078" t="str">
            <v>M2</v>
          </cell>
          <cell r="F2078">
            <v>9</v>
          </cell>
          <cell r="G2078">
            <v>213.57</v>
          </cell>
          <cell r="H2078">
            <v>1922.13</v>
          </cell>
        </row>
        <row r="2079">
          <cell r="B2079" t="str">
            <v>16.35.003</v>
          </cell>
          <cell r="C2079" t="str">
            <v>Escarificacao com disco de desbaste ate 0,5cm de profundidade</v>
          </cell>
          <cell r="D2079" t="str">
            <v>FDE</v>
          </cell>
          <cell r="E2079" t="str">
            <v>M2</v>
          </cell>
          <cell r="F2079">
            <v>5</v>
          </cell>
          <cell r="G2079">
            <v>30.66</v>
          </cell>
          <cell r="H2079">
            <v>153.30000000000001</v>
          </cell>
        </row>
        <row r="2080">
          <cell r="B2080" t="str">
            <v>16.35.004</v>
          </cell>
          <cell r="C2080" t="str">
            <v>Escarificacao mecanica,corte de concreto ate 3,0cm profundidade</v>
          </cell>
          <cell r="D2080" t="str">
            <v>FDE</v>
          </cell>
          <cell r="E2080" t="str">
            <v>M2</v>
          </cell>
          <cell r="F2080">
            <v>200</v>
          </cell>
          <cell r="G2080">
            <v>141.83000000000001</v>
          </cell>
          <cell r="H2080">
            <v>28366</v>
          </cell>
        </row>
        <row r="2081">
          <cell r="B2081" t="str">
            <v>16.35.005</v>
          </cell>
          <cell r="C2081" t="str">
            <v>Demolicao c/marteletes pneumaticos ate 5,0cm de profundidade</v>
          </cell>
          <cell r="D2081" t="str">
            <v>FDE</v>
          </cell>
          <cell r="E2081" t="str">
            <v>M2</v>
          </cell>
          <cell r="F2081">
            <v>102</v>
          </cell>
          <cell r="G2081">
            <v>317.57</v>
          </cell>
          <cell r="H2081">
            <v>32392.14</v>
          </cell>
        </row>
        <row r="2082">
          <cell r="B2082" t="str">
            <v>16.35.006</v>
          </cell>
          <cell r="C2082" t="str">
            <v>Escarificacao mecanica,corte concreto c/rebarbadores eletr ate 5,0cm</v>
          </cell>
          <cell r="D2082" t="str">
            <v>FDE</v>
          </cell>
          <cell r="E2082" t="str">
            <v>M2</v>
          </cell>
          <cell r="F2082">
            <v>8</v>
          </cell>
          <cell r="G2082">
            <v>236.38</v>
          </cell>
          <cell r="H2082">
            <v>1891.04</v>
          </cell>
        </row>
        <row r="2083">
          <cell r="B2083" t="str">
            <v>16.35.007</v>
          </cell>
          <cell r="C2083" t="str">
            <v>Lixamento eletrico de armadura c/escova circular</v>
          </cell>
          <cell r="D2083" t="str">
            <v>FDE</v>
          </cell>
          <cell r="E2083" t="str">
            <v>M</v>
          </cell>
          <cell r="F2083">
            <v>7</v>
          </cell>
          <cell r="G2083">
            <v>6.12</v>
          </cell>
          <cell r="H2083">
            <v>42.84</v>
          </cell>
        </row>
        <row r="2084">
          <cell r="B2084" t="str">
            <v>16.35.008</v>
          </cell>
          <cell r="C2084" t="str">
            <v>Escovamento manual</v>
          </cell>
          <cell r="D2084" t="str">
            <v>FDE</v>
          </cell>
          <cell r="E2084" t="str">
            <v>M2</v>
          </cell>
          <cell r="F2084">
            <v>5</v>
          </cell>
          <cell r="G2084">
            <v>8.4499999999999993</v>
          </cell>
          <cell r="H2084">
            <v>42.25</v>
          </cell>
        </row>
        <row r="2085">
          <cell r="B2085" t="str">
            <v>16.35.009</v>
          </cell>
          <cell r="C2085" t="str">
            <v>Pistola de agulha</v>
          </cell>
          <cell r="D2085" t="str">
            <v>FDE</v>
          </cell>
          <cell r="E2085" t="str">
            <v>M2</v>
          </cell>
          <cell r="F2085">
            <v>5</v>
          </cell>
          <cell r="G2085">
            <v>111.59</v>
          </cell>
          <cell r="H2085">
            <v>557.95000000000005</v>
          </cell>
        </row>
        <row r="2086">
          <cell r="B2086" t="str">
            <v>16.35.011</v>
          </cell>
          <cell r="C2086" t="str">
            <v>Queima controlada</v>
          </cell>
          <cell r="D2086" t="str">
            <v>FDE</v>
          </cell>
          <cell r="E2086" t="str">
            <v>M2</v>
          </cell>
          <cell r="F2086">
            <v>5</v>
          </cell>
          <cell r="G2086">
            <v>38.630000000000003</v>
          </cell>
          <cell r="H2086">
            <v>193.15</v>
          </cell>
        </row>
        <row r="2087">
          <cell r="B2087" t="str">
            <v>16.35.012</v>
          </cell>
          <cell r="C2087" t="str">
            <v>Aplicacao de solvente em substrato impregnados</v>
          </cell>
          <cell r="D2087" t="str">
            <v>FDE</v>
          </cell>
          <cell r="E2087" t="str">
            <v>M2</v>
          </cell>
          <cell r="F2087">
            <v>5</v>
          </cell>
          <cell r="G2087">
            <v>20.399999999999999</v>
          </cell>
          <cell r="H2087">
            <v>102</v>
          </cell>
        </row>
        <row r="2088">
          <cell r="B2088" t="str">
            <v>16.35.013</v>
          </cell>
          <cell r="C2088" t="str">
            <v>Frezamento mecanico com maquina de desbaste</v>
          </cell>
          <cell r="D2088" t="str">
            <v>FDE</v>
          </cell>
          <cell r="E2088" t="str">
            <v>M2</v>
          </cell>
          <cell r="F2088">
            <v>5</v>
          </cell>
          <cell r="G2088">
            <v>36.46</v>
          </cell>
          <cell r="H2088">
            <v>182.3</v>
          </cell>
        </row>
        <row r="2089">
          <cell r="B2089" t="str">
            <v>16.35.014</v>
          </cell>
          <cell r="C2089" t="str">
            <v>Limpeza do substrato com aplicacao de jato de agua fria</v>
          </cell>
          <cell r="D2089" t="str">
            <v>FDE</v>
          </cell>
          <cell r="E2089" t="str">
            <v>M2</v>
          </cell>
          <cell r="F2089">
            <v>5</v>
          </cell>
          <cell r="G2089">
            <v>11.31</v>
          </cell>
          <cell r="H2089">
            <v>56.55</v>
          </cell>
        </row>
        <row r="2090">
          <cell r="B2090" t="str">
            <v>16.35.015</v>
          </cell>
          <cell r="C2090" t="str">
            <v>Limpeza do substrato com aplicacao de jato de agua quente</v>
          </cell>
          <cell r="D2090" t="str">
            <v>FDE</v>
          </cell>
          <cell r="E2090" t="str">
            <v>M2</v>
          </cell>
          <cell r="F2090">
            <v>5</v>
          </cell>
          <cell r="G2090">
            <v>18.760000000000002</v>
          </cell>
          <cell r="H2090">
            <v>93.8</v>
          </cell>
        </row>
        <row r="2091">
          <cell r="B2091" t="str">
            <v>16.35.016</v>
          </cell>
          <cell r="C2091" t="str">
            <v>Limpeza do substrato, lavagem com solucoes acidas, pisos e paredes</v>
          </cell>
          <cell r="D2091" t="str">
            <v>FDE</v>
          </cell>
          <cell r="E2091" t="str">
            <v>M2</v>
          </cell>
          <cell r="F2091">
            <v>2</v>
          </cell>
          <cell r="G2091">
            <v>13.74</v>
          </cell>
          <cell r="H2091">
            <v>27.48</v>
          </cell>
        </row>
        <row r="2092">
          <cell r="B2092" t="str">
            <v>16.35.017</v>
          </cell>
          <cell r="C2092" t="str">
            <v>Limpeza do substrato,lavagem com solucoes alcalinas,pisos e paredes</v>
          </cell>
          <cell r="D2092" t="str">
            <v>FDE</v>
          </cell>
          <cell r="E2092" t="str">
            <v>M2</v>
          </cell>
          <cell r="F2092">
            <v>5</v>
          </cell>
          <cell r="G2092">
            <v>7.7</v>
          </cell>
          <cell r="H2092">
            <v>38.5</v>
          </cell>
        </row>
        <row r="2093">
          <cell r="B2093" t="str">
            <v>16.35.018</v>
          </cell>
          <cell r="C2093" t="str">
            <v>Limpeza para remocao de oleos e graxas impregnados superficialmente</v>
          </cell>
          <cell r="D2093" t="str">
            <v>FDE</v>
          </cell>
          <cell r="E2093" t="str">
            <v>M2</v>
          </cell>
          <cell r="F2093">
            <v>5</v>
          </cell>
          <cell r="G2093">
            <v>18.690000000000001</v>
          </cell>
          <cell r="H2093">
            <v>93.45</v>
          </cell>
        </row>
        <row r="2094">
          <cell r="B2094" t="str">
            <v>16.35.019</v>
          </cell>
          <cell r="C2094" t="str">
            <v>Limpeza do substrato, com jato de ar comprimido</v>
          </cell>
          <cell r="D2094" t="str">
            <v>FDE</v>
          </cell>
          <cell r="E2094" t="str">
            <v>M2</v>
          </cell>
          <cell r="F2094">
            <v>5</v>
          </cell>
          <cell r="G2094">
            <v>9.7899999999999991</v>
          </cell>
          <cell r="H2094">
            <v>48.95</v>
          </cell>
        </row>
        <row r="2095">
          <cell r="B2095" t="str">
            <v>16.35.020</v>
          </cell>
          <cell r="C2095" t="str">
            <v>Limpeza do substrato com utilizacao de solvente volateis</v>
          </cell>
          <cell r="D2095" t="str">
            <v>FDE</v>
          </cell>
          <cell r="E2095" t="str">
            <v>M2</v>
          </cell>
          <cell r="F2095">
            <v>5</v>
          </cell>
          <cell r="G2095">
            <v>23.86</v>
          </cell>
          <cell r="H2095">
            <v>119.3</v>
          </cell>
        </row>
        <row r="2096">
          <cell r="B2096" t="str">
            <v>16.39.005</v>
          </cell>
          <cell r="C2096" t="str">
            <v>Aplicacao de membrana de cura quimica em reparos estruturais</v>
          </cell>
          <cell r="D2096" t="str">
            <v>FDE</v>
          </cell>
          <cell r="E2096" t="str">
            <v>M2</v>
          </cell>
          <cell r="F2096">
            <v>79</v>
          </cell>
          <cell r="G2096">
            <v>10.14</v>
          </cell>
          <cell r="H2096">
            <v>801.06</v>
          </cell>
        </row>
        <row r="2097">
          <cell r="B2097" t="str">
            <v>16.35.021</v>
          </cell>
          <cell r="C2097" t="str">
            <v>Preparacao do substratos por saturacao com agua</v>
          </cell>
          <cell r="D2097" t="str">
            <v>FDE</v>
          </cell>
          <cell r="E2097" t="str">
            <v>M2</v>
          </cell>
          <cell r="F2097">
            <v>52</v>
          </cell>
          <cell r="G2097">
            <v>7.4</v>
          </cell>
          <cell r="H2097">
            <v>384.8</v>
          </cell>
        </row>
        <row r="2098">
          <cell r="B2098" t="str">
            <v>16.35.022</v>
          </cell>
          <cell r="C2098" t="str">
            <v>Preparacao do substrato por apicoamento manual da superficie</v>
          </cell>
          <cell r="D2098" t="str">
            <v>FDE</v>
          </cell>
          <cell r="E2098" t="str">
            <v>M2</v>
          </cell>
          <cell r="F2098">
            <v>52</v>
          </cell>
          <cell r="G2098">
            <v>53.4</v>
          </cell>
          <cell r="H2098">
            <v>2776.8</v>
          </cell>
        </row>
        <row r="2099">
          <cell r="B2099" t="str">
            <v>16.36.001</v>
          </cell>
          <cell r="C2099" t="str">
            <v>Reparos superf argam monocomp cimento c/polímeros (1,0&lt;esp&lt;3.0cm)</v>
          </cell>
          <cell r="D2099" t="str">
            <v>FDE</v>
          </cell>
          <cell r="E2099" t="str">
            <v>M2</v>
          </cell>
          <cell r="F2099">
            <v>52</v>
          </cell>
          <cell r="G2099">
            <v>253.09</v>
          </cell>
          <cell r="H2099">
            <v>13160.68</v>
          </cell>
        </row>
        <row r="2100">
          <cell r="B2100" t="str">
            <v>16.36.002</v>
          </cell>
          <cell r="C2100" t="str">
            <v>Reparos superf argam bicomp cimento c/polímero acrilico (1,0&lt;esp&lt;3.0cm)</v>
          </cell>
          <cell r="D2100" t="str">
            <v>FDE</v>
          </cell>
          <cell r="E2100" t="str">
            <v>M2</v>
          </cell>
          <cell r="F2100">
            <v>52</v>
          </cell>
          <cell r="G2100">
            <v>409.61</v>
          </cell>
          <cell r="H2100">
            <v>21299.72</v>
          </cell>
        </row>
        <row r="2101">
          <cell r="B2101" t="str">
            <v>16.36.003</v>
          </cell>
          <cell r="C2101" t="str">
            <v>Reparos superf argam bicomp cimento c/polímero acrilico e fibra sint (1,0&lt;esp&lt;3,0cm)</v>
          </cell>
          <cell r="D2101" t="str">
            <v>FDE</v>
          </cell>
          <cell r="E2101" t="str">
            <v>M2</v>
          </cell>
          <cell r="F2101">
            <v>52</v>
          </cell>
          <cell r="G2101">
            <v>447.05</v>
          </cell>
          <cell r="H2101">
            <v>23246.6</v>
          </cell>
        </row>
        <row r="2102">
          <cell r="B2102" t="str">
            <v>16.36.005</v>
          </cell>
          <cell r="C2102" t="str">
            <v>Reparos superf localiz, argam polimerica base epoxi (0,5&lt;esp&lt;1,5cm)</v>
          </cell>
          <cell r="D2102" t="str">
            <v>FDE</v>
          </cell>
          <cell r="E2102" t="str">
            <v>M2</v>
          </cell>
          <cell r="F2102">
            <v>50</v>
          </cell>
          <cell r="G2102">
            <v>868.91</v>
          </cell>
          <cell r="H2102">
            <v>43445.5</v>
          </cell>
        </row>
        <row r="2103">
          <cell r="B2103" t="str">
            <v>16.36.006</v>
          </cell>
          <cell r="C2103" t="str">
            <v>Reparos superf localiz,argam polimerica base poliester (0,5&lt;esp&lt;1,5cm)</v>
          </cell>
          <cell r="D2103" t="str">
            <v>FDE</v>
          </cell>
          <cell r="E2103" t="str">
            <v>M2</v>
          </cell>
          <cell r="F2103">
            <v>70</v>
          </cell>
          <cell r="G2103">
            <v>498.09</v>
          </cell>
          <cell r="H2103">
            <v>34866.300000000003</v>
          </cell>
        </row>
        <row r="2104">
          <cell r="B2104" t="str">
            <v>16.37.001</v>
          </cell>
          <cell r="C2104" t="str">
            <v>Reparos superf argam monocomp cimento c/polímeros (1,0&lt;esp&lt;5,0cm)</v>
          </cell>
          <cell r="D2104" t="str">
            <v>FDE</v>
          </cell>
          <cell r="E2104" t="str">
            <v>M2</v>
          </cell>
          <cell r="F2104">
            <v>52</v>
          </cell>
          <cell r="G2104">
            <v>324.20999999999998</v>
          </cell>
          <cell r="H2104">
            <v>16858.919999999998</v>
          </cell>
        </row>
        <row r="2105">
          <cell r="B2105" t="str">
            <v>16.37.002</v>
          </cell>
          <cell r="C2105" t="str">
            <v>Reparos superf argam bicomp cimento c/polímero acrilico (1,0&lt;esp&lt;5,0cm)</v>
          </cell>
          <cell r="D2105" t="str">
            <v>FDE</v>
          </cell>
          <cell r="E2105" t="str">
            <v>M2</v>
          </cell>
          <cell r="F2105">
            <v>52</v>
          </cell>
          <cell r="G2105">
            <v>574.65</v>
          </cell>
          <cell r="H2105">
            <v>29881.8</v>
          </cell>
        </row>
        <row r="2106">
          <cell r="B2106" t="str">
            <v>16.37.003</v>
          </cell>
          <cell r="C2106" t="str">
            <v>Reparos superf argam bicomp cimento c/polímero acrilico e fibra sint (1,0&lt;esp&lt;5,0cm)</v>
          </cell>
          <cell r="D2106" t="str">
            <v>FDE</v>
          </cell>
          <cell r="E2106" t="str">
            <v>M2</v>
          </cell>
          <cell r="F2106">
            <v>52</v>
          </cell>
          <cell r="G2106">
            <v>634.54999999999995</v>
          </cell>
          <cell r="H2106">
            <v>32996.6</v>
          </cell>
        </row>
        <row r="2107">
          <cell r="B2107" t="str">
            <v>16.37.005</v>
          </cell>
          <cell r="C2107" t="str">
            <v>Reparos superf com argamassa monocomp cimento c/polímeros projetada (1,0&lt;esp&lt;7,0cm)</v>
          </cell>
          <cell r="D2107" t="str">
            <v>FDE</v>
          </cell>
          <cell r="E2107" t="str">
            <v>M2</v>
          </cell>
          <cell r="F2107">
            <v>52</v>
          </cell>
          <cell r="G2107">
            <v>512.36</v>
          </cell>
          <cell r="H2107">
            <v>26642.720000000001</v>
          </cell>
        </row>
        <row r="2108">
          <cell r="B2108" t="str">
            <v>16.37.006</v>
          </cell>
          <cell r="C2108" t="str">
            <v>Reparos superf com argam bicomp cimento c/polímero acrilico projetada (1,0&lt;esp&lt;7,0cm)</v>
          </cell>
          <cell r="D2108" t="str">
            <v>FDE</v>
          </cell>
          <cell r="E2108" t="str">
            <v>M2</v>
          </cell>
          <cell r="F2108">
            <v>26</v>
          </cell>
          <cell r="G2108">
            <v>950.61</v>
          </cell>
          <cell r="H2108">
            <v>24715.86</v>
          </cell>
        </row>
        <row r="2109">
          <cell r="B2109" t="str">
            <v>16.37.009</v>
          </cell>
          <cell r="C2109" t="str">
            <v>Reparos superf estucam corretivo argam monocomp c/polímeros esp&lt;5mm</v>
          </cell>
          <cell r="D2109" t="str">
            <v>FDE</v>
          </cell>
          <cell r="E2109" t="str">
            <v>M2</v>
          </cell>
          <cell r="F2109">
            <v>52</v>
          </cell>
          <cell r="G2109">
            <v>52.29</v>
          </cell>
          <cell r="H2109">
            <v>2719.08</v>
          </cell>
        </row>
        <row r="2110">
          <cell r="B2110" t="str">
            <v>16.37.010</v>
          </cell>
          <cell r="C2110" t="str">
            <v>Reparos superf estucam corretivo argam bicomp cimento c/polímero acrilico esp&lt;5mm</v>
          </cell>
          <cell r="D2110" t="str">
            <v>FDE</v>
          </cell>
          <cell r="E2110" t="str">
            <v>M2</v>
          </cell>
          <cell r="F2110">
            <v>52</v>
          </cell>
          <cell r="G2110">
            <v>83.59</v>
          </cell>
          <cell r="H2110">
            <v>4346.68</v>
          </cell>
        </row>
        <row r="2111">
          <cell r="B2111" t="str">
            <v>16.37.011</v>
          </cell>
          <cell r="C2111" t="str">
            <v>Reparos superf estucam corretivo argam bicomp cimento c/polímero acrilico e fibra sint esp&lt;5mm</v>
          </cell>
          <cell r="D2111" t="str">
            <v>FDE</v>
          </cell>
          <cell r="E2111" t="str">
            <v>M2</v>
          </cell>
          <cell r="F2111">
            <v>52</v>
          </cell>
          <cell r="G2111">
            <v>91.08</v>
          </cell>
          <cell r="H2111">
            <v>4736.16</v>
          </cell>
        </row>
        <row r="2112">
          <cell r="B2112" t="str">
            <v>16.38.001</v>
          </cell>
          <cell r="C2112" t="str">
            <v>Reparos de juntas c/argam monocomp cimento c/polímeros</v>
          </cell>
          <cell r="D2112" t="str">
            <v>FDE</v>
          </cell>
          <cell r="E2112" t="str">
            <v>M2</v>
          </cell>
          <cell r="F2112">
            <v>52</v>
          </cell>
          <cell r="G2112">
            <v>289.79000000000002</v>
          </cell>
          <cell r="H2112">
            <v>15069.08</v>
          </cell>
        </row>
        <row r="2113">
          <cell r="B2113" t="str">
            <v>16.38.002</v>
          </cell>
          <cell r="C2113" t="str">
            <v>Reparos de juntas c/argam bicomp cimento c/polímero acrilico</v>
          </cell>
          <cell r="D2113" t="str">
            <v>FDE</v>
          </cell>
          <cell r="E2113" t="str">
            <v>M2</v>
          </cell>
          <cell r="F2113">
            <v>52</v>
          </cell>
          <cell r="G2113">
            <v>446.31</v>
          </cell>
          <cell r="H2113">
            <v>23208.12</v>
          </cell>
        </row>
        <row r="2114">
          <cell r="B2114" t="str">
            <v>16.38.003</v>
          </cell>
          <cell r="C2114" t="str">
            <v>Reparos de juntas c/argam bicomp cimento c/ polímero acrilico e fibra sint</v>
          </cell>
          <cell r="D2114" t="str">
            <v>FDE</v>
          </cell>
          <cell r="E2114" t="str">
            <v>M2</v>
          </cell>
          <cell r="F2114">
            <v>52</v>
          </cell>
          <cell r="G2114">
            <v>483.74</v>
          </cell>
          <cell r="H2114">
            <v>25154.48</v>
          </cell>
        </row>
        <row r="2115">
          <cell r="B2115" t="str">
            <v>16.38.005</v>
          </cell>
          <cell r="C2115" t="str">
            <v>Reparos em juntas, c/argam base epoxi p/esp ate 1,5cm</v>
          </cell>
          <cell r="D2115" t="str">
            <v>FDE</v>
          </cell>
          <cell r="E2115" t="str">
            <v>M2</v>
          </cell>
          <cell r="F2115">
            <v>26</v>
          </cell>
          <cell r="G2115">
            <v>905.6</v>
          </cell>
          <cell r="H2115">
            <v>23545.599999999999</v>
          </cell>
        </row>
        <row r="2116">
          <cell r="B2116" t="str">
            <v>16.38.006</v>
          </cell>
          <cell r="C2116" t="str">
            <v>Juntas c/elastomeros polissulfetos ou bor silicone sec transv 2x2cm</v>
          </cell>
          <cell r="D2116" t="str">
            <v>FDE</v>
          </cell>
          <cell r="E2116" t="str">
            <v>D3</v>
          </cell>
          <cell r="F2116">
            <v>7</v>
          </cell>
          <cell r="G2116">
            <v>217</v>
          </cell>
          <cell r="H2116">
            <v>1519</v>
          </cell>
        </row>
        <row r="2117">
          <cell r="B2117" t="str">
            <v>16.39.004</v>
          </cell>
          <cell r="C2117" t="str">
            <v>Formas para reparos profundos (esp&gt;3,0cm)</v>
          </cell>
          <cell r="D2117" t="str">
            <v>FDE</v>
          </cell>
          <cell r="E2117" t="str">
            <v>M2</v>
          </cell>
          <cell r="F2117">
            <v>7</v>
          </cell>
          <cell r="G2117">
            <v>356.37</v>
          </cell>
          <cell r="H2117">
            <v>2494.59</v>
          </cell>
        </row>
        <row r="2118">
          <cell r="B2118" t="str">
            <v>16.40.001</v>
          </cell>
          <cell r="C2118" t="str">
            <v>Protecao de armaduras com tinta de alto teor de zinco</v>
          </cell>
          <cell r="D2118" t="str">
            <v>FDE</v>
          </cell>
          <cell r="E2118" t="str">
            <v>M</v>
          </cell>
          <cell r="F2118">
            <v>7</v>
          </cell>
          <cell r="G2118">
            <v>6.14</v>
          </cell>
          <cell r="H2118">
            <v>42.98</v>
          </cell>
        </row>
        <row r="2119">
          <cell r="B2119" t="str">
            <v>16.40.002</v>
          </cell>
          <cell r="C2119" t="str">
            <v>Argamassa ou concreto de reparo com inibidores de corrosao</v>
          </cell>
          <cell r="D2119" t="str">
            <v>FDE</v>
          </cell>
          <cell r="E2119" t="str">
            <v>M3</v>
          </cell>
          <cell r="F2119">
            <v>7</v>
          </cell>
          <cell r="G2119">
            <v>1439.2</v>
          </cell>
          <cell r="H2119">
            <v>10074.4</v>
          </cell>
        </row>
        <row r="2120">
          <cell r="B2120" t="str">
            <v>16.41.001</v>
          </cell>
          <cell r="C2120" t="str">
            <v>Emenda por traspasse, para reconstituicao da secao da armadura</v>
          </cell>
          <cell r="D2120" t="str">
            <v>FDE</v>
          </cell>
          <cell r="E2120" t="str">
            <v>KG</v>
          </cell>
          <cell r="F2120">
            <v>7</v>
          </cell>
          <cell r="G2120">
            <v>14.67</v>
          </cell>
          <cell r="H2120">
            <v>102.69</v>
          </cell>
        </row>
        <row r="2121">
          <cell r="B2121" t="str">
            <v>16.41.002</v>
          </cell>
          <cell r="C2121" t="str">
            <v>Emendas por solda de topo, p/reconstituicao da secao da armadura</v>
          </cell>
          <cell r="D2121" t="str">
            <v>FDE</v>
          </cell>
          <cell r="E2121" t="str">
            <v>UN</v>
          </cell>
          <cell r="F2121">
            <v>7</v>
          </cell>
          <cell r="G2121">
            <v>18.100000000000001</v>
          </cell>
          <cell r="H2121">
            <v>126.7</v>
          </cell>
        </row>
        <row r="2122">
          <cell r="B2122" t="str">
            <v>16.42.001</v>
          </cell>
          <cell r="C2122" t="str">
            <v>Reparo estrutural por injecao resina base epoxi em fissuras 0,3a9,0mm</v>
          </cell>
          <cell r="D2122" t="str">
            <v>FDE</v>
          </cell>
          <cell r="E2122" t="str">
            <v>M</v>
          </cell>
          <cell r="F2122">
            <v>7</v>
          </cell>
          <cell r="G2122">
            <v>432.57</v>
          </cell>
          <cell r="H2122">
            <v>3027.99</v>
          </cell>
        </row>
        <row r="2123">
          <cell r="B2123" t="str">
            <v>16.42.002</v>
          </cell>
          <cell r="C2123" t="str">
            <v>Reparo estrutural c/aplicacao de graute base epoxi trincas de 10a40mm</v>
          </cell>
          <cell r="D2123" t="str">
            <v>FDE</v>
          </cell>
          <cell r="E2123" t="str">
            <v>M</v>
          </cell>
          <cell r="F2123">
            <v>7</v>
          </cell>
          <cell r="G2123">
            <v>151.72</v>
          </cell>
          <cell r="H2123">
            <v>1062.04</v>
          </cell>
        </row>
        <row r="2124">
          <cell r="B2124" t="str">
            <v>16.42.003</v>
          </cell>
          <cell r="C2124" t="str">
            <v>Reparo estr vigas lajes pilares c/aplic graute base epoxi vaos 35a70mm</v>
          </cell>
          <cell r="D2124" t="str">
            <v>FDE</v>
          </cell>
          <cell r="E2124" t="str">
            <v>M</v>
          </cell>
          <cell r="F2124">
            <v>7</v>
          </cell>
          <cell r="G2124">
            <v>205.66</v>
          </cell>
          <cell r="H2124">
            <v>1439.62</v>
          </cell>
        </row>
        <row r="2125">
          <cell r="B2125" t="str">
            <v>16.42.004</v>
          </cell>
          <cell r="C2125" t="str">
            <v>Tratamento de micro fissuras por silicatacao ou fluorsilicatacao</v>
          </cell>
          <cell r="D2125" t="str">
            <v>FDE</v>
          </cell>
          <cell r="E2125" t="str">
            <v>M2</v>
          </cell>
          <cell r="F2125">
            <v>7</v>
          </cell>
          <cell r="G2125">
            <v>16.48</v>
          </cell>
          <cell r="H2125">
            <v>115.36</v>
          </cell>
        </row>
        <row r="2126">
          <cell r="B2126" t="str">
            <v>16.43.013</v>
          </cell>
          <cell r="C2126" t="str">
            <v>Furo em concreto com d=3/8"</v>
          </cell>
          <cell r="D2126" t="str">
            <v>FDE</v>
          </cell>
          <cell r="E2126" t="str">
            <v>M</v>
          </cell>
          <cell r="F2126">
            <v>7</v>
          </cell>
          <cell r="G2126">
            <v>48.39</v>
          </cell>
          <cell r="H2126">
            <v>338.73</v>
          </cell>
        </row>
        <row r="2127">
          <cell r="B2127" t="str">
            <v>16.43.014</v>
          </cell>
          <cell r="C2127" t="str">
            <v>Furo em concreto com d=1/2"</v>
          </cell>
          <cell r="D2127" t="str">
            <v>FDE</v>
          </cell>
          <cell r="E2127" t="str">
            <v>M</v>
          </cell>
          <cell r="F2127">
            <v>7</v>
          </cell>
          <cell r="G2127">
            <v>65.25</v>
          </cell>
          <cell r="H2127">
            <v>456.75</v>
          </cell>
        </row>
        <row r="2128">
          <cell r="B2128" t="str">
            <v>16.43.015</v>
          </cell>
          <cell r="C2128" t="str">
            <v>Furo em concreto com d=5/8"</v>
          </cell>
          <cell r="D2128" t="str">
            <v>FDE</v>
          </cell>
          <cell r="E2128" t="str">
            <v>M</v>
          </cell>
          <cell r="F2128">
            <v>7</v>
          </cell>
          <cell r="G2128">
            <v>85.87</v>
          </cell>
          <cell r="H2128">
            <v>601.09</v>
          </cell>
        </row>
        <row r="2129">
          <cell r="B2129" t="str">
            <v>16.43.016</v>
          </cell>
          <cell r="C2129" t="str">
            <v>Furo em concreto com d=3/4"</v>
          </cell>
          <cell r="D2129" t="str">
            <v>FDE</v>
          </cell>
          <cell r="E2129" t="str">
            <v>M</v>
          </cell>
          <cell r="F2129">
            <v>7</v>
          </cell>
          <cell r="G2129">
            <v>112.79</v>
          </cell>
          <cell r="H2129">
            <v>789.53</v>
          </cell>
        </row>
        <row r="2130">
          <cell r="B2130" t="str">
            <v>16.43.017</v>
          </cell>
          <cell r="C2130" t="str">
            <v>Furo em concreto com d=1"</v>
          </cell>
          <cell r="D2130" t="str">
            <v>FDE</v>
          </cell>
          <cell r="E2130" t="str">
            <v>M</v>
          </cell>
          <cell r="F2130">
            <v>7</v>
          </cell>
          <cell r="G2130">
            <v>139.77000000000001</v>
          </cell>
          <cell r="H2130">
            <v>978.39</v>
          </cell>
        </row>
        <row r="2131">
          <cell r="B2131" t="str">
            <v>16.43.020</v>
          </cell>
          <cell r="C2131" t="str">
            <v>Taxa de mobilização equip. furos em concreto</v>
          </cell>
          <cell r="D2131" t="str">
            <v>FDE</v>
          </cell>
          <cell r="E2131" t="str">
            <v>UN</v>
          </cell>
          <cell r="F2131">
            <v>7</v>
          </cell>
          <cell r="G2131">
            <v>341.32</v>
          </cell>
          <cell r="H2131">
            <v>2389.2399999999998</v>
          </cell>
        </row>
        <row r="2132">
          <cell r="B2132" t="str">
            <v>16.44.001</v>
          </cell>
          <cell r="C2132" t="str">
            <v>Fornecimento e colocacao de chumbadores quimicos d=3/4"</v>
          </cell>
          <cell r="D2132" t="str">
            <v>FDE</v>
          </cell>
          <cell r="E2132" t="str">
            <v>UN</v>
          </cell>
          <cell r="F2132">
            <v>7</v>
          </cell>
          <cell r="G2132">
            <v>79.05</v>
          </cell>
          <cell r="H2132">
            <v>553.35</v>
          </cell>
        </row>
        <row r="2133">
          <cell r="B2133" t="str">
            <v>16.44.002</v>
          </cell>
          <cell r="C2133" t="str">
            <v>Fornecimento e colocacao de chumbadores quimicos d=1/2"</v>
          </cell>
          <cell r="D2133" t="str">
            <v>FDE</v>
          </cell>
          <cell r="E2133" t="str">
            <v>UN</v>
          </cell>
          <cell r="F2133">
            <v>7</v>
          </cell>
          <cell r="G2133">
            <v>35.71</v>
          </cell>
          <cell r="H2133">
            <v>249.97</v>
          </cell>
        </row>
        <row r="2134">
          <cell r="B2134" t="str">
            <v>16.44.003</v>
          </cell>
          <cell r="C2134" t="str">
            <v>Fornecimento e colocacao de chumbadores quimicos d=3/8"</v>
          </cell>
          <cell r="D2134" t="str">
            <v>FDE</v>
          </cell>
          <cell r="E2134" t="str">
            <v>UN</v>
          </cell>
          <cell r="F2134">
            <v>7</v>
          </cell>
          <cell r="G2134">
            <v>24.11</v>
          </cell>
          <cell r="H2134">
            <v>168.77</v>
          </cell>
        </row>
        <row r="2135">
          <cell r="B2135" t="str">
            <v>16.45.001</v>
          </cell>
          <cell r="C2135" t="str">
            <v>Fornecimento e colocacao de chumbadores expansiveis d=3/4"</v>
          </cell>
          <cell r="D2135" t="str">
            <v>FDE</v>
          </cell>
          <cell r="E2135" t="str">
            <v>UN</v>
          </cell>
          <cell r="F2135">
            <v>7</v>
          </cell>
          <cell r="G2135">
            <v>33.64</v>
          </cell>
          <cell r="H2135">
            <v>235.48</v>
          </cell>
        </row>
        <row r="2136">
          <cell r="B2136" t="str">
            <v>16.45.002</v>
          </cell>
          <cell r="C2136" t="str">
            <v>Fornecimento e colocacao de chumbadores expansiveis d=1/2"</v>
          </cell>
          <cell r="D2136" t="str">
            <v>FDE</v>
          </cell>
          <cell r="E2136" t="str">
            <v>UN</v>
          </cell>
          <cell r="F2136">
            <v>7</v>
          </cell>
          <cell r="G2136">
            <v>14.13</v>
          </cell>
          <cell r="H2136">
            <v>98.91</v>
          </cell>
        </row>
        <row r="2137">
          <cell r="B2137" t="str">
            <v>16.45.003</v>
          </cell>
          <cell r="C2137" t="str">
            <v>Fornecimento e colocacao de chumbadores expansiveis d=3/8"</v>
          </cell>
          <cell r="D2137" t="str">
            <v>FDE</v>
          </cell>
          <cell r="E2137" t="str">
            <v>UN</v>
          </cell>
          <cell r="F2137">
            <v>26</v>
          </cell>
          <cell r="G2137">
            <v>7.85</v>
          </cell>
          <cell r="H2137">
            <v>204.1</v>
          </cell>
        </row>
        <row r="2138">
          <cell r="B2138" t="str">
            <v>16.45.010</v>
          </cell>
          <cell r="C2138" t="str">
            <v>Pinos walsiwa para fixacao de armaduras</v>
          </cell>
          <cell r="D2138" t="str">
            <v>FDE</v>
          </cell>
          <cell r="E2138" t="str">
            <v>UN</v>
          </cell>
          <cell r="F2138">
            <v>7</v>
          </cell>
          <cell r="G2138">
            <v>16.96</v>
          </cell>
          <cell r="H2138">
            <v>118.72</v>
          </cell>
        </row>
        <row r="2139">
          <cell r="B2139" t="str">
            <v>16.46.001</v>
          </cell>
          <cell r="C2139" t="str">
            <v>Ancoragem de barras de aco, com resina base de poliester</v>
          </cell>
          <cell r="D2139" t="str">
            <v>FDE</v>
          </cell>
          <cell r="E2139" t="str">
            <v>D3</v>
          </cell>
          <cell r="F2139">
            <v>7</v>
          </cell>
          <cell r="G2139">
            <v>100.18</v>
          </cell>
          <cell r="H2139">
            <v>701.26</v>
          </cell>
        </row>
        <row r="2140">
          <cell r="B2140" t="str">
            <v>16.46.002</v>
          </cell>
          <cell r="C2140" t="str">
            <v>Ancoragem de barras de aco com resina base epoxi</v>
          </cell>
          <cell r="D2140" t="str">
            <v>FDE</v>
          </cell>
          <cell r="E2140" t="str">
            <v>D3</v>
          </cell>
          <cell r="F2140">
            <v>7</v>
          </cell>
          <cell r="G2140">
            <v>127.9</v>
          </cell>
          <cell r="H2140">
            <v>895.3</v>
          </cell>
        </row>
        <row r="2141">
          <cell r="B2141" t="str">
            <v>16.47.001</v>
          </cell>
          <cell r="C2141" t="str">
            <v>Preparacao de ponte de aderencia com adesivo acrilico</v>
          </cell>
          <cell r="D2141" t="str">
            <v>FDE</v>
          </cell>
          <cell r="E2141" t="str">
            <v>M2</v>
          </cell>
          <cell r="F2141">
            <v>7</v>
          </cell>
          <cell r="G2141">
            <v>18.260000000000002</v>
          </cell>
          <cell r="H2141">
            <v>127.82</v>
          </cell>
        </row>
        <row r="2142">
          <cell r="B2142" t="str">
            <v>16.47.002</v>
          </cell>
          <cell r="C2142" t="str">
            <v>Preparacao de ponte de aderencia com adesivo base epoxi</v>
          </cell>
          <cell r="D2142" t="str">
            <v>FDE</v>
          </cell>
          <cell r="E2142" t="str">
            <v>M2</v>
          </cell>
          <cell r="F2142">
            <v>250</v>
          </cell>
          <cell r="G2142">
            <v>99.36</v>
          </cell>
          <cell r="H2142">
            <v>24840</v>
          </cell>
        </row>
        <row r="2143">
          <cell r="B2143" t="str">
            <v>01.23.056</v>
          </cell>
          <cell r="C2143" t="str">
            <v>Tratamento de armadura com produto anticorrosivo a base de zinco</v>
          </cell>
          <cell r="D2143" t="str">
            <v>SP Obras</v>
          </cell>
          <cell r="E2143" t="str">
            <v>M2</v>
          </cell>
          <cell r="F2143">
            <v>179</v>
          </cell>
          <cell r="G2143">
            <v>68.91</v>
          </cell>
          <cell r="H2143">
            <v>12334.89</v>
          </cell>
        </row>
        <row r="2144">
          <cell r="B2144" t="str">
            <v>4915654</v>
          </cell>
          <cell r="C2144" t="str">
            <v>Lixamento mecanizado em superfície de concreto</v>
          </cell>
          <cell r="D2144" t="str">
            <v>SICRO NOVO</v>
          </cell>
          <cell r="E2144" t="str">
            <v>m²</v>
          </cell>
          <cell r="F2144">
            <v>179</v>
          </cell>
          <cell r="G2144">
            <v>12.37</v>
          </cell>
          <cell r="H2144">
            <v>2214.23</v>
          </cell>
        </row>
        <row r="2145">
          <cell r="B2145" t="str">
            <v>16.48.001</v>
          </cell>
          <cell r="C2145" t="str">
            <v>Lixamento manual</v>
          </cell>
          <cell r="D2145" t="str">
            <v>FDE</v>
          </cell>
          <cell r="E2145" t="str">
            <v>M2</v>
          </cell>
          <cell r="F2145">
            <v>7</v>
          </cell>
          <cell r="G2145">
            <v>12.27</v>
          </cell>
          <cell r="H2145">
            <v>85.89</v>
          </cell>
        </row>
        <row r="2146">
          <cell r="B2146" t="str">
            <v>16.48.002</v>
          </cell>
          <cell r="C2146" t="str">
            <v>Lixamento grosso ou fino com lixadeira eletrica</v>
          </cell>
          <cell r="D2146" t="str">
            <v>FDE</v>
          </cell>
          <cell r="E2146" t="str">
            <v>M2</v>
          </cell>
          <cell r="F2146">
            <v>7</v>
          </cell>
          <cell r="G2146">
            <v>18.05</v>
          </cell>
          <cell r="H2146">
            <v>126.35</v>
          </cell>
        </row>
        <row r="2147">
          <cell r="B2147" t="str">
            <v>16.48.003</v>
          </cell>
          <cell r="C2147" t="str">
            <v>Aplicacao manual de estuque e preparo de pasta</v>
          </cell>
          <cell r="D2147" t="str">
            <v>FDE</v>
          </cell>
          <cell r="E2147" t="str">
            <v>M2</v>
          </cell>
          <cell r="F2147">
            <v>7</v>
          </cell>
          <cell r="G2147">
            <v>19.600000000000001</v>
          </cell>
          <cell r="H2147">
            <v>137.19999999999999</v>
          </cell>
        </row>
        <row r="2148">
          <cell r="B2148" t="str">
            <v>16.48.004</v>
          </cell>
          <cell r="C2148" t="str">
            <v>Polimento do estuque, lixamento manual</v>
          </cell>
          <cell r="D2148" t="str">
            <v>FDE</v>
          </cell>
          <cell r="E2148" t="str">
            <v>M2</v>
          </cell>
          <cell r="F2148">
            <v>7</v>
          </cell>
          <cell r="G2148">
            <v>6.93</v>
          </cell>
          <cell r="H2148">
            <v>48.51</v>
          </cell>
        </row>
        <row r="2149">
          <cell r="B2149" t="str">
            <v>16.48.005</v>
          </cell>
          <cell r="C2149" t="str">
            <v>Aplicacao pintura hidrofugante uma demao,silicone base agua</v>
          </cell>
          <cell r="D2149" t="str">
            <v>FDE</v>
          </cell>
          <cell r="E2149" t="str">
            <v>M2</v>
          </cell>
          <cell r="F2149">
            <v>7</v>
          </cell>
          <cell r="G2149">
            <v>22.05</v>
          </cell>
          <cell r="H2149">
            <v>154.35</v>
          </cell>
        </row>
        <row r="2150">
          <cell r="B2150" t="str">
            <v>16.48.006</v>
          </cell>
          <cell r="C2150" t="str">
            <v>Aplicacao pintura hidrofugante em duas demaos,silicone base solvente</v>
          </cell>
          <cell r="D2150" t="str">
            <v>FDE</v>
          </cell>
          <cell r="E2150" t="str">
            <v>M2</v>
          </cell>
          <cell r="F2150">
            <v>7</v>
          </cell>
          <cell r="G2150">
            <v>66.02</v>
          </cell>
          <cell r="H2150">
            <v>462.14</v>
          </cell>
        </row>
        <row r="2151">
          <cell r="B2151" t="str">
            <v>16.48.007</v>
          </cell>
          <cell r="C2151" t="str">
            <v>Aplicaçao pintura hidrof. duas demaos, siloxano oligomerico base solvente</v>
          </cell>
          <cell r="D2151" t="str">
            <v>FDE</v>
          </cell>
          <cell r="E2151" t="str">
            <v>M2</v>
          </cell>
          <cell r="F2151">
            <v>7</v>
          </cell>
          <cell r="G2151">
            <v>31.18</v>
          </cell>
          <cell r="H2151">
            <v>218.26</v>
          </cell>
        </row>
        <row r="2152">
          <cell r="B2152" t="str">
            <v>16.48.008</v>
          </cell>
          <cell r="C2152" t="str">
            <v>Aplicaçao pintura hidrof. duas demaos, siloxano polimerico base solvente</v>
          </cell>
          <cell r="D2152" t="str">
            <v>FDE</v>
          </cell>
          <cell r="E2152" t="str">
            <v>M2</v>
          </cell>
          <cell r="F2152">
            <v>7</v>
          </cell>
          <cell r="G2152">
            <v>30.89</v>
          </cell>
          <cell r="H2152">
            <v>216.23</v>
          </cell>
        </row>
        <row r="2153">
          <cell r="B2153" t="str">
            <v>16.48.009</v>
          </cell>
          <cell r="C2153" t="str">
            <v>Aplicacao pintura imperm duas demaos verniz epoxi bicomponente</v>
          </cell>
          <cell r="D2153" t="str">
            <v>FDE</v>
          </cell>
          <cell r="E2153" t="str">
            <v>M2</v>
          </cell>
          <cell r="F2153">
            <v>7</v>
          </cell>
          <cell r="G2153">
            <v>42.79</v>
          </cell>
          <cell r="H2153">
            <v>299.52999999999997</v>
          </cell>
        </row>
        <row r="2154">
          <cell r="B2154" t="str">
            <v>16.48.010</v>
          </cell>
          <cell r="C2154" t="str">
            <v>Aplicacao pintura imperm duas demaos verniz poliur alif bicomponentes</v>
          </cell>
          <cell r="D2154" t="str">
            <v>FDE</v>
          </cell>
          <cell r="E2154" t="str">
            <v>M2</v>
          </cell>
          <cell r="F2154">
            <v>7</v>
          </cell>
          <cell r="G2154">
            <v>44.25</v>
          </cell>
          <cell r="H2154">
            <v>309.75</v>
          </cell>
        </row>
        <row r="2155">
          <cell r="B2155" t="str">
            <v>16.48.011</v>
          </cell>
          <cell r="C2155" t="str">
            <v>Aplicacao pintura imperm duas demaos verniz poliur alif monocomponente</v>
          </cell>
          <cell r="D2155" t="str">
            <v>FDE</v>
          </cell>
          <cell r="E2155" t="str">
            <v>M2</v>
          </cell>
          <cell r="F2155">
            <v>7</v>
          </cell>
          <cell r="G2155">
            <v>38.56</v>
          </cell>
          <cell r="H2155">
            <v>269.92</v>
          </cell>
        </row>
        <row r="2156">
          <cell r="B2156" t="str">
            <v>16.48.012</v>
          </cell>
          <cell r="C2156" t="str">
            <v>Aplicacao pintura imperm duas demaos verniz acrilico base solvente</v>
          </cell>
          <cell r="D2156" t="str">
            <v>FDE</v>
          </cell>
          <cell r="E2156" t="str">
            <v>M2</v>
          </cell>
          <cell r="F2156">
            <v>7</v>
          </cell>
          <cell r="G2156">
            <v>45.96</v>
          </cell>
          <cell r="H2156">
            <v>321.72000000000003</v>
          </cell>
        </row>
        <row r="2157">
          <cell r="B2157" t="str">
            <v>16.48.013</v>
          </cell>
          <cell r="C2157" t="str">
            <v>Aplicacao pintura imperm primer duas demaos verniz acrilico base agua</v>
          </cell>
          <cell r="D2157" t="str">
            <v>FDE</v>
          </cell>
          <cell r="E2157" t="str">
            <v>M2</v>
          </cell>
          <cell r="F2157">
            <v>7</v>
          </cell>
          <cell r="G2157">
            <v>33.31</v>
          </cell>
          <cell r="H2157">
            <v>233.17</v>
          </cell>
        </row>
        <row r="2158">
          <cell r="B2158" t="str">
            <v>16.48.014</v>
          </cell>
          <cell r="C2158" t="str">
            <v>Aplicacao pintura imperm duas demaos,borracha clorada base solvente</v>
          </cell>
          <cell r="D2158" t="str">
            <v>FDE</v>
          </cell>
          <cell r="E2158" t="str">
            <v>M2</v>
          </cell>
          <cell r="F2158">
            <v>7</v>
          </cell>
          <cell r="G2158">
            <v>67.260000000000005</v>
          </cell>
          <cell r="H2158">
            <v>470.82</v>
          </cell>
        </row>
        <row r="2159">
          <cell r="B2159" t="str">
            <v>16.48.015</v>
          </cell>
          <cell r="C2159" t="str">
            <v>Aplicacao pintura imperm duas demaos sitema duplo epoxi poliuretano</v>
          </cell>
          <cell r="D2159" t="str">
            <v>FDE</v>
          </cell>
          <cell r="E2159" t="str">
            <v>M2</v>
          </cell>
          <cell r="F2159">
            <v>7</v>
          </cell>
          <cell r="G2159">
            <v>71.58</v>
          </cell>
          <cell r="H2159">
            <v>501.06</v>
          </cell>
        </row>
        <row r="2160">
          <cell r="B2160" t="str">
            <v>16.48.016</v>
          </cell>
          <cell r="C2160" t="str">
            <v>Aplicacao pintura imperm duas demaos sistema duplo silano siloxano</v>
          </cell>
          <cell r="D2160" t="str">
            <v>FDE</v>
          </cell>
          <cell r="E2160" t="str">
            <v>M2</v>
          </cell>
          <cell r="F2160">
            <v>7</v>
          </cell>
          <cell r="G2160">
            <v>49.64</v>
          </cell>
          <cell r="H2160">
            <v>347.48</v>
          </cell>
        </row>
        <row r="2161">
          <cell r="B2161" t="str">
            <v>16.48.035</v>
          </cell>
          <cell r="C2161" t="str">
            <v>Pintura intumescente p/ revestimento contra fogo em estr metalica</v>
          </cell>
          <cell r="D2161" t="str">
            <v>FDE</v>
          </cell>
          <cell r="E2161" t="str">
            <v>M2</v>
          </cell>
          <cell r="F2161">
            <v>7</v>
          </cell>
          <cell r="G2161">
            <v>126.63</v>
          </cell>
          <cell r="H2161">
            <v>886.41</v>
          </cell>
        </row>
        <row r="2162">
          <cell r="B2162" t="str">
            <v>91069</v>
          </cell>
          <cell r="C2162" t="str">
            <v>EXECUÇÃO DE REVESTIMENTO DE CONCRETO PROJETADO COM ESPESSURA DE 7 CM, ARMADO COM TELA, INCLINAÇÃO MENOR QUE 90°, APLICAÇÃO CONTÍNUA, UTILIZANDO EQUIPAMENTO DE PROJEÇÃO COM 6 M³/H DE CAPACIDADE. AF_07/2024</v>
          </cell>
          <cell r="D2162" t="str">
            <v>SINAPI</v>
          </cell>
          <cell r="E2162" t="str">
            <v>M2</v>
          </cell>
          <cell r="F2162">
            <v>7</v>
          </cell>
          <cell r="G2162">
            <v>191.13</v>
          </cell>
          <cell r="H2162">
            <v>1337.91</v>
          </cell>
        </row>
        <row r="2163">
          <cell r="B2163" t="str">
            <v>16.49.001</v>
          </cell>
          <cell r="C2163" t="str">
            <v>Aparelho de apoio de neoprene fretado</v>
          </cell>
          <cell r="D2163" t="str">
            <v>FDE</v>
          </cell>
          <cell r="E2163" t="str">
            <v>D3</v>
          </cell>
          <cell r="F2163">
            <v>14</v>
          </cell>
          <cell r="G2163">
            <v>192.19</v>
          </cell>
          <cell r="H2163">
            <v>2690.66</v>
          </cell>
        </row>
        <row r="2164">
          <cell r="B2164" t="str">
            <v>16.50.001</v>
          </cell>
          <cell r="C2164" t="str">
            <v>Demolição de tubo de f.g. p/ sust de tela alambr incl base fixação</v>
          </cell>
          <cell r="D2164" t="str">
            <v>FDE</v>
          </cell>
          <cell r="E2164" t="str">
            <v>UN</v>
          </cell>
          <cell r="F2164">
            <v>28</v>
          </cell>
          <cell r="G2164">
            <v>27.76</v>
          </cell>
          <cell r="H2164">
            <v>777.28</v>
          </cell>
        </row>
        <row r="2165">
          <cell r="B2165" t="str">
            <v>16.50.002</v>
          </cell>
          <cell r="C2165" t="str">
            <v>Demolição de tela de arame galvanizado</v>
          </cell>
          <cell r="D2165" t="str">
            <v>FDE</v>
          </cell>
          <cell r="E2165" t="str">
            <v>M2</v>
          </cell>
          <cell r="F2165">
            <v>21</v>
          </cell>
          <cell r="G2165">
            <v>2.37</v>
          </cell>
          <cell r="H2165">
            <v>49.77</v>
          </cell>
        </row>
        <row r="2166">
          <cell r="B2166" t="str">
            <v>104790</v>
          </cell>
          <cell r="C2166" t="str">
            <v>DEMOLIÇÃO DE PISO DE CONCRETO SIMPLES, DE FORMA MECANIZADA COM MARTELETE, SEM REAPROVEITAMENTO. AF_09/2023</v>
          </cell>
          <cell r="D2166" t="str">
            <v>SINAPI</v>
          </cell>
          <cell r="E2166" t="str">
            <v>M3</v>
          </cell>
          <cell r="F2166">
            <v>5</v>
          </cell>
          <cell r="G2166">
            <v>118.1</v>
          </cell>
          <cell r="H2166">
            <v>590.5</v>
          </cell>
        </row>
        <row r="2167">
          <cell r="B2167" t="str">
            <v>16.80.002</v>
          </cell>
          <cell r="C2167" t="str">
            <v>Tela de arame galvanizado n.10 malha 2"</v>
          </cell>
          <cell r="D2167" t="str">
            <v>FDE</v>
          </cell>
          <cell r="E2167" t="str">
            <v>M2</v>
          </cell>
          <cell r="F2167">
            <v>5</v>
          </cell>
          <cell r="G2167">
            <v>101.14</v>
          </cell>
          <cell r="H2167">
            <v>505.7</v>
          </cell>
        </row>
        <row r="2168">
          <cell r="B2168" t="str">
            <v>16.80.006</v>
          </cell>
          <cell r="C2168" t="str">
            <v>Ferro trabalhado (gradil)</v>
          </cell>
          <cell r="D2168" t="str">
            <v>FDE</v>
          </cell>
          <cell r="E2168" t="str">
            <v>KG</v>
          </cell>
          <cell r="F2168">
            <v>41</v>
          </cell>
          <cell r="G2168">
            <v>36.4</v>
          </cell>
          <cell r="H2168">
            <v>1492.4</v>
          </cell>
        </row>
        <row r="2169">
          <cell r="B2169" t="str">
            <v>16.80.007</v>
          </cell>
          <cell r="C2169" t="str">
            <v>Pingadeira para muros de alvenaria</v>
          </cell>
          <cell r="D2169" t="str">
            <v>FDE</v>
          </cell>
          <cell r="E2169" t="str">
            <v>M</v>
          </cell>
          <cell r="F2169">
            <v>15</v>
          </cell>
          <cell r="G2169">
            <v>99.29</v>
          </cell>
          <cell r="H2169">
            <v>1489.35</v>
          </cell>
        </row>
        <row r="2170">
          <cell r="B2170" t="str">
            <v>16.80.008</v>
          </cell>
          <cell r="C2170" t="str">
            <v>Quadra de esportes - piso de concreto nao armado</v>
          </cell>
          <cell r="D2170" t="str">
            <v>FDE</v>
          </cell>
          <cell r="E2170" t="str">
            <v>M2</v>
          </cell>
          <cell r="F2170">
            <v>5</v>
          </cell>
          <cell r="G2170">
            <v>78.58</v>
          </cell>
          <cell r="H2170">
            <v>392.9</v>
          </cell>
        </row>
        <row r="2171">
          <cell r="B2171" t="str">
            <v>16.80.009</v>
          </cell>
          <cell r="C2171" t="str">
            <v>Quadra de esportes - piso de concreto armado</v>
          </cell>
          <cell r="D2171" t="str">
            <v>FDE</v>
          </cell>
          <cell r="E2171" t="str">
            <v>M2</v>
          </cell>
          <cell r="F2171">
            <v>141</v>
          </cell>
          <cell r="G2171">
            <v>94.34</v>
          </cell>
          <cell r="H2171">
            <v>13301.94</v>
          </cell>
        </row>
        <row r="2172">
          <cell r="B2172" t="str">
            <v>16.80.010</v>
          </cell>
          <cell r="C2172" t="str">
            <v>Tela de arame galvanizado n.12 malha 2"</v>
          </cell>
          <cell r="D2172" t="str">
            <v>FDE</v>
          </cell>
          <cell r="E2172" t="str">
            <v>M2</v>
          </cell>
          <cell r="F2172">
            <v>391</v>
          </cell>
          <cell r="G2172">
            <v>81.180000000000007</v>
          </cell>
          <cell r="H2172">
            <v>31741.38</v>
          </cell>
        </row>
        <row r="2173">
          <cell r="B2173" t="str">
            <v>16.80.014</v>
          </cell>
          <cell r="C2173" t="str">
            <v>Lastro de brita graduada compactação mecânica e=8cm</v>
          </cell>
          <cell r="D2173" t="str">
            <v>FDE</v>
          </cell>
          <cell r="E2173" t="str">
            <v>M2</v>
          </cell>
          <cell r="F2173">
            <v>500</v>
          </cell>
          <cell r="G2173">
            <v>19.54</v>
          </cell>
          <cell r="H2173">
            <v>9770</v>
          </cell>
        </row>
        <row r="2174">
          <cell r="B2174" t="str">
            <v>06.005.000 (I)</v>
          </cell>
          <cell r="C2174" t="str">
            <v>IHD.23 - LASTRO DE BRITA E PÓ DE PEDRA</v>
          </cell>
          <cell r="D2174" t="str">
            <v>SIURB</v>
          </cell>
          <cell r="E2174" t="str">
            <v>M3</v>
          </cell>
          <cell r="F2174">
            <v>100</v>
          </cell>
          <cell r="G2174">
            <v>264.48</v>
          </cell>
          <cell r="H2174">
            <v>26448</v>
          </cell>
        </row>
        <row r="2175">
          <cell r="B2175" t="str">
            <v>97113</v>
          </cell>
          <cell r="C2175" t="str">
            <v>APLICAÇÃO DE LONA PLÁSTICA PARA EXECUÇÃO DE PAVIMENTOS DE CONCRETO. AF_04/2022</v>
          </cell>
          <cell r="D2175" t="str">
            <v>SINAPI</v>
          </cell>
          <cell r="E2175" t="str">
            <v>M2</v>
          </cell>
          <cell r="F2175">
            <v>53</v>
          </cell>
          <cell r="G2175">
            <v>1.65</v>
          </cell>
          <cell r="H2175">
            <v>87.45</v>
          </cell>
        </row>
        <row r="2176">
          <cell r="B2176" t="str">
            <v>16.80.022</v>
          </cell>
          <cell r="C2176" t="str">
            <v>Cesto para tabela de basquete</v>
          </cell>
          <cell r="D2176" t="str">
            <v>FDE</v>
          </cell>
          <cell r="E2176" t="str">
            <v>UN</v>
          </cell>
          <cell r="F2176">
            <v>5</v>
          </cell>
          <cell r="G2176">
            <v>294.31</v>
          </cell>
          <cell r="H2176">
            <v>1471.55</v>
          </cell>
        </row>
        <row r="2177">
          <cell r="B2177" t="str">
            <v>16.80.023</v>
          </cell>
          <cell r="C2177" t="str">
            <v>Piso de concreto com fibra fck=25mpa e=8cm desempenamento mecânico</v>
          </cell>
          <cell r="D2177" t="str">
            <v>FDE</v>
          </cell>
          <cell r="E2177" t="str">
            <v>M2</v>
          </cell>
          <cell r="F2177">
            <v>7</v>
          </cell>
          <cell r="G2177">
            <v>77.790000000000006</v>
          </cell>
          <cell r="H2177">
            <v>544.53</v>
          </cell>
        </row>
        <row r="2178">
          <cell r="B2178" t="str">
            <v>103769</v>
          </cell>
          <cell r="C2178" t="str">
            <v>PAR DE TABELAS DE BASQUETE DE COMPENSADO NAVAL, COM AROS E REDES - FORNECIMENTO E INSTALAÇÃO. AF_03/2022</v>
          </cell>
          <cell r="D2178" t="str">
            <v>SINAPI</v>
          </cell>
          <cell r="E2178" t="str">
            <v>UN</v>
          </cell>
          <cell r="F2178">
            <v>18</v>
          </cell>
          <cell r="G2178">
            <v>2844.05</v>
          </cell>
          <cell r="H2178">
            <v>51192.9</v>
          </cell>
        </row>
        <row r="2179">
          <cell r="B2179" t="str">
            <v>16.80.026</v>
          </cell>
          <cell r="C2179" t="str">
            <v>Treliça metálica galv. a fogo p/tabela de basquete mod.qe-37 a qe-40</v>
          </cell>
          <cell r="D2179" t="str">
            <v>FDE</v>
          </cell>
          <cell r="E2179" t="str">
            <v>M</v>
          </cell>
          <cell r="F2179">
            <v>5</v>
          </cell>
          <cell r="G2179">
            <v>884.28</v>
          </cell>
          <cell r="H2179">
            <v>4421.3999999999996</v>
          </cell>
        </row>
        <row r="2180">
          <cell r="B2180" t="str">
            <v>16.80.031</v>
          </cell>
          <cell r="C2180" t="str">
            <v>Concreto estrutural fck 20mpa preparado no local, lançado e adensado</v>
          </cell>
          <cell r="D2180" t="str">
            <v>FDE</v>
          </cell>
          <cell r="E2180" t="str">
            <v>M3</v>
          </cell>
          <cell r="F2180">
            <v>5</v>
          </cell>
          <cell r="G2180">
            <v>679.54</v>
          </cell>
          <cell r="H2180">
            <v>3397.7</v>
          </cell>
        </row>
        <row r="2181">
          <cell r="B2181" t="str">
            <v>16.80.070</v>
          </cell>
          <cell r="C2181" t="str">
            <v>Sumidouro - coroamento, inclusive escavacao</v>
          </cell>
          <cell r="D2181" t="str">
            <v>FDE</v>
          </cell>
          <cell r="E2181" t="str">
            <v>M</v>
          </cell>
          <cell r="F2181">
            <v>5</v>
          </cell>
          <cell r="G2181">
            <v>2066.96</v>
          </cell>
          <cell r="H2181">
            <v>10334.799999999999</v>
          </cell>
        </row>
        <row r="2182">
          <cell r="B2182" t="str">
            <v>16.80.071</v>
          </cell>
          <cell r="C2182" t="str">
            <v>Sumidouro - escavacao</v>
          </cell>
          <cell r="D2182" t="str">
            <v>FDE</v>
          </cell>
          <cell r="E2182" t="str">
            <v>M</v>
          </cell>
          <cell r="F2182">
            <v>5</v>
          </cell>
          <cell r="G2182">
            <v>427.79</v>
          </cell>
          <cell r="H2182">
            <v>2138.9499999999998</v>
          </cell>
        </row>
        <row r="2183">
          <cell r="B2183" t="str">
            <v>16.80.072</v>
          </cell>
          <cell r="C2183" t="str">
            <v>Sumidouro - brita</v>
          </cell>
          <cell r="D2183" t="str">
            <v>FDE</v>
          </cell>
          <cell r="E2183" t="str">
            <v>M3</v>
          </cell>
          <cell r="F2183">
            <v>5</v>
          </cell>
          <cell r="G2183">
            <v>202.97</v>
          </cell>
          <cell r="H2183">
            <v>1014.85</v>
          </cell>
        </row>
        <row r="2184">
          <cell r="B2184" t="str">
            <v>16.80.086</v>
          </cell>
          <cell r="C2184" t="str">
            <v>Limpeza de aparelhos sanitarios</v>
          </cell>
          <cell r="D2184" t="str">
            <v>FDE</v>
          </cell>
          <cell r="E2184" t="str">
            <v>UN</v>
          </cell>
          <cell r="F2184">
            <v>5</v>
          </cell>
          <cell r="G2184">
            <v>17.09</v>
          </cell>
          <cell r="H2184">
            <v>85.45</v>
          </cell>
        </row>
        <row r="2185">
          <cell r="B2185" t="str">
            <v>16.80.087</v>
          </cell>
          <cell r="C2185" t="str">
            <v>Limpeza de revestimentos hidraulicos</v>
          </cell>
          <cell r="D2185" t="str">
            <v>FDE</v>
          </cell>
          <cell r="E2185" t="str">
            <v>M2</v>
          </cell>
          <cell r="F2185">
            <v>5</v>
          </cell>
          <cell r="G2185">
            <v>12.82</v>
          </cell>
          <cell r="H2185">
            <v>64.099999999999994</v>
          </cell>
        </row>
        <row r="2186">
          <cell r="B2186" t="str">
            <v>16.80.088</v>
          </cell>
          <cell r="C2186" t="str">
            <v>Limpeza de vidros</v>
          </cell>
          <cell r="D2186" t="str">
            <v>FDE</v>
          </cell>
          <cell r="E2186" t="str">
            <v>M2</v>
          </cell>
          <cell r="F2186">
            <v>7</v>
          </cell>
          <cell r="G2186">
            <v>16.02</v>
          </cell>
          <cell r="H2186">
            <v>112.14</v>
          </cell>
        </row>
        <row r="2187">
          <cell r="B2187" t="str">
            <v>16.80.092</v>
          </cell>
          <cell r="C2187" t="str">
            <v>Limpeza de caixilhos metalicos</v>
          </cell>
          <cell r="D2187" t="str">
            <v>FDE</v>
          </cell>
          <cell r="E2187" t="str">
            <v>M2</v>
          </cell>
          <cell r="F2187">
            <v>5</v>
          </cell>
          <cell r="G2187">
            <v>32.04</v>
          </cell>
          <cell r="H2187">
            <v>160.19999999999999</v>
          </cell>
        </row>
        <row r="2188">
          <cell r="B2188" t="str">
            <v>16.80.093</v>
          </cell>
          <cell r="C2188" t="str">
            <v>Limpeza de caixa de inspecao</v>
          </cell>
          <cell r="D2188" t="str">
            <v>FDE</v>
          </cell>
          <cell r="E2188" t="str">
            <v>UN</v>
          </cell>
          <cell r="F2188">
            <v>20</v>
          </cell>
          <cell r="G2188">
            <v>6.41</v>
          </cell>
          <cell r="H2188">
            <v>128.19999999999999</v>
          </cell>
        </row>
        <row r="2189">
          <cell r="B2189" t="str">
            <v>16.80.094</v>
          </cell>
          <cell r="C2189" t="str">
            <v>Limpeza de fossa septica</v>
          </cell>
          <cell r="D2189" t="str">
            <v>FDE</v>
          </cell>
          <cell r="E2189" t="str">
            <v>M3</v>
          </cell>
          <cell r="F2189">
            <v>5</v>
          </cell>
          <cell r="G2189">
            <v>197.49</v>
          </cell>
          <cell r="H2189">
            <v>987.45</v>
          </cell>
        </row>
        <row r="2190">
          <cell r="B2190" t="str">
            <v>16.80.095</v>
          </cell>
          <cell r="C2190" t="str">
            <v>Limpeza de sumidouro por viagem de 7 m3</v>
          </cell>
          <cell r="D2190" t="str">
            <v>FDE</v>
          </cell>
          <cell r="E2190" t="str">
            <v>VG</v>
          </cell>
          <cell r="F2190">
            <v>5</v>
          </cell>
          <cell r="G2190">
            <v>1512.18</v>
          </cell>
          <cell r="H2190">
            <v>7560.9</v>
          </cell>
        </row>
        <row r="2191">
          <cell r="B2191" t="str">
            <v>16.80.097</v>
          </cell>
          <cell r="C2191" t="str">
            <v>Caçamba de 4m3 para retirada de entulho</v>
          </cell>
          <cell r="D2191" t="str">
            <v>FDE</v>
          </cell>
          <cell r="E2191" t="str">
            <v>UN</v>
          </cell>
          <cell r="F2191">
            <v>26</v>
          </cell>
          <cell r="G2191">
            <v>717.14</v>
          </cell>
          <cell r="H2191">
            <v>18645.64</v>
          </cell>
        </row>
        <row r="2192">
          <cell r="B2192" t="str">
            <v>100981</v>
          </cell>
          <cell r="C2192" t="str">
            <v>CARGA, MANOBRA E DESCARGA DE ENTULHO EM CAMINHÃO BASCULANTE 6 M³ - CARGA COM ESCAVADEIRA HIDRÁULICA (CAÇAMBA DE 0,80 M³ / 111 HP) E DESCARGA LIVRE (UNIDADE: M3). AF_07/2020</v>
          </cell>
          <cell r="D2192" t="str">
            <v>SINAPI</v>
          </cell>
          <cell r="E2192" t="str">
            <v>M3</v>
          </cell>
          <cell r="F2192">
            <v>152</v>
          </cell>
          <cell r="G2192">
            <v>9.83</v>
          </cell>
          <cell r="H2192">
            <v>1494.16</v>
          </cell>
        </row>
        <row r="2193">
          <cell r="B2193" t="str">
            <v>16.85.048</v>
          </cell>
          <cell r="C2193" t="str">
            <v>Laje de protecao de 2,00x2,00 m</v>
          </cell>
          <cell r="D2193" t="str">
            <v>FDE</v>
          </cell>
          <cell r="E2193" t="str">
            <v>UN</v>
          </cell>
          <cell r="F2193">
            <v>5</v>
          </cell>
          <cell r="G2193">
            <v>373.62</v>
          </cell>
          <cell r="H2193">
            <v>1868.1</v>
          </cell>
        </row>
        <row r="2194">
          <cell r="B2194" t="str">
            <v>16.85.049</v>
          </cell>
          <cell r="C2194" t="str">
            <v>Abrigo de poco em alvenaria de 1,00x1,00x0,60 m c/ tampa metalica</v>
          </cell>
          <cell r="D2194" t="str">
            <v>FDE</v>
          </cell>
          <cell r="E2194" t="str">
            <v>UN</v>
          </cell>
          <cell r="F2194">
            <v>5</v>
          </cell>
          <cell r="G2194">
            <v>1551.7</v>
          </cell>
          <cell r="H2194">
            <v>7758.5</v>
          </cell>
        </row>
        <row r="2195">
          <cell r="B2195" t="str">
            <v>08.08.078</v>
          </cell>
          <cell r="C2195" t="str">
            <v>Conj motor-bomba (centrifuga) 7,5 hp (40000l/h 20 mca)</v>
          </cell>
          <cell r="D2195" t="str">
            <v>FDE</v>
          </cell>
          <cell r="E2195" t="str">
            <v>UN</v>
          </cell>
          <cell r="F2195">
            <v>4</v>
          </cell>
          <cell r="G2195">
            <v>6495.75</v>
          </cell>
          <cell r="H2195">
            <v>25983</v>
          </cell>
        </row>
        <row r="2196">
          <cell r="B2196" t="str">
            <v>102122</v>
          </cell>
          <cell r="C2196" t="str">
            <v>BOMBA CENTRÍFUGA, TRIFÁSICA, 10 CV OU 9,86 HP, HM 85 A 140 M, Q 4,2 A 14,9 M3/H - FORNECIMENTO E INSTALAÇÃO. AF_12/2020</v>
          </cell>
          <cell r="D2196" t="str">
            <v>SINAPI</v>
          </cell>
          <cell r="E2196" t="str">
            <v>UN</v>
          </cell>
          <cell r="F2196">
            <v>2</v>
          </cell>
          <cell r="G2196">
            <v>8491.89</v>
          </cell>
          <cell r="H2196">
            <v>16983.78</v>
          </cell>
        </row>
        <row r="2197">
          <cell r="B2197" t="str">
            <v>16.20.042</v>
          </cell>
          <cell r="C2197" t="str">
            <v>Manutencao integral p/ elevador novo 2 paradas - mensal</v>
          </cell>
          <cell r="D2197" t="str">
            <v>FDE</v>
          </cell>
          <cell r="E2197" t="str">
            <v>UN</v>
          </cell>
          <cell r="F2197">
            <v>19</v>
          </cell>
          <cell r="G2197">
            <v>1340.79</v>
          </cell>
          <cell r="H2197">
            <v>25475.01</v>
          </cell>
        </row>
        <row r="2198">
          <cell r="B2198" t="str">
            <v>16.20.043</v>
          </cell>
          <cell r="C2198" t="str">
            <v>Manutencao integral p/ elevador novo 3 paradas - mensal</v>
          </cell>
          <cell r="D2198" t="str">
            <v>FDE</v>
          </cell>
          <cell r="E2198" t="str">
            <v>UN</v>
          </cell>
          <cell r="F2198">
            <v>19</v>
          </cell>
          <cell r="G2198">
            <v>1489</v>
          </cell>
          <cell r="H2198">
            <v>28291</v>
          </cell>
        </row>
        <row r="2199">
          <cell r="B2199" t="str">
            <v>16.20.044</v>
          </cell>
          <cell r="C2199" t="str">
            <v>Manutencao integral p/ elevador novo 4 paradas - mensal</v>
          </cell>
          <cell r="D2199" t="str">
            <v>FDE</v>
          </cell>
          <cell r="E2199" t="str">
            <v>UN</v>
          </cell>
          <cell r="F2199">
            <v>13</v>
          </cell>
          <cell r="G2199">
            <v>1521.33</v>
          </cell>
          <cell r="H2199">
            <v>19777.29</v>
          </cell>
        </row>
        <row r="2200">
          <cell r="B2200" t="str">
            <v>28.20.800</v>
          </cell>
          <cell r="C2200" t="str">
            <v>Equipamento automatizador de portas deslizantes para folha dupla</v>
          </cell>
          <cell r="D2200" t="str">
            <v>SP Obras</v>
          </cell>
          <cell r="E2200" t="str">
            <v>UN</v>
          </cell>
          <cell r="F2200">
            <v>2</v>
          </cell>
          <cell r="G2200">
            <v>13428.24</v>
          </cell>
          <cell r="H2200">
            <v>26856.48</v>
          </cell>
        </row>
        <row r="2201">
          <cell r="B2201" t="str">
            <v>16.15.030</v>
          </cell>
          <cell r="C2201" t="str">
            <v>Imperm com tinta betuminosa / com reg. em argamassa cim areia 1:3</v>
          </cell>
          <cell r="D2201" t="str">
            <v>FDE</v>
          </cell>
          <cell r="E2201" t="str">
            <v>M2</v>
          </cell>
          <cell r="F2201">
            <v>9</v>
          </cell>
          <cell r="G2201">
            <v>88.46</v>
          </cell>
          <cell r="H2201">
            <v>796.14</v>
          </cell>
        </row>
        <row r="2202">
          <cell r="B2202" t="str">
            <v>17.40.150</v>
          </cell>
          <cell r="C2202" t="str">
            <v>Resina acrílica para piso de granilite</v>
          </cell>
          <cell r="D2202" t="str">
            <v>SP Obras</v>
          </cell>
          <cell r="E2202" t="str">
            <v>M2</v>
          </cell>
          <cell r="F2202">
            <v>7</v>
          </cell>
          <cell r="G2202">
            <v>34.65</v>
          </cell>
          <cell r="H2202">
            <v>242.55</v>
          </cell>
        </row>
        <row r="2203">
          <cell r="B2203" t="str">
            <v>01.20.841</v>
          </cell>
          <cell r="C2203" t="str">
            <v>Levantamento planialtimétrico cadastral com áreas acima de 50% de ocupação - área até 20.000 m² (mínimo de 3.500 m²)</v>
          </cell>
          <cell r="D2203" t="str">
            <v>SP Obras</v>
          </cell>
          <cell r="E2203" t="str">
            <v>M2</v>
          </cell>
          <cell r="F2203">
            <v>5026</v>
          </cell>
          <cell r="G2203">
            <v>1.01</v>
          </cell>
          <cell r="H2203">
            <v>5076.26</v>
          </cell>
        </row>
        <row r="2204">
          <cell r="B2204" t="str">
            <v>90775</v>
          </cell>
          <cell r="C2204" t="str">
            <v>DESENHISTA PROJETISTA COM ENCARGOS COMPLEMENTARES</v>
          </cell>
          <cell r="D2204" t="str">
            <v>SINAPI</v>
          </cell>
          <cell r="E2204" t="str">
            <v>H</v>
          </cell>
          <cell r="F2204">
            <v>405</v>
          </cell>
          <cell r="G2204">
            <v>57.23</v>
          </cell>
          <cell r="H2204">
            <v>23178.15</v>
          </cell>
        </row>
        <row r="2205">
          <cell r="B2205" t="str">
            <v>90779</v>
          </cell>
          <cell r="C2205" t="str">
            <v>ENGENHEIRO CIVIL DE OBRA SENIOR COM ENCARGOS COMPLEMENTARES</v>
          </cell>
          <cell r="D2205" t="str">
            <v>SINAPI</v>
          </cell>
          <cell r="E2205" t="str">
            <v>H</v>
          </cell>
          <cell r="F2205">
            <v>41</v>
          </cell>
          <cell r="G2205">
            <v>165.69</v>
          </cell>
          <cell r="H2205">
            <v>6793.29</v>
          </cell>
        </row>
        <row r="2206">
          <cell r="B2206" t="str">
            <v>88241</v>
          </cell>
          <cell r="C2206" t="str">
            <v>AJUDANTE DE OPERAÇÃO EM GERAL COM ENCARGOS COMPLEMENTARES</v>
          </cell>
          <cell r="D2206" t="str">
            <v>SINAPI</v>
          </cell>
          <cell r="E2206" t="str">
            <v>H</v>
          </cell>
          <cell r="F2206">
            <v>500</v>
          </cell>
          <cell r="G2206">
            <v>27.47</v>
          </cell>
          <cell r="H2206">
            <v>13735</v>
          </cell>
        </row>
        <row r="2207">
          <cell r="B2207" t="str">
            <v>88262</v>
          </cell>
          <cell r="C2207" t="str">
            <v>CARPINTEIRO DE FORMAS COM ENCARGOS COMPLEMENTARES</v>
          </cell>
          <cell r="D2207" t="str">
            <v>SINAPI</v>
          </cell>
          <cell r="E2207" t="str">
            <v>H</v>
          </cell>
          <cell r="F2207">
            <v>500</v>
          </cell>
          <cell r="G2207">
            <v>30.99</v>
          </cell>
          <cell r="H2207">
            <v>15495</v>
          </cell>
        </row>
        <row r="2208">
          <cell r="B2208" t="str">
            <v>88264</v>
          </cell>
          <cell r="C2208" t="str">
            <v>ELETRICISTA COM ENCARGOS COMPLEMENTARES</v>
          </cell>
          <cell r="D2208" t="str">
            <v>SINAPI</v>
          </cell>
          <cell r="E2208" t="str">
            <v>H</v>
          </cell>
          <cell r="F2208">
            <v>500</v>
          </cell>
          <cell r="G2208">
            <v>40.32</v>
          </cell>
          <cell r="H2208">
            <v>20160</v>
          </cell>
        </row>
        <row r="2209">
          <cell r="B2209" t="str">
            <v>88267</v>
          </cell>
          <cell r="C2209" t="str">
            <v>ENCANADOR OU BOMBEIRO HIDRÁULICO COM ENCARGOS COMPLEMENTARES</v>
          </cell>
          <cell r="D2209" t="str">
            <v>SINAPI</v>
          </cell>
          <cell r="E2209" t="str">
            <v>H</v>
          </cell>
          <cell r="F2209">
            <v>500</v>
          </cell>
          <cell r="G2209">
            <v>35.17</v>
          </cell>
          <cell r="H2209">
            <v>17585</v>
          </cell>
        </row>
        <row r="2210">
          <cell r="B2210" t="str">
            <v>88245</v>
          </cell>
          <cell r="C2210" t="str">
            <v>ARMADOR COM ENCARGOS COMPLEMENTARES</v>
          </cell>
          <cell r="D2210" t="str">
            <v>SINAPI</v>
          </cell>
          <cell r="E2210" t="str">
            <v>H</v>
          </cell>
          <cell r="F2210">
            <v>500</v>
          </cell>
          <cell r="G2210">
            <v>31.21</v>
          </cell>
          <cell r="H2210">
            <v>15605</v>
          </cell>
        </row>
        <row r="2211">
          <cell r="B2211" t="str">
            <v>88309</v>
          </cell>
          <cell r="C2211" t="str">
            <v>PEDREIRO COM ENCARGOS COMPLEMENTARES</v>
          </cell>
          <cell r="D2211" t="str">
            <v>SINAPI</v>
          </cell>
          <cell r="E2211" t="str">
            <v>H</v>
          </cell>
          <cell r="F2211">
            <v>500</v>
          </cell>
          <cell r="G2211">
            <v>31.42</v>
          </cell>
          <cell r="H2211">
            <v>15710</v>
          </cell>
        </row>
        <row r="2212">
          <cell r="B2212" t="str">
            <v>90776</v>
          </cell>
          <cell r="C2212" t="str">
            <v>ENCARREGADO GERAL COM ENCARGOS COMPLEMENTARES</v>
          </cell>
          <cell r="D2212" t="str">
            <v>SINAPI</v>
          </cell>
          <cell r="E2212" t="str">
            <v>H</v>
          </cell>
          <cell r="F2212">
            <v>500</v>
          </cell>
          <cell r="G2212">
            <v>44.64</v>
          </cell>
          <cell r="H2212">
            <v>22320</v>
          </cell>
        </row>
        <row r="2213">
          <cell r="B2213" t="str">
            <v>5875</v>
          </cell>
          <cell r="C2213" t="str">
            <v>RETROESCAVADEIRA SOBRE RODAS COM CARREGADEIRA, TRAÇÃO 4X4, POTÊNCIA LÍQ. 72 HP, CAÇAMBA CARREG. CAP. MÍN. 0,79 M3, CAÇAMBA RETRO CAP. 0,18 M3, PESO OPERACIONAL MÍN. 7.140 KG, PROFUNDIDADE ESCAVAÇÃO MÁX. 4,50 M - CHP DIURNO. AF_06/2014</v>
          </cell>
          <cell r="D2213" t="str">
            <v>SINAPI</v>
          </cell>
          <cell r="E2213" t="str">
            <v>CHP</v>
          </cell>
          <cell r="F2213">
            <v>160</v>
          </cell>
          <cell r="G2213">
            <v>140.93</v>
          </cell>
          <cell r="H2213">
            <v>22548.799999999999</v>
          </cell>
        </row>
        <row r="2214">
          <cell r="B2214" t="str">
            <v>91386</v>
          </cell>
          <cell r="C2214" t="str">
            <v>CAMINHÃO BASCULANTE 10 M3, TRUCADO CABINE SIMPLES, PESO BRUTO TOTAL 23.000 KG, CARGA ÚTIL MÁXIMA 15.935 KG, DISTÂNCIA ENTRE EIXOS 4,80 M, POTÊNCIA 230 CV INCLUSIVE CAÇAMBA METÁLICA - CHP DIURNO. AF_06/2014</v>
          </cell>
          <cell r="D2214" t="str">
            <v>SINAPI</v>
          </cell>
          <cell r="E2214" t="str">
            <v>CHP</v>
          </cell>
          <cell r="F2214">
            <v>100</v>
          </cell>
          <cell r="G2214">
            <v>275.13</v>
          </cell>
          <cell r="H2214">
            <v>27513</v>
          </cell>
        </row>
        <row r="2215">
          <cell r="B2215" t="str">
            <v>23.08.040</v>
          </cell>
          <cell r="C2215" t="str">
            <v>Armário/gabinete embutido em MDF sob medida, revestido em laminado melamínico, com portas e prateleiras</v>
          </cell>
          <cell r="D2215" t="str">
            <v>SP Obras</v>
          </cell>
          <cell r="E2215" t="str">
            <v>M2</v>
          </cell>
          <cell r="F2215">
            <v>12</v>
          </cell>
          <cell r="G2215">
            <v>2728.29</v>
          </cell>
          <cell r="H2215">
            <v>32739.48</v>
          </cell>
        </row>
        <row r="2216">
          <cell r="B2216" t="str">
            <v>23.08.100</v>
          </cell>
          <cell r="C2216" t="str">
            <v>Armário tipo prateleira com subdivisão em compensado, revestido totalmente em laminado fenólico melamínico</v>
          </cell>
          <cell r="D2216" t="str">
            <v>SP Obras</v>
          </cell>
          <cell r="E2216" t="str">
            <v>M2</v>
          </cell>
          <cell r="F2216">
            <v>12</v>
          </cell>
          <cell r="G2216">
            <v>2268.04</v>
          </cell>
          <cell r="H2216">
            <v>27216.48</v>
          </cell>
        </row>
        <row r="2217">
          <cell r="B2217" t="str">
            <v>23.08.110</v>
          </cell>
          <cell r="C2217" t="str">
            <v>Painel em compensado naval, espessura de 25 mm</v>
          </cell>
          <cell r="D2217" t="str">
            <v>SP Obras</v>
          </cell>
          <cell r="E2217" t="str">
            <v>M2</v>
          </cell>
          <cell r="F2217">
            <v>52</v>
          </cell>
          <cell r="G2217">
            <v>221.6</v>
          </cell>
          <cell r="H2217">
            <v>11523.2</v>
          </cell>
        </row>
        <row r="2218">
          <cell r="B2218" t="str">
            <v>23.08.220</v>
          </cell>
          <cell r="C2218" t="str">
            <v>Armário sob medida em compensado de madeira totalmente revestido em laminado melamínico texturizado, completo</v>
          </cell>
          <cell r="D2218" t="str">
            <v>SP Obras</v>
          </cell>
          <cell r="E2218" t="str">
            <v>M2</v>
          </cell>
          <cell r="F2218">
            <v>12</v>
          </cell>
          <cell r="G2218">
            <v>2024.43</v>
          </cell>
          <cell r="H2218">
            <v>24293.16</v>
          </cell>
        </row>
        <row r="2219">
          <cell r="B2219" t="str">
            <v>22.06.350</v>
          </cell>
          <cell r="C2219" t="str">
            <v>Brise metálico curvo e móvel termoacústico em chapa lisa de alumínio pré-pintada</v>
          </cell>
          <cell r="D2219" t="str">
            <v>SP Obras</v>
          </cell>
          <cell r="E2219" t="str">
            <v>M2</v>
          </cell>
          <cell r="F2219">
            <v>34</v>
          </cell>
          <cell r="G2219">
            <v>1077.58</v>
          </cell>
          <cell r="H2219">
            <v>36637.72</v>
          </cell>
        </row>
        <row r="2220">
          <cell r="B2220" t="str">
            <v>22.06.240</v>
          </cell>
          <cell r="C2220" t="str">
            <v>Brise metálico fixo em chapa lisa aluzinc pré-pintada, formato ogiva, lâmina frontal de 200mm</v>
          </cell>
          <cell r="D2220" t="str">
            <v>SP Obras</v>
          </cell>
          <cell r="E2220" t="str">
            <v>M2</v>
          </cell>
          <cell r="F2220">
            <v>34</v>
          </cell>
          <cell r="G2220">
            <v>850.79</v>
          </cell>
          <cell r="H2220">
            <v>28926.86</v>
          </cell>
        </row>
        <row r="2221">
          <cell r="B2221" t="str">
            <v>27.04.050</v>
          </cell>
          <cell r="C2221" t="str">
            <v>Protetor de parede ou bate-maca em PVC flexível, com amortecimento à impacto, altura de 150 mm</v>
          </cell>
          <cell r="D2221" t="str">
            <v>SP Obras</v>
          </cell>
          <cell r="E2221" t="str">
            <v>M</v>
          </cell>
          <cell r="F2221">
            <v>26</v>
          </cell>
          <cell r="G2221">
            <v>147.79</v>
          </cell>
          <cell r="H2221">
            <v>3842.54</v>
          </cell>
        </row>
        <row r="2222">
          <cell r="B2222" t="str">
            <v>27.04.051</v>
          </cell>
          <cell r="C2222" t="str">
            <v>Faixa em vinil para proteção de paredes, com amortecimento à alto impacto, altura de 400 mm</v>
          </cell>
          <cell r="D2222" t="str">
            <v>SP Obras</v>
          </cell>
          <cell r="E2222" t="str">
            <v>M</v>
          </cell>
          <cell r="F2222">
            <v>26</v>
          </cell>
          <cell r="G2222">
            <v>73.89</v>
          </cell>
          <cell r="H2222">
            <v>1921.14</v>
          </cell>
        </row>
        <row r="2223">
          <cell r="B2223" t="str">
            <v>27.04.060</v>
          </cell>
          <cell r="C2223" t="str">
            <v>Bate-maca ou protetor de parede curvo em PVC, com amortecimento à impacto, altura de 200 mm</v>
          </cell>
          <cell r="D2223" t="str">
            <v>SP Obras</v>
          </cell>
          <cell r="E2223" t="str">
            <v>M</v>
          </cell>
          <cell r="F2223">
            <v>41</v>
          </cell>
          <cell r="G2223">
            <v>223.5</v>
          </cell>
          <cell r="H2223">
            <v>9163.5</v>
          </cell>
        </row>
        <row r="2224">
          <cell r="B2224" t="str">
            <v>27.04.070</v>
          </cell>
          <cell r="C2224" t="str">
            <v>Bate-maca ou protetor de parede em PVC, com amortecimento à impacto, altura de 200 mm</v>
          </cell>
          <cell r="D2224" t="str">
            <v>SP Obras</v>
          </cell>
          <cell r="E2224" t="str">
            <v>M</v>
          </cell>
          <cell r="F2224">
            <v>41</v>
          </cell>
          <cell r="G2224">
            <v>151.25</v>
          </cell>
          <cell r="H2224">
            <v>6201.25</v>
          </cell>
        </row>
        <row r="2225">
          <cell r="B2225" t="str">
            <v>28.20.810</v>
          </cell>
          <cell r="C2225" t="str">
            <v>Equipamento automatizador telescópico unilateral de portas deslizantes para folha dupla</v>
          </cell>
          <cell r="D2225" t="str">
            <v>SP Obras</v>
          </cell>
          <cell r="E2225" t="str">
            <v>UN</v>
          </cell>
          <cell r="F2225">
            <v>3</v>
          </cell>
          <cell r="G2225">
            <v>15687.34</v>
          </cell>
          <cell r="H2225">
            <v>47062.02</v>
          </cell>
        </row>
        <row r="2226">
          <cell r="B2226" t="str">
            <v>30.06.132</v>
          </cell>
          <cell r="C2226" t="str">
            <v>Placa de sinalização tátil em poliestireno com alto relevo em braile, para identificação de pavimentos</v>
          </cell>
          <cell r="D2226" t="str">
            <v>SP Obras</v>
          </cell>
          <cell r="E2226" t="str">
            <v>UN</v>
          </cell>
          <cell r="F2226">
            <v>4</v>
          </cell>
          <cell r="G2226">
            <v>31.57</v>
          </cell>
          <cell r="H2226">
            <v>126.28</v>
          </cell>
        </row>
        <row r="2227">
          <cell r="B2227" t="str">
            <v>32.06.130</v>
          </cell>
          <cell r="C2227" t="str">
            <v>Espuma flexível de poliuretano poliéter/poliéster para absorção acústica, espessura de 50 mm</v>
          </cell>
          <cell r="D2227" t="str">
            <v>SP Obras</v>
          </cell>
          <cell r="E2227" t="str">
            <v>M2</v>
          </cell>
          <cell r="F2227">
            <v>26</v>
          </cell>
          <cell r="G2227">
            <v>183.21</v>
          </cell>
          <cell r="H2227">
            <v>4763.46</v>
          </cell>
        </row>
        <row r="2228">
          <cell r="B2228" t="str">
            <v>32.06.380</v>
          </cell>
          <cell r="C2228" t="str">
            <v>Isolamento acústico em placas de espuma semirrígida, com uma camada de manta HD, espessura de 50 mm</v>
          </cell>
          <cell r="D2228" t="str">
            <v>SP Obras</v>
          </cell>
          <cell r="E2228" t="str">
            <v>M2</v>
          </cell>
          <cell r="F2228">
            <v>12</v>
          </cell>
          <cell r="G2228">
            <v>1397.54</v>
          </cell>
          <cell r="H2228">
            <v>16770.48</v>
          </cell>
        </row>
        <row r="2229">
          <cell r="B2229" t="str">
            <v>32.06.396</v>
          </cell>
          <cell r="C2229" t="str">
            <v>Manta termoacústica em fibra cerâmica aluminizada, espessura de 38 mm</v>
          </cell>
          <cell r="D2229" t="str">
            <v>SP Obras</v>
          </cell>
          <cell r="E2229" t="str">
            <v>M2</v>
          </cell>
          <cell r="F2229">
            <v>12</v>
          </cell>
          <cell r="G2229">
            <v>114.02</v>
          </cell>
          <cell r="H2229">
            <v>1368.24</v>
          </cell>
        </row>
        <row r="2230">
          <cell r="B2230" t="str">
            <v>32.06.400</v>
          </cell>
          <cell r="C2230" t="str">
            <v>Isolamento acústico em placas de espuma semirrígida incombustível, com superfície em cunhas anecóicas, espessura de 50 mm</v>
          </cell>
          <cell r="D2230" t="str">
            <v>SP Obras</v>
          </cell>
          <cell r="E2230" t="str">
            <v>M2</v>
          </cell>
          <cell r="F2230">
            <v>7</v>
          </cell>
          <cell r="G2230">
            <v>603.32000000000005</v>
          </cell>
          <cell r="H2230">
            <v>4223.24</v>
          </cell>
        </row>
        <row r="2231">
          <cell r="B2231" t="str">
            <v>32.06.231</v>
          </cell>
          <cell r="C2231" t="str">
            <v>Película de controle solar refletiva na cor prata, aplicado em vidros</v>
          </cell>
          <cell r="D2231" t="str">
            <v>SP Obras</v>
          </cell>
          <cell r="E2231" t="str">
            <v>M2</v>
          </cell>
          <cell r="F2231">
            <v>17</v>
          </cell>
          <cell r="G2231">
            <v>83.03</v>
          </cell>
          <cell r="H2231">
            <v>1411.51</v>
          </cell>
        </row>
        <row r="2232">
          <cell r="B2232" t="str">
            <v>03.01.040</v>
          </cell>
          <cell r="C2232" t="str">
            <v>Demolição manual de concreto armado</v>
          </cell>
          <cell r="D2232" t="str">
            <v>SP Obras</v>
          </cell>
          <cell r="E2232" t="str">
            <v>M3</v>
          </cell>
          <cell r="F2232">
            <v>7</v>
          </cell>
          <cell r="G2232">
            <v>408.8</v>
          </cell>
          <cell r="H2232">
            <v>2861.6</v>
          </cell>
        </row>
        <row r="2233">
          <cell r="B2233" t="str">
            <v>66.02.239</v>
          </cell>
          <cell r="C2233" t="str">
            <v>Sistema eletrônico de automatização de portão deslizante, para esforços até 800 kg</v>
          </cell>
          <cell r="D2233" t="str">
            <v>SP Obras</v>
          </cell>
          <cell r="E2233" t="str">
            <v>CJ</v>
          </cell>
          <cell r="F2233">
            <v>4</v>
          </cell>
          <cell r="G2233">
            <v>1948.45</v>
          </cell>
          <cell r="H2233">
            <v>7793.8</v>
          </cell>
        </row>
        <row r="2234">
          <cell r="B2234" t="str">
            <v>66.02.240</v>
          </cell>
          <cell r="C2234" t="str">
            <v>Sistema eletrônico de automatização de portão deslizante, para esforços maior de 800 kg e até 1400 kg</v>
          </cell>
          <cell r="D2234" t="str">
            <v>SP Obras</v>
          </cell>
          <cell r="E2234" t="str">
            <v>CJ</v>
          </cell>
          <cell r="F2234">
            <v>4</v>
          </cell>
          <cell r="G2234">
            <v>5915.65</v>
          </cell>
          <cell r="H2234">
            <v>23662.6</v>
          </cell>
        </row>
        <row r="2235">
          <cell r="B2235" t="str">
            <v>46.27.090</v>
          </cell>
          <cell r="C2235" t="str">
            <v>Tubo de cobre flexível, espessura 1/32" - diâmetro 1/2", inclusive conexões</v>
          </cell>
          <cell r="D2235" t="str">
            <v>SP Obras</v>
          </cell>
          <cell r="E2235" t="str">
            <v>M</v>
          </cell>
          <cell r="F2235">
            <v>26</v>
          </cell>
          <cell r="G2235">
            <v>40.31</v>
          </cell>
          <cell r="H2235">
            <v>1048.06</v>
          </cell>
        </row>
        <row r="2236">
          <cell r="B2236" t="str">
            <v>46.27.060</v>
          </cell>
          <cell r="C2236" t="str">
            <v>Tubo de cobre flexível, espessura 1/32" - diâmetro 1/4", inclusive conexões</v>
          </cell>
          <cell r="D2236" t="str">
            <v>SP Obras</v>
          </cell>
          <cell r="E2236" t="str">
            <v>M</v>
          </cell>
          <cell r="F2236">
            <v>26</v>
          </cell>
          <cell r="G2236">
            <v>21.49</v>
          </cell>
          <cell r="H2236">
            <v>558.74</v>
          </cell>
        </row>
        <row r="2237">
          <cell r="B2237" t="str">
            <v>46.27.110</v>
          </cell>
          <cell r="C2237" t="str">
            <v>Tubo de cobre flexível, espessura 1/32" - diâmetro 3/4", inclusive conexões</v>
          </cell>
          <cell r="D2237" t="str">
            <v>SP Obras</v>
          </cell>
          <cell r="E2237" t="str">
            <v>M</v>
          </cell>
          <cell r="F2237">
            <v>26</v>
          </cell>
          <cell r="G2237">
            <v>56.41</v>
          </cell>
          <cell r="H2237">
            <v>1466.66</v>
          </cell>
        </row>
        <row r="2238">
          <cell r="B2238" t="str">
            <v>97.02.193</v>
          </cell>
          <cell r="C2238" t="str">
            <v>Placa de sinalização em PVC fotoluminescente (200x200mm), com indicação de equipamentos de alarme, detecção e extinção de incêndio</v>
          </cell>
          <cell r="D2238" t="str">
            <v>SP Obras</v>
          </cell>
          <cell r="E2238" t="str">
            <v>UN</v>
          </cell>
          <cell r="F2238">
            <v>9</v>
          </cell>
          <cell r="G2238">
            <v>22.14</v>
          </cell>
          <cell r="H2238">
            <v>199.26</v>
          </cell>
        </row>
        <row r="2239">
          <cell r="B2239" t="str">
            <v>97.02.194</v>
          </cell>
          <cell r="C2239" t="str">
            <v>Placa de sinalização em PVC fotoluminescente (150x150mm), com indicação de equipamentos de combate à incêndio e alarme</v>
          </cell>
          <cell r="D2239" t="str">
            <v>SP Obras</v>
          </cell>
          <cell r="E2239" t="str">
            <v>UN</v>
          </cell>
          <cell r="F2239">
            <v>9</v>
          </cell>
          <cell r="G2239">
            <v>16.420000000000002</v>
          </cell>
          <cell r="H2239">
            <v>147.78</v>
          </cell>
        </row>
        <row r="2240">
          <cell r="B2240" t="str">
            <v>61.10.564</v>
          </cell>
          <cell r="C2240" t="str">
            <v>Grelha de insuflação de ar em alumínio anodizado, de dupla deflexão, tamanho: até 0,10 m²</v>
          </cell>
          <cell r="D2240" t="str">
            <v>SP Obras</v>
          </cell>
          <cell r="E2240" t="str">
            <v>M2</v>
          </cell>
          <cell r="F2240">
            <v>10</v>
          </cell>
          <cell r="G2240">
            <v>3745.62</v>
          </cell>
          <cell r="H2240">
            <v>37456.199999999997</v>
          </cell>
        </row>
        <row r="2241">
          <cell r="B2241" t="str">
            <v>61.10.565</v>
          </cell>
          <cell r="C2241" t="str">
            <v>Grelha de insuflação de ar em alumínio anodizado, de dupla deflexão, tamanho: acima de 0,10 m² até 0,50 m²</v>
          </cell>
          <cell r="D2241" t="str">
            <v>SP Obras</v>
          </cell>
          <cell r="E2241" t="str">
            <v>M2</v>
          </cell>
          <cell r="F2241">
            <v>6</v>
          </cell>
          <cell r="G2241">
            <v>2390.98</v>
          </cell>
          <cell r="H2241">
            <v>14345.88</v>
          </cell>
        </row>
        <row r="2242">
          <cell r="B2242" t="str">
            <v>61.10.566</v>
          </cell>
          <cell r="C2242" t="str">
            <v>Grelha de insuflação de ar em alumínio anodizado, de dupla deflexão, tamanho: acima de 0,50 m² até 1,00 m²</v>
          </cell>
          <cell r="D2242" t="str">
            <v>SP Obras</v>
          </cell>
          <cell r="E2242" t="str">
            <v>M2</v>
          </cell>
          <cell r="F2242">
            <v>18</v>
          </cell>
          <cell r="G2242">
            <v>1862.84</v>
          </cell>
          <cell r="H2242">
            <v>33531.120000000003</v>
          </cell>
        </row>
        <row r="2243">
          <cell r="B2243" t="str">
            <v>89867</v>
          </cell>
          <cell r="C2243" t="str">
            <v>JOELHO 45 GRAUS, PVC, SOLDÁVEL, DN 25MM, INSTALADO EM DRENO DE AR-CONDICIONADO - FORNECIMENTO E INSTALAÇÃO. AF_08/2022</v>
          </cell>
          <cell r="D2243" t="str">
            <v>SINAPI</v>
          </cell>
          <cell r="E2243" t="str">
            <v>UN</v>
          </cell>
          <cell r="F2243">
            <v>12</v>
          </cell>
          <cell r="G2243">
            <v>9.6300000000000008</v>
          </cell>
          <cell r="H2243">
            <v>115.56</v>
          </cell>
        </row>
        <row r="2244">
          <cell r="B2244" t="str">
            <v>89866</v>
          </cell>
          <cell r="C2244" t="str">
            <v>JOELHO 90 GRAUS, PVC, SOLDÁVEL, DN 25MM, INSTALADO EM DRENO DE AR-CONDICIONADO - FORNECIMENTO E INSTALAÇÃO. AF_08/2022</v>
          </cell>
          <cell r="D2244" t="str">
            <v>SINAPI</v>
          </cell>
          <cell r="E2244" t="str">
            <v>UN</v>
          </cell>
          <cell r="F2244">
            <v>12</v>
          </cell>
          <cell r="G2244">
            <v>8.82</v>
          </cell>
          <cell r="H2244">
            <v>105.84</v>
          </cell>
        </row>
        <row r="2245">
          <cell r="B2245" t="str">
            <v>89868</v>
          </cell>
          <cell r="C2245" t="str">
            <v>LUVA, PVC, SOLDÁVEL, DN 25MM, INSTALADO EM DRENO DE AR-CONDICIONADO - FORNECIMENTO E INSTALAÇÃO. AF_08/2022</v>
          </cell>
          <cell r="D2245" t="str">
            <v>SINAPI</v>
          </cell>
          <cell r="E2245" t="str">
            <v>UN</v>
          </cell>
          <cell r="F2245">
            <v>12</v>
          </cell>
          <cell r="G2245">
            <v>6.56</v>
          </cell>
          <cell r="H2245">
            <v>78.72</v>
          </cell>
        </row>
        <row r="2246">
          <cell r="B2246" t="str">
            <v>89869</v>
          </cell>
          <cell r="C2246" t="str">
            <v>TE, PVC, SOLDÁVEL, DN 25MM, INSTALADO EM DRENO DE AR-CONDICIONADO - FORNECIMENTO E INSTALAÇÃO. AF_08/2022</v>
          </cell>
          <cell r="D2246" t="str">
            <v>SINAPI</v>
          </cell>
          <cell r="E2246" t="str">
            <v>UN</v>
          </cell>
          <cell r="F2246">
            <v>12</v>
          </cell>
          <cell r="G2246">
            <v>12.18</v>
          </cell>
          <cell r="H2246">
            <v>146.16</v>
          </cell>
        </row>
        <row r="2247">
          <cell r="B2247" t="str">
            <v>89865</v>
          </cell>
          <cell r="C2247" t="str">
            <v>TUBO, PVC, SOLDÁVEL, DE 25MM, INSTALADO EM DRENO DE AR-CONDICIONADO - FORNECIMENTO E INSTALAÇÃO. AF_08/2022</v>
          </cell>
          <cell r="D2247" t="str">
            <v>SINAPI</v>
          </cell>
          <cell r="E2247" t="str">
            <v>M</v>
          </cell>
          <cell r="F2247">
            <v>26</v>
          </cell>
          <cell r="G2247">
            <v>20.99</v>
          </cell>
          <cell r="H2247">
            <v>545.74</v>
          </cell>
        </row>
        <row r="2248">
          <cell r="B2248" t="str">
            <v>103268</v>
          </cell>
          <cell r="C2248" t="str">
            <v>AR CONDICIONADO SPLIT ON/OFF, CASSETE (TETO), 18000 BTU/H, CICLO QUENTE/FRIO - FORNECIMENTO E INSTALAÇÃO. AF_11/2021_PE</v>
          </cell>
          <cell r="D2248" t="str">
            <v>SINAPI</v>
          </cell>
          <cell r="E2248" t="str">
            <v>UN</v>
          </cell>
          <cell r="F2248">
            <v>3</v>
          </cell>
          <cell r="G2248">
            <v>7579.09</v>
          </cell>
          <cell r="H2248">
            <v>22737.27</v>
          </cell>
        </row>
        <row r="2249">
          <cell r="B2249" t="str">
            <v>103248</v>
          </cell>
          <cell r="C2249" t="str">
            <v>AR CONDICIONADO SPLIT ON/OFF, HI-WALL (PAREDE), 12000 BTUS/H, CICLO FRIO - FORNECIMENTO E INSTALAÇÃO. AF_11/2021_PE</v>
          </cell>
          <cell r="D2249" t="str">
            <v>SINAPI</v>
          </cell>
          <cell r="E2249" t="str">
            <v>UN</v>
          </cell>
          <cell r="F2249">
            <v>3</v>
          </cell>
          <cell r="G2249">
            <v>2278.34</v>
          </cell>
          <cell r="H2249">
            <v>6835.02</v>
          </cell>
        </row>
        <row r="2250">
          <cell r="B2250" t="str">
            <v>103269</v>
          </cell>
          <cell r="C2250" t="str">
            <v>AR CONDICIONADO SPLIT ON/OFF, CASSETE (TETO), FRIO 4 VIAS 24000 BTU/H - FORNECIMENTO E INSTALAÇÃO. AF_11/2021_PE</v>
          </cell>
          <cell r="D2250" t="str">
            <v>SINAPI</v>
          </cell>
          <cell r="E2250" t="str">
            <v>UN</v>
          </cell>
          <cell r="F2250">
            <v>3</v>
          </cell>
          <cell r="G2250">
            <v>7848.18</v>
          </cell>
          <cell r="H2250">
            <v>23544.54</v>
          </cell>
        </row>
        <row r="2251">
          <cell r="B2251" t="str">
            <v>103272</v>
          </cell>
          <cell r="C2251" t="str">
            <v>AR CONDICIONADO SPLIT ON/OFF, CASSETE (TETO), 36000 BTU/H, CICLO QUENTE/FRIO - FORNECIMENTO E INSTALAÇÃO. AF_11/2021_PE</v>
          </cell>
          <cell r="D2251" t="str">
            <v>SINAPI</v>
          </cell>
          <cell r="E2251" t="str">
            <v>UN</v>
          </cell>
          <cell r="F2251">
            <v>3</v>
          </cell>
          <cell r="G2251">
            <v>11905.63</v>
          </cell>
          <cell r="H2251">
            <v>35716.89</v>
          </cell>
        </row>
        <row r="2252">
          <cell r="B2252" t="str">
            <v>61.20.450</v>
          </cell>
          <cell r="C2252" t="str">
            <v>Duto em chapa de aço galvanizado</v>
          </cell>
          <cell r="D2252" t="str">
            <v>SP Obras</v>
          </cell>
          <cell r="E2252" t="str">
            <v>KG</v>
          </cell>
          <cell r="F2252">
            <v>300</v>
          </cell>
          <cell r="G2252">
            <v>49.59</v>
          </cell>
          <cell r="H2252">
            <v>14877</v>
          </cell>
        </row>
        <row r="2253">
          <cell r="B2253" t="str">
            <v>99813</v>
          </cell>
          <cell r="C2253" t="str">
            <v>LIMPEZA DE MÁRMORE/GRANITO EM PAREDE UTILIZANDO DETERGENTE NEUTRO E ESCOVAÇÃO MANUAL. AF_04/2019</v>
          </cell>
          <cell r="D2253" t="str">
            <v>SINAPI</v>
          </cell>
          <cell r="E2253" t="str">
            <v>M2</v>
          </cell>
          <cell r="F2253">
            <v>36</v>
          </cell>
          <cell r="G2253">
            <v>1.23</v>
          </cell>
          <cell r="H2253">
            <v>44.28</v>
          </cell>
        </row>
        <row r="2254">
          <cell r="B2254" t="str">
            <v>21.03.153</v>
          </cell>
          <cell r="C2254" t="str">
            <v>Revestimento em placa de alumínio composto "ACM", espessura de 3 mm e acabamento em poliéster - uso interno</v>
          </cell>
          <cell r="D2254" t="str">
            <v>SP Obras</v>
          </cell>
          <cell r="E2254" t="str">
            <v>M2</v>
          </cell>
          <cell r="F2254">
            <v>80</v>
          </cell>
          <cell r="G2254">
            <v>666.52</v>
          </cell>
          <cell r="H2254">
            <v>53321.599999999999</v>
          </cell>
        </row>
        <row r="2255">
          <cell r="B2255" t="str">
            <v>COTAÇÃO FPVV135</v>
          </cell>
          <cell r="C2255" t="str">
            <v>FORNECIMENTO E INSTALAÇÃO DE PORTAS VAI E VEM ABS TRAFEGO INTENSO E RESISTENTE A ALTO IMPACTO 1,35 X 2,1O M</v>
          </cell>
          <cell r="D2255" t="str">
            <v>MERCADO</v>
          </cell>
          <cell r="E2255" t="str">
            <v>UN</v>
          </cell>
          <cell r="F2255">
            <v>12</v>
          </cell>
          <cell r="G2255">
            <v>3715.19</v>
          </cell>
          <cell r="H2255">
            <v>44582.28</v>
          </cell>
        </row>
        <row r="2256">
          <cell r="B2256" t="str">
            <v>COTAÇÃO FPVV100</v>
          </cell>
          <cell r="C2256" t="str">
            <v>FORNECIMENTO E INSTALAÇÃO DE PORTAS VAI E VEM ABS TRAFEGO INTENSO E RESISTENTE A ALTO IMPACTO 1,00 X 2,1O M</v>
          </cell>
          <cell r="D2256" t="str">
            <v>MERCADO</v>
          </cell>
          <cell r="E2256" t="str">
            <v>UN</v>
          </cell>
          <cell r="F2256">
            <v>12</v>
          </cell>
          <cell r="G2256">
            <v>2918.83</v>
          </cell>
          <cell r="H2256">
            <v>35025.96</v>
          </cell>
        </row>
        <row r="2257">
          <cell r="B2257" t="str">
            <v>COTAÇÃO PCTCVI</v>
          </cell>
          <cell r="C2257" t="str">
            <v>FORNECIMENTO E INSTALAÇÃO DE POSTO COMPLETO (TARUGO+CANOPLA+VÁLVULA IMPACTO) - EMBUTIDO</v>
          </cell>
          <cell r="D2257" t="str">
            <v>MERCADO</v>
          </cell>
          <cell r="E2257" t="str">
            <v>UN</v>
          </cell>
          <cell r="F2257">
            <v>12</v>
          </cell>
          <cell r="G2257">
            <v>148.83000000000001</v>
          </cell>
          <cell r="H2257">
            <v>1785.96</v>
          </cell>
        </row>
        <row r="2258">
          <cell r="B2258" t="str">
            <v>COTAÇÃO PCTCVA</v>
          </cell>
          <cell r="C2258" t="str">
            <v>FORNECIMENTO E INSTALAÇÃO DE POSTO COMPLETO (TARUGO+CANOPLA+VÁLVULA IMPACTO) - APARENTE</v>
          </cell>
          <cell r="D2258" t="str">
            <v>MERCADO</v>
          </cell>
          <cell r="E2258" t="str">
            <v>UN</v>
          </cell>
          <cell r="F2258">
            <v>12</v>
          </cell>
          <cell r="G2258">
            <v>150.82</v>
          </cell>
          <cell r="H2258">
            <v>1809.84</v>
          </cell>
        </row>
        <row r="2259">
          <cell r="B2259" t="str">
            <v>COTAÇÃO PAOX</v>
          </cell>
          <cell r="C2259" t="str">
            <v>FORNECIMENTO E INSTALAÇÃO DE PAINEL DE ALARME - OXIGÊNIO (SEM CANOPLA)</v>
          </cell>
          <cell r="D2259" t="str">
            <v>MERCADO</v>
          </cell>
          <cell r="E2259" t="str">
            <v>UN</v>
          </cell>
          <cell r="F2259">
            <v>12</v>
          </cell>
          <cell r="G2259">
            <v>689.81</v>
          </cell>
          <cell r="H2259">
            <v>8277.7199999999993</v>
          </cell>
        </row>
        <row r="2260">
          <cell r="B2260" t="str">
            <v>COTAÇÃO PAVAC</v>
          </cell>
          <cell r="C2260" t="str">
            <v>FORNECIMENTO E INSTALAÇÃO DE PAINEL DE ALARME - VÁCUO (SEM CANOPLA)</v>
          </cell>
          <cell r="D2260" t="str">
            <v>MERCADO</v>
          </cell>
          <cell r="E2260" t="str">
            <v>UN</v>
          </cell>
          <cell r="F2260">
            <v>12</v>
          </cell>
          <cell r="G2260">
            <v>689.81</v>
          </cell>
          <cell r="H2260">
            <v>8277.7199999999993</v>
          </cell>
        </row>
        <row r="2261">
          <cell r="B2261" t="str">
            <v>COTAÇÃO PAAC</v>
          </cell>
          <cell r="C2261" t="str">
            <v>FORNECIMENTO E INSTALAÇÃO DE PAINEL DE ALARME - AR COMPRIMIDO (SEM CANOPLA)</v>
          </cell>
          <cell r="D2261" t="str">
            <v>MERCADO</v>
          </cell>
          <cell r="E2261" t="str">
            <v>UN</v>
          </cell>
          <cell r="F2261">
            <v>12</v>
          </cell>
          <cell r="G2261">
            <v>689.81</v>
          </cell>
          <cell r="H2261">
            <v>8277.7199999999993</v>
          </cell>
        </row>
        <row r="2262">
          <cell r="B2262" t="str">
            <v>COTAÇÃO PAON</v>
          </cell>
          <cell r="C2262" t="str">
            <v>FORNECIMENTO E INSTALAÇÃO DE PAINEL DE ALARME - OXIDO NITROSO (SEM CANOPLA)</v>
          </cell>
          <cell r="D2262" t="str">
            <v>MERCADO</v>
          </cell>
          <cell r="E2262" t="str">
            <v>UN</v>
          </cell>
          <cell r="F2262">
            <v>12</v>
          </cell>
          <cell r="G2262">
            <v>689.81</v>
          </cell>
          <cell r="H2262">
            <v>8277.7199999999993</v>
          </cell>
        </row>
        <row r="2263">
          <cell r="B2263" t="str">
            <v>COTAÇÃO CS1G</v>
          </cell>
          <cell r="C2263" t="str">
            <v>FORNECIMENTO E INSTALAÇÃO DE CAIXA DE SECCIONAMENTO 1 GÁS - SEM VÁVULA</v>
          </cell>
          <cell r="D2263" t="str">
            <v>MERCADO</v>
          </cell>
          <cell r="E2263" t="str">
            <v>UN</v>
          </cell>
          <cell r="F2263">
            <v>12</v>
          </cell>
          <cell r="G2263">
            <v>702.69</v>
          </cell>
          <cell r="H2263">
            <v>8432.2800000000007</v>
          </cell>
        </row>
        <row r="2264">
          <cell r="B2264" t="str">
            <v>COTAÇÃO CS2G</v>
          </cell>
          <cell r="C2264" t="str">
            <v>FORNECIMENTO E INSTALAÇÃO DE CAIXA DE SECCIONAMENTO 2 GASES - SEM VÁVULA</v>
          </cell>
          <cell r="D2264" t="str">
            <v>MERCADO</v>
          </cell>
          <cell r="E2264" t="str">
            <v>UN</v>
          </cell>
          <cell r="F2264">
            <v>12</v>
          </cell>
          <cell r="G2264">
            <v>785.41</v>
          </cell>
          <cell r="H2264">
            <v>9424.92</v>
          </cell>
        </row>
        <row r="2265">
          <cell r="B2265" t="str">
            <v>COTAÇÃO CS3G</v>
          </cell>
          <cell r="C2265" t="str">
            <v>FORNECIMENTO E INSTALAÇÃO DE CAIXA DE SECCIONAMENTO 3 GASES - SEM VÁVULA</v>
          </cell>
          <cell r="D2265" t="str">
            <v>MERCADO</v>
          </cell>
          <cell r="E2265" t="str">
            <v>UN</v>
          </cell>
          <cell r="F2265">
            <v>12</v>
          </cell>
          <cell r="G2265">
            <v>907.7</v>
          </cell>
          <cell r="H2265">
            <v>10892.4</v>
          </cell>
        </row>
        <row r="2266">
          <cell r="B2266" t="str">
            <v>COTAÇÃO CS4G</v>
          </cell>
          <cell r="C2266" t="str">
            <v>FORNECIMENTO E INSTALAÇÃO DE CAIXA DE SECCIONAMENTO 4 GASES - SEM VÁVULA</v>
          </cell>
          <cell r="D2266" t="str">
            <v>MERCADO</v>
          </cell>
          <cell r="E2266" t="str">
            <v>UN</v>
          </cell>
          <cell r="F2266">
            <v>12</v>
          </cell>
          <cell r="G2266">
            <v>990.32</v>
          </cell>
          <cell r="H2266">
            <v>11883.84</v>
          </cell>
        </row>
        <row r="2267">
          <cell r="B2267" t="str">
            <v>COTAÇÃO R11050</v>
          </cell>
          <cell r="C2267" t="str">
            <v>FORNECIMENTO E INSTALAÇÃO DE RÉGUA DE GASES R1 1050 X 294 - R1- 6 PONTOS DE CONSUMO, 10 TOMADAS DE USO GERAL, LUMINÁRIA E CHAMADA DE ENFERMAGEM</v>
          </cell>
          <cell r="D2267" t="str">
            <v>MERCADO</v>
          </cell>
          <cell r="E2267" t="str">
            <v>UN</v>
          </cell>
          <cell r="F2267">
            <v>12</v>
          </cell>
          <cell r="G2267">
            <v>1952.45</v>
          </cell>
          <cell r="H2267">
            <v>23429.4</v>
          </cell>
        </row>
        <row r="2268">
          <cell r="B2268" t="str">
            <v>COTAÇÃO R21150</v>
          </cell>
          <cell r="C2268" t="str">
            <v>FORNECIMENTO E INSTALAÇÃO DE RÉGUA DE GASES R2 1150 X 239 - R2 - 2 PONTOS DE CONSUMO, 10 TOMADAS DE USO GERAL, LUMINÁRIA E CHAMADA DE ENFERMAGEM</v>
          </cell>
          <cell r="D2268" t="str">
            <v>MERCADO</v>
          </cell>
          <cell r="E2268" t="str">
            <v>UN</v>
          </cell>
          <cell r="F2268">
            <v>12</v>
          </cell>
          <cell r="G2268">
            <v>1543.42</v>
          </cell>
          <cell r="H2268">
            <v>18521.04</v>
          </cell>
        </row>
        <row r="2269">
          <cell r="B2269" t="str">
            <v>COTAÇÃO R31050</v>
          </cell>
          <cell r="C2269" t="str">
            <v>FORNECIMENTO E INSTALAÇÃO DE RÉGUA DE GASES R3 1050 X 294 - R3 - 4 PONTOS DE CONSUMO, 10 TOMADAS DE USO GERAL, LUMINÁRIA E CHAMADA DE ENFERMAGEM</v>
          </cell>
          <cell r="D2269" t="str">
            <v>MERCADO</v>
          </cell>
          <cell r="E2269" t="str">
            <v>UN</v>
          </cell>
          <cell r="F2269">
            <v>12</v>
          </cell>
          <cell r="G2269">
            <v>1721.16</v>
          </cell>
          <cell r="H2269">
            <v>20653.919999999998</v>
          </cell>
        </row>
        <row r="2270">
          <cell r="B2270" t="str">
            <v>COTAÇÃO R41050</v>
          </cell>
          <cell r="C2270" t="str">
            <v>FORNECIMENTO E INSTALAÇÃO DE RÉGUA DE GASES R4 1050 X 294 - R4 - 5 PONTOS DE CONSUMO, 10 TOMADAS DE USO GERAL, LUMINÁRIA E CHAMADA DE ENFERMAGEM</v>
          </cell>
          <cell r="D2270" t="str">
            <v>MERCADO</v>
          </cell>
          <cell r="E2270" t="str">
            <v>UN</v>
          </cell>
          <cell r="F2270">
            <v>12</v>
          </cell>
          <cell r="G2270">
            <v>1829.27</v>
          </cell>
          <cell r="H2270">
            <v>21951.24</v>
          </cell>
        </row>
        <row r="2271">
          <cell r="B2271" t="str">
            <v>COTAÇÃO R5900</v>
          </cell>
          <cell r="C2271" t="str">
            <v>FORNECIMENTO E INSTALAÇÃO DE RÉGUA DE GASES R5 900 X 239 - R 5- 3 PONTOS DE CONSUMO, 04 TOMADAS DE USO GERAL, LUMINÁRIA E CHAMADA DE ENFERMAGEM</v>
          </cell>
          <cell r="D2271" t="str">
            <v>MERCADO</v>
          </cell>
          <cell r="E2271" t="str">
            <v>UN</v>
          </cell>
          <cell r="F2271">
            <v>12</v>
          </cell>
          <cell r="G2271">
            <v>1370.69</v>
          </cell>
          <cell r="H2271">
            <v>16448.28</v>
          </cell>
        </row>
        <row r="2272">
          <cell r="B2272" t="str">
            <v>COTAÇÃO R6600</v>
          </cell>
          <cell r="C2272" t="str">
            <v>FORNECIMENTO E INSTALAÇÃO DE RÉGUA DE GASES R6 600 X 239 - R6 - 1 PONTOS DE CONSUMO E 06 TOMADAS DE USO GERAL</v>
          </cell>
          <cell r="D2272" t="str">
            <v>MERCADO</v>
          </cell>
          <cell r="E2272" t="str">
            <v>UN</v>
          </cell>
          <cell r="F2272">
            <v>12</v>
          </cell>
          <cell r="G2272">
            <v>1002.88</v>
          </cell>
          <cell r="H2272">
            <v>12034.56</v>
          </cell>
        </row>
        <row r="2273">
          <cell r="B2273" t="str">
            <v>COTAÇÃO R7800</v>
          </cell>
          <cell r="C2273" t="str">
            <v>FORNECIMENTO E INSTALAÇÃO DE RÉGUA DE GASES R7 800 X 239 - R7 - 2 PONTOS DE CONSUMO, 06 TOMADAS DE USO GERAL E LUMINÁRIA</v>
          </cell>
          <cell r="D2273" t="str">
            <v>MERCADO</v>
          </cell>
          <cell r="E2273" t="str">
            <v>UN</v>
          </cell>
          <cell r="F2273">
            <v>12</v>
          </cell>
          <cell r="G2273">
            <v>1430.12</v>
          </cell>
          <cell r="H2273">
            <v>17161.439999999999</v>
          </cell>
        </row>
        <row r="2274">
          <cell r="B2274" t="str">
            <v>COTAÇÃO R81050</v>
          </cell>
          <cell r="C2274" t="str">
            <v>FORNECIMENTO E INSTALAÇÃO DE RÉGUA DE GASES R8 1050 X 239 - R8 - 3 PONTOS DE CONSUMO, 06 TOMADAS DE USO GERAL, LUMINÁRIA E CHAMADA DE ENFERMAGEM</v>
          </cell>
          <cell r="D2274" t="str">
            <v>MERCADO</v>
          </cell>
          <cell r="E2274" t="str">
            <v>UN</v>
          </cell>
          <cell r="F2274">
            <v>12</v>
          </cell>
          <cell r="G2274">
            <v>1408.75</v>
          </cell>
          <cell r="H2274">
            <v>16905</v>
          </cell>
        </row>
        <row r="2275">
          <cell r="B2275" t="str">
            <v>COTAÇÃO R9850</v>
          </cell>
          <cell r="C2275" t="str">
            <v>FORNECIMENTO E INSTALAÇÃO DE RÉGUA DE GASES R9 850 X 294 - R9 - 6 PONTOS DE CONSUMO E 10 TOMADAS DE USO GERAL</v>
          </cell>
          <cell r="D2275" t="str">
            <v>MERCADO</v>
          </cell>
          <cell r="E2275" t="str">
            <v>UN</v>
          </cell>
          <cell r="F2275">
            <v>12</v>
          </cell>
          <cell r="G2275">
            <v>1636.04</v>
          </cell>
          <cell r="H2275">
            <v>19632.48</v>
          </cell>
        </row>
        <row r="2276">
          <cell r="B2276" t="str">
            <v>COTAÇÃO R10800</v>
          </cell>
          <cell r="C2276" t="str">
            <v>FORNECIMENTO E INSTALAÇÃO DE RÉGUA DE GASES R10 800 X 239 - R10 - 3 PONTOS DE CONSUMO E 06 TOMADAS DE USO GERAL</v>
          </cell>
          <cell r="D2276" t="str">
            <v>MERCADO</v>
          </cell>
          <cell r="E2276" t="str">
            <v>UN</v>
          </cell>
          <cell r="F2276">
            <v>12</v>
          </cell>
          <cell r="G2276">
            <v>1166.21</v>
          </cell>
          <cell r="H2276">
            <v>13994.52</v>
          </cell>
        </row>
        <row r="2277">
          <cell r="B2277" t="str">
            <v>COTAÇÃO MANOX</v>
          </cell>
          <cell r="C2277" t="str">
            <v>FORNECIMENTO E INSTALAÇÃO DE MANIFOLD 1 + 1 ALAVANCA (OXIGÊNIO)</v>
          </cell>
          <cell r="D2277" t="str">
            <v>MERCADO</v>
          </cell>
          <cell r="E2277" t="str">
            <v>UN</v>
          </cell>
          <cell r="F2277">
            <v>12</v>
          </cell>
          <cell r="G2277">
            <v>3804.92</v>
          </cell>
          <cell r="H2277">
            <v>45659.040000000001</v>
          </cell>
        </row>
        <row r="2278">
          <cell r="B2278" t="str">
            <v>COTAÇÃO MANAC</v>
          </cell>
          <cell r="C2278" t="str">
            <v>FORNECIMENTO E INSTALAÇÃO DE MANIFOLD 1 + 1 ALAVANCA (AR COMPRIMIDO)</v>
          </cell>
          <cell r="D2278" t="str">
            <v>MERCADO</v>
          </cell>
          <cell r="E2278" t="str">
            <v>UN</v>
          </cell>
          <cell r="F2278">
            <v>12</v>
          </cell>
          <cell r="G2278">
            <v>3804.92</v>
          </cell>
          <cell r="H2278">
            <v>45659.040000000001</v>
          </cell>
        </row>
        <row r="2279">
          <cell r="B2279" t="str">
            <v>COTAÇÃO MANOX2</v>
          </cell>
          <cell r="C2279" t="str">
            <v>FORNECIMENTO E INSTALAÇÃO DE MANIFOLD 2 + 2 ALAVANCA (OXIGÊNIO)</v>
          </cell>
          <cell r="D2279" t="str">
            <v>MERCADO</v>
          </cell>
          <cell r="E2279" t="str">
            <v>UN</v>
          </cell>
          <cell r="F2279">
            <v>12</v>
          </cell>
          <cell r="G2279">
            <v>4657.8100000000004</v>
          </cell>
          <cell r="H2279">
            <v>55893.72</v>
          </cell>
        </row>
        <row r="2280">
          <cell r="B2280" t="str">
            <v>COTAÇÃO MANAC2</v>
          </cell>
          <cell r="C2280" t="str">
            <v>FORNECIMENTO E INSTALAÇÃO DE MANIFOLD 2 + 2 ALAVANCA (AR COMPRIMIDO)</v>
          </cell>
          <cell r="D2280" t="str">
            <v>MERCADO</v>
          </cell>
          <cell r="E2280" t="str">
            <v>UN</v>
          </cell>
          <cell r="F2280">
            <v>12</v>
          </cell>
          <cell r="G2280">
            <v>4657.8100000000004</v>
          </cell>
          <cell r="H2280">
            <v>55893.72</v>
          </cell>
        </row>
        <row r="2281">
          <cell r="B2281" t="str">
            <v>COTAÇÃO MANOX3</v>
          </cell>
          <cell r="C2281" t="str">
            <v>FORNECIMENTO E INSTALAÇÃO DE MANIFOLD 3 + 3 ALAVANCA (OXIGÊNIO)</v>
          </cell>
          <cell r="D2281" t="str">
            <v>MERCADO</v>
          </cell>
          <cell r="E2281" t="str">
            <v>UN</v>
          </cell>
          <cell r="F2281">
            <v>12</v>
          </cell>
          <cell r="G2281">
            <v>5463.23</v>
          </cell>
          <cell r="H2281">
            <v>65558.759999999995</v>
          </cell>
        </row>
        <row r="2282">
          <cell r="B2282" t="str">
            <v>COTAÇÃO MANAC3</v>
          </cell>
          <cell r="C2282" t="str">
            <v>FORNECIMENTO E INSTALAÇÃO DE MANIFOLD 3 + 3 ALAVANCA (AR COMPRIMIDO)</v>
          </cell>
          <cell r="D2282" t="str">
            <v>MERCADO</v>
          </cell>
          <cell r="E2282" t="str">
            <v>UN</v>
          </cell>
          <cell r="F2282">
            <v>12</v>
          </cell>
          <cell r="G2282">
            <v>5463.23</v>
          </cell>
          <cell r="H2282">
            <v>65558.759999999995</v>
          </cell>
        </row>
        <row r="2283">
          <cell r="B2283" t="str">
            <v>COTAÇÃO MANOX4</v>
          </cell>
          <cell r="C2283" t="str">
            <v>FORNECIMENTO E INSTALAÇÃO DE MANIFOLD 4 + 4 ALAVANCA (OXIGÊNIO)</v>
          </cell>
          <cell r="D2283" t="str">
            <v>MERCADO</v>
          </cell>
          <cell r="E2283" t="str">
            <v>UN</v>
          </cell>
          <cell r="F2283">
            <v>12</v>
          </cell>
          <cell r="G2283">
            <v>5831.76</v>
          </cell>
          <cell r="H2283">
            <v>69981.119999999995</v>
          </cell>
        </row>
        <row r="2284">
          <cell r="B2284" t="str">
            <v>COTAÇÃO MANAC4</v>
          </cell>
          <cell r="C2284" t="str">
            <v>FORNECIMENTO E INSTALAÇÃO DE MANIFOLD 4 + 4 ALAVANCA (AR COMPRIMIDO)</v>
          </cell>
          <cell r="D2284" t="str">
            <v>MERCADO</v>
          </cell>
          <cell r="E2284" t="str">
            <v>UN</v>
          </cell>
          <cell r="F2284">
            <v>12</v>
          </cell>
          <cell r="G2284">
            <v>5851.91</v>
          </cell>
          <cell r="H2284">
            <v>70222.92</v>
          </cell>
        </row>
        <row r="2285">
          <cell r="B2285" t="str">
            <v>COTAÇÃO CF</v>
          </cell>
          <cell r="C2285" t="str">
            <v>FORNECIMENTO E INSTALAÇÃO DE CHICOTE FLEXIVEL AÇO</v>
          </cell>
          <cell r="D2285" t="str">
            <v>MERCADO</v>
          </cell>
          <cell r="E2285" t="str">
            <v>UN</v>
          </cell>
          <cell r="F2285">
            <v>40</v>
          </cell>
          <cell r="G2285">
            <v>1064.78</v>
          </cell>
          <cell r="H2285">
            <v>42591.199999999997</v>
          </cell>
        </row>
        <row r="2286">
          <cell r="B2286" t="str">
            <v>COTAÇÃO PCCHUMBO</v>
          </cell>
          <cell r="C2286" t="str">
            <v>PORTA DE CORRER EM CHAPA DE MADEIRA MDF, FECHADURA STAM, TRILHO SUPERIOR E CANALETA INFERIOR EM ALUMÍNIO COM RODÍZIOS APARENTES, PUXADORES, MANTA DE CHUMBO INTERNA 2,0MM E ACABAMENTO EM FÓRMICA TX. NA COR BRANCA. (0,90x2,10)m</v>
          </cell>
          <cell r="D2286" t="str">
            <v>MERCADO</v>
          </cell>
          <cell r="E2286" t="str">
            <v>UN</v>
          </cell>
          <cell r="F2286">
            <v>10</v>
          </cell>
          <cell r="G2286">
            <v>4215.3599999999997</v>
          </cell>
          <cell r="H2286">
            <v>42153.599999999999</v>
          </cell>
        </row>
        <row r="2287">
          <cell r="B2287" t="str">
            <v>COTAÇÃO SBR</v>
          </cell>
          <cell r="C2287" t="str">
            <v>FORNECIMENTO E INSTALAÇÃO DE PISO DE BORRACHA SBR MONOLÍTICO 40MM ABSORVENE DE IMPACTO SEGUNDO ABNT 16071-3</v>
          </cell>
          <cell r="D2287" t="str">
            <v>MERCADO</v>
          </cell>
          <cell r="E2287" t="str">
            <v>M2</v>
          </cell>
          <cell r="F2287">
            <v>120</v>
          </cell>
          <cell r="G2287">
            <v>418.84</v>
          </cell>
          <cell r="H2287">
            <v>50260.800000000003</v>
          </cell>
        </row>
        <row r="2288">
          <cell r="B2288" t="str">
            <v>COTAÇÃO EPDM</v>
          </cell>
          <cell r="C2288" t="str">
            <v>FORNECIMENTO E INSTALAÇÃO DE PISO DE BORRACHA EPDM MONOLÍTICO 40MM ABSORVENE DE IMPACTO SEGUNDO ABNT 16071-3</v>
          </cell>
          <cell r="D2288" t="str">
            <v>MERCADO</v>
          </cell>
          <cell r="E2288" t="str">
            <v>M2</v>
          </cell>
          <cell r="F2288">
            <v>120</v>
          </cell>
          <cell r="G2288">
            <v>885.92</v>
          </cell>
          <cell r="H2288">
            <v>106310.39999999999</v>
          </cell>
        </row>
      </sheetData>
      <sheetData sheetId="2"/>
      <sheetData sheetId="3"/>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P2298"/>
  <sheetViews>
    <sheetView showGridLines="0" view="pageBreakPreview" topLeftCell="A55" zoomScale="145" zoomScaleNormal="145" zoomScaleSheetLayoutView="145" workbookViewId="0">
      <selection activeCell="C14" sqref="C14"/>
    </sheetView>
  </sheetViews>
  <sheetFormatPr defaultColWidth="10.140625" defaultRowHeight="15" x14ac:dyDescent="0.25"/>
  <cols>
    <col min="1" max="1" width="10.140625" style="5"/>
    <col min="2" max="2" width="10.140625" style="2"/>
    <col min="3" max="3" width="44.28515625" style="2" customWidth="1"/>
    <col min="4" max="5" width="10.140625" style="2"/>
    <col min="6" max="7" width="10.140625" style="5"/>
    <col min="8" max="10" width="10.140625" style="19"/>
    <col min="11" max="11" width="10.140625" style="27"/>
    <col min="12" max="12" width="13.7109375" style="28" bestFit="1" customWidth="1"/>
    <col min="13" max="14" width="10.140625" style="2"/>
    <col min="15" max="15" width="10.140625" style="25"/>
    <col min="16" max="16384" width="10.140625" style="2"/>
  </cols>
  <sheetData>
    <row r="1" spans="1:16" s="10" customFormat="1" x14ac:dyDescent="0.25">
      <c r="A1" s="83" t="s">
        <v>6785</v>
      </c>
      <c r="B1" s="83"/>
      <c r="C1" s="83"/>
      <c r="D1" s="83"/>
      <c r="E1" s="83"/>
      <c r="F1" s="83"/>
      <c r="G1" s="83"/>
      <c r="H1" s="83"/>
      <c r="I1" s="9"/>
      <c r="J1" s="9"/>
      <c r="K1" s="9"/>
      <c r="L1" s="32"/>
      <c r="O1" s="47"/>
    </row>
    <row r="2" spans="1:16" s="10" customFormat="1" x14ac:dyDescent="0.25">
      <c r="B2" s="83" t="s">
        <v>6791</v>
      </c>
      <c r="C2" s="83"/>
      <c r="D2" s="83"/>
      <c r="E2" s="83"/>
      <c r="F2" s="83"/>
      <c r="G2" s="83"/>
      <c r="H2" s="83"/>
      <c r="I2" s="9"/>
      <c r="J2" s="9"/>
      <c r="K2" s="9"/>
      <c r="L2" s="32"/>
      <c r="O2" s="47"/>
    </row>
    <row r="3" spans="1:16" s="10" customFormat="1" x14ac:dyDescent="0.25">
      <c r="A3" s="83" t="s">
        <v>6786</v>
      </c>
      <c r="B3" s="83"/>
      <c r="C3" s="83"/>
      <c r="D3" s="83"/>
      <c r="E3" s="83"/>
      <c r="F3" s="83"/>
      <c r="G3" s="83"/>
      <c r="H3" s="83"/>
      <c r="I3" s="9"/>
      <c r="J3" s="9"/>
      <c r="K3" s="9"/>
      <c r="L3" s="32"/>
      <c r="O3" s="47"/>
    </row>
    <row r="4" spans="1:16" s="10" customFormat="1" x14ac:dyDescent="0.25">
      <c r="C4" s="11"/>
      <c r="G4" s="9"/>
      <c r="H4" s="44"/>
      <c r="I4" s="15"/>
      <c r="J4" s="15"/>
      <c r="K4" s="9"/>
      <c r="L4" s="32"/>
      <c r="O4" s="47"/>
    </row>
    <row r="5" spans="1:16" s="10" customFormat="1" x14ac:dyDescent="0.25">
      <c r="A5" s="12" t="s">
        <v>6787</v>
      </c>
      <c r="B5" s="84" t="s">
        <v>6788</v>
      </c>
      <c r="C5" s="84"/>
      <c r="D5" s="84"/>
      <c r="E5" s="84"/>
      <c r="F5" s="85"/>
      <c r="G5" s="84"/>
      <c r="H5" s="84"/>
      <c r="I5" s="22"/>
      <c r="J5" s="22"/>
      <c r="K5" s="24"/>
      <c r="L5" s="32"/>
      <c r="O5" s="47"/>
    </row>
    <row r="6" spans="1:16" s="10" customFormat="1" x14ac:dyDescent="0.25">
      <c r="A6" s="9" t="s">
        <v>6789</v>
      </c>
      <c r="B6" s="86" t="s">
        <v>6790</v>
      </c>
      <c r="C6" s="86"/>
      <c r="D6" s="86"/>
      <c r="E6" s="86"/>
      <c r="F6" s="87"/>
      <c r="G6" s="86"/>
      <c r="H6" s="86"/>
      <c r="I6" s="86"/>
      <c r="J6" s="86"/>
      <c r="K6" s="86"/>
      <c r="L6" s="32"/>
      <c r="O6" s="47"/>
    </row>
    <row r="7" spans="1:16" s="10" customFormat="1" x14ac:dyDescent="0.25">
      <c r="A7" s="9"/>
      <c r="B7" s="23"/>
      <c r="C7" s="23"/>
      <c r="D7" s="23"/>
      <c r="E7" s="23"/>
      <c r="F7" s="30"/>
      <c r="G7" s="30"/>
      <c r="H7" s="45"/>
      <c r="I7" s="23"/>
      <c r="J7" s="23"/>
      <c r="K7" s="30"/>
      <c r="L7" s="32"/>
      <c r="O7" s="47"/>
    </row>
    <row r="8" spans="1:16" s="10" customFormat="1" x14ac:dyDescent="0.25">
      <c r="A8" s="9"/>
      <c r="B8" s="82" t="s">
        <v>6832</v>
      </c>
      <c r="C8" s="82"/>
      <c r="D8" s="82"/>
      <c r="E8" s="82"/>
      <c r="F8" s="82"/>
      <c r="G8" s="82"/>
      <c r="H8" s="82"/>
      <c r="I8" s="23"/>
      <c r="J8" s="23"/>
      <c r="K8" s="51">
        <v>1</v>
      </c>
      <c r="L8" s="32"/>
      <c r="O8" s="47"/>
    </row>
    <row r="9" spans="1:16" s="10" customFormat="1" x14ac:dyDescent="0.25">
      <c r="A9" s="9"/>
      <c r="B9" s="82" t="s">
        <v>6833</v>
      </c>
      <c r="C9" s="82"/>
      <c r="D9" s="82"/>
      <c r="E9" s="82"/>
      <c r="F9" s="82"/>
      <c r="G9" s="82"/>
      <c r="H9" s="82"/>
      <c r="I9" s="23"/>
      <c r="J9" s="23"/>
      <c r="K9" s="51">
        <v>1</v>
      </c>
      <c r="L9" s="32"/>
      <c r="O9" s="47"/>
    </row>
    <row r="10" spans="1:16" customFormat="1" x14ac:dyDescent="0.25">
      <c r="A10" s="82" t="s">
        <v>6831</v>
      </c>
      <c r="B10" s="82"/>
      <c r="C10" s="82"/>
      <c r="D10" s="82"/>
      <c r="E10" s="82"/>
      <c r="F10" s="82"/>
      <c r="G10" s="82"/>
      <c r="H10" s="82"/>
      <c r="I10" s="21"/>
      <c r="J10" s="21"/>
      <c r="K10" s="26"/>
      <c r="L10" s="33"/>
      <c r="O10" s="48"/>
    </row>
    <row r="11" spans="1:16" x14ac:dyDescent="0.25">
      <c r="A11" s="89" t="s">
        <v>6813</v>
      </c>
      <c r="B11" s="89"/>
      <c r="C11" s="89"/>
      <c r="D11" s="89"/>
      <c r="E11" s="89"/>
      <c r="F11" s="89"/>
      <c r="G11" s="89"/>
      <c r="H11" s="89"/>
      <c r="I11" s="29"/>
      <c r="J11" s="29"/>
    </row>
    <row r="12" spans="1:16" ht="24.75" x14ac:dyDescent="0.25">
      <c r="A12" s="3" t="s">
        <v>0</v>
      </c>
      <c r="B12" s="3" t="s">
        <v>1</v>
      </c>
      <c r="C12" s="13" t="s">
        <v>2</v>
      </c>
      <c r="D12" s="3" t="s">
        <v>3</v>
      </c>
      <c r="E12" s="3" t="s">
        <v>4</v>
      </c>
      <c r="F12" s="3" t="s">
        <v>5</v>
      </c>
      <c r="G12" s="1" t="s">
        <v>6803</v>
      </c>
      <c r="H12" s="52" t="s">
        <v>6802</v>
      </c>
      <c r="I12" s="40" t="s">
        <v>6811</v>
      </c>
      <c r="J12" s="40" t="s">
        <v>6812</v>
      </c>
    </row>
    <row r="13" spans="1:16" ht="16.5" x14ac:dyDescent="0.25">
      <c r="A13" s="55" t="s">
        <v>4835</v>
      </c>
      <c r="B13" s="56" t="s">
        <v>4839</v>
      </c>
      <c r="C13" s="57" t="s">
        <v>4840</v>
      </c>
      <c r="D13" s="56" t="s">
        <v>6840</v>
      </c>
      <c r="E13" s="56" t="s">
        <v>12</v>
      </c>
      <c r="F13" s="58">
        <v>2750</v>
      </c>
      <c r="G13" s="59">
        <v>406.08</v>
      </c>
      <c r="H13" s="60">
        <v>1116720</v>
      </c>
      <c r="I13" s="41">
        <f>H13</f>
        <v>1116720</v>
      </c>
      <c r="J13" s="42">
        <f>I13/$H$2272</f>
        <v>489789.47368421056</v>
      </c>
      <c r="K13" s="27" t="s">
        <v>6796</v>
      </c>
      <c r="L13" s="72">
        <f>SUMIF($K$11:$K$2271,K13,$H$11:$H$2271)/$H$2272</f>
        <v>522934.14912280708</v>
      </c>
      <c r="N13" s="19"/>
      <c r="P13" s="19"/>
    </row>
    <row r="14" spans="1:16" ht="16.5" x14ac:dyDescent="0.25">
      <c r="A14" s="55" t="s">
        <v>4706</v>
      </c>
      <c r="B14" s="56" t="s">
        <v>4707</v>
      </c>
      <c r="C14" s="57" t="s">
        <v>4708</v>
      </c>
      <c r="D14" s="56" t="s">
        <v>11</v>
      </c>
      <c r="E14" s="56" t="s">
        <v>68</v>
      </c>
      <c r="F14" s="58">
        <v>6300</v>
      </c>
      <c r="G14" s="59">
        <v>169.71</v>
      </c>
      <c r="H14" s="60">
        <v>1069173</v>
      </c>
      <c r="I14" s="41">
        <f>H14+I13</f>
        <v>2185893</v>
      </c>
      <c r="J14" s="42">
        <f>I14/$H$2272</f>
        <v>958725.00000000012</v>
      </c>
      <c r="K14" s="27" t="s">
        <v>6795</v>
      </c>
      <c r="L14" s="72">
        <f t="shared" ref="L14:L21" si="0">SUMIF($K$11:$K$2271,K14,$H$11:$H$2271)/$H$2272</f>
        <v>468935.5263157895</v>
      </c>
      <c r="N14" s="19"/>
      <c r="P14" s="19"/>
    </row>
    <row r="15" spans="1:16" ht="24.75" x14ac:dyDescent="0.25">
      <c r="A15" s="55" t="s">
        <v>4700</v>
      </c>
      <c r="B15" s="56" t="s">
        <v>4701</v>
      </c>
      <c r="C15" s="57" t="s">
        <v>4702</v>
      </c>
      <c r="D15" s="56" t="s">
        <v>11</v>
      </c>
      <c r="E15" s="56" t="s">
        <v>12</v>
      </c>
      <c r="F15" s="58">
        <v>4800</v>
      </c>
      <c r="G15" s="59">
        <v>191.94</v>
      </c>
      <c r="H15" s="60">
        <v>921312</v>
      </c>
      <c r="I15" s="41">
        <f t="shared" ref="I15:I78" si="1">H15+I14</f>
        <v>3107205</v>
      </c>
      <c r="J15" s="42">
        <f t="shared" ref="J15:J78" si="2">I15/$H$2272</f>
        <v>1362809.210526316</v>
      </c>
      <c r="K15" s="27" t="s">
        <v>6797</v>
      </c>
      <c r="L15" s="72">
        <f t="shared" si="0"/>
        <v>469118.05701754388</v>
      </c>
      <c r="N15" s="19"/>
      <c r="P15" s="19"/>
    </row>
    <row r="16" spans="1:16" x14ac:dyDescent="0.25">
      <c r="A16" s="55" t="s">
        <v>3188</v>
      </c>
      <c r="B16" s="56" t="s">
        <v>3192</v>
      </c>
      <c r="C16" s="57" t="s">
        <v>3193</v>
      </c>
      <c r="D16" s="56" t="s">
        <v>6792</v>
      </c>
      <c r="E16" s="56" t="s">
        <v>19</v>
      </c>
      <c r="F16" s="61">
        <v>2880</v>
      </c>
      <c r="G16" s="59">
        <v>257.98</v>
      </c>
      <c r="H16" s="60">
        <v>742982.4</v>
      </c>
      <c r="I16" s="41">
        <f t="shared" si="1"/>
        <v>3850187.4</v>
      </c>
      <c r="J16" s="42">
        <f t="shared" si="2"/>
        <v>1688678.6842105265</v>
      </c>
      <c r="K16" s="27" t="s">
        <v>6798</v>
      </c>
      <c r="L16" s="72">
        <f t="shared" si="0"/>
        <v>496574.80701754382</v>
      </c>
      <c r="N16" s="19"/>
      <c r="P16" s="19"/>
    </row>
    <row r="17" spans="1:16" x14ac:dyDescent="0.25">
      <c r="A17" s="55" t="s">
        <v>920</v>
      </c>
      <c r="B17" s="56" t="s">
        <v>921</v>
      </c>
      <c r="C17" s="57" t="s">
        <v>922</v>
      </c>
      <c r="D17" s="56" t="s">
        <v>6792</v>
      </c>
      <c r="E17" s="56" t="s">
        <v>68</v>
      </c>
      <c r="F17" s="58">
        <v>700</v>
      </c>
      <c r="G17" s="59">
        <v>644.20000000000005</v>
      </c>
      <c r="H17" s="60">
        <v>450940</v>
      </c>
      <c r="I17" s="41">
        <f t="shared" si="1"/>
        <v>4301127.4000000004</v>
      </c>
      <c r="J17" s="42">
        <f t="shared" si="2"/>
        <v>1886459.3859649126</v>
      </c>
      <c r="K17" s="27" t="s">
        <v>6799</v>
      </c>
      <c r="L17" s="72">
        <f t="shared" si="0"/>
        <v>502864.78070175438</v>
      </c>
      <c r="N17" s="19"/>
      <c r="P17" s="19"/>
    </row>
    <row r="18" spans="1:16" x14ac:dyDescent="0.25">
      <c r="A18" s="55" t="s">
        <v>1060</v>
      </c>
      <c r="B18" s="56" t="s">
        <v>1061</v>
      </c>
      <c r="C18" s="57" t="s">
        <v>1062</v>
      </c>
      <c r="D18" s="56" t="s">
        <v>6792</v>
      </c>
      <c r="E18" s="56" t="s">
        <v>12</v>
      </c>
      <c r="F18" s="58">
        <v>2800</v>
      </c>
      <c r="G18" s="59">
        <v>136.41</v>
      </c>
      <c r="H18" s="60">
        <v>381948</v>
      </c>
      <c r="I18" s="41">
        <f t="shared" si="1"/>
        <v>4683075.4000000004</v>
      </c>
      <c r="J18" s="42">
        <f t="shared" si="2"/>
        <v>2053980.4385964915</v>
      </c>
      <c r="K18" s="27" t="s">
        <v>6804</v>
      </c>
      <c r="L18" s="72">
        <f t="shared" si="0"/>
        <v>508300.83333333331</v>
      </c>
      <c r="N18" s="19"/>
      <c r="P18" s="19"/>
    </row>
    <row r="19" spans="1:16" x14ac:dyDescent="0.25">
      <c r="A19" s="55" t="s">
        <v>1870</v>
      </c>
      <c r="B19" s="56" t="s">
        <v>1871</v>
      </c>
      <c r="C19" s="57" t="s">
        <v>1872</v>
      </c>
      <c r="D19" s="56" t="s">
        <v>6792</v>
      </c>
      <c r="E19" s="56" t="s">
        <v>68</v>
      </c>
      <c r="F19" s="58">
        <v>3800</v>
      </c>
      <c r="G19" s="59">
        <v>98.83</v>
      </c>
      <c r="H19" s="60">
        <v>375554</v>
      </c>
      <c r="I19" s="41">
        <f t="shared" si="1"/>
        <v>5058629.4000000004</v>
      </c>
      <c r="J19" s="42">
        <f t="shared" si="2"/>
        <v>2218697.1052631582</v>
      </c>
      <c r="K19" s="27" t="s">
        <v>6800</v>
      </c>
      <c r="L19" s="72">
        <f t="shared" si="0"/>
        <v>493053.50877192989</v>
      </c>
      <c r="N19" s="19"/>
      <c r="P19" s="19"/>
    </row>
    <row r="20" spans="1:16" x14ac:dyDescent="0.25">
      <c r="A20" s="55" t="s">
        <v>5304</v>
      </c>
      <c r="B20" s="56" t="s">
        <v>5305</v>
      </c>
      <c r="C20" s="57" t="s">
        <v>5306</v>
      </c>
      <c r="D20" s="56" t="s">
        <v>6792</v>
      </c>
      <c r="E20" s="56" t="s">
        <v>12</v>
      </c>
      <c r="F20" s="61">
        <v>8000</v>
      </c>
      <c r="G20" s="59">
        <v>46.7</v>
      </c>
      <c r="H20" s="60">
        <v>373600</v>
      </c>
      <c r="I20" s="41">
        <f t="shared" si="1"/>
        <v>5432229.4000000004</v>
      </c>
      <c r="J20" s="42">
        <f t="shared" si="2"/>
        <v>2382556.7543859654</v>
      </c>
      <c r="K20" s="27" t="s">
        <v>6533</v>
      </c>
      <c r="L20" s="72">
        <f t="shared" si="0"/>
        <v>536139.14035087707</v>
      </c>
      <c r="N20" s="19"/>
      <c r="P20" s="19"/>
    </row>
    <row r="21" spans="1:16" ht="16.5" x14ac:dyDescent="0.25">
      <c r="A21" s="55" t="s">
        <v>1120</v>
      </c>
      <c r="B21" s="56" t="s">
        <v>1121</v>
      </c>
      <c r="C21" s="57" t="s">
        <v>1122</v>
      </c>
      <c r="D21" s="56" t="s">
        <v>6792</v>
      </c>
      <c r="E21" s="56" t="s">
        <v>12</v>
      </c>
      <c r="F21" s="58">
        <v>1300</v>
      </c>
      <c r="G21" s="59">
        <v>252.39</v>
      </c>
      <c r="H21" s="60">
        <v>328107</v>
      </c>
      <c r="I21" s="41">
        <f t="shared" si="1"/>
        <v>5760336.4000000004</v>
      </c>
      <c r="J21" s="42">
        <f t="shared" si="2"/>
        <v>2526463.3333333335</v>
      </c>
      <c r="K21" s="27" t="s">
        <v>6805</v>
      </c>
      <c r="L21" s="72">
        <f t="shared" si="0"/>
        <v>520050.37719298265</v>
      </c>
      <c r="N21" s="19"/>
      <c r="P21" s="19"/>
    </row>
    <row r="22" spans="1:16" x14ac:dyDescent="0.25">
      <c r="A22" s="55" t="s">
        <v>4317</v>
      </c>
      <c r="B22" s="56" t="s">
        <v>4318</v>
      </c>
      <c r="C22" s="57" t="s">
        <v>4319</v>
      </c>
      <c r="D22" s="56" t="s">
        <v>6840</v>
      </c>
      <c r="E22" s="56" t="s">
        <v>12</v>
      </c>
      <c r="F22" s="58">
        <v>370</v>
      </c>
      <c r="G22" s="59">
        <v>878.4</v>
      </c>
      <c r="H22" s="60">
        <v>325008</v>
      </c>
      <c r="I22" s="41">
        <f t="shared" si="1"/>
        <v>6085344.4000000004</v>
      </c>
      <c r="J22" s="42">
        <f t="shared" si="2"/>
        <v>2669010.7017543865</v>
      </c>
      <c r="K22" s="27" t="s">
        <v>6806</v>
      </c>
      <c r="L22" s="72">
        <f>SUMIF($K$11:$K$2271,K22,$H$11:$H$2271)/$H$2272</f>
        <v>489289.06578947377</v>
      </c>
      <c r="N22" s="19"/>
      <c r="P22" s="19"/>
    </row>
    <row r="23" spans="1:16" x14ac:dyDescent="0.25">
      <c r="A23" s="55" t="s">
        <v>1888</v>
      </c>
      <c r="B23" s="56" t="s">
        <v>1889</v>
      </c>
      <c r="C23" s="57" t="s">
        <v>1890</v>
      </c>
      <c r="D23" s="56" t="s">
        <v>6792</v>
      </c>
      <c r="E23" s="56" t="s">
        <v>68</v>
      </c>
      <c r="F23" s="58">
        <v>1700</v>
      </c>
      <c r="G23" s="59">
        <v>186.7</v>
      </c>
      <c r="H23" s="60">
        <v>317390</v>
      </c>
      <c r="I23" s="41">
        <f t="shared" si="1"/>
        <v>6402734.4000000004</v>
      </c>
      <c r="J23" s="42">
        <f t="shared" si="2"/>
        <v>2808216.8421052634</v>
      </c>
      <c r="K23" s="27" t="s">
        <v>6801</v>
      </c>
      <c r="L23" s="27"/>
      <c r="N23" s="19"/>
      <c r="P23" s="19"/>
    </row>
    <row r="24" spans="1:16" x14ac:dyDescent="0.25">
      <c r="A24" s="55" t="s">
        <v>1900</v>
      </c>
      <c r="B24" s="56" t="s">
        <v>1901</v>
      </c>
      <c r="C24" s="57" t="s">
        <v>1902</v>
      </c>
      <c r="D24" s="56" t="s">
        <v>6792</v>
      </c>
      <c r="E24" s="56" t="s">
        <v>68</v>
      </c>
      <c r="F24" s="58">
        <v>2000</v>
      </c>
      <c r="G24" s="59">
        <v>158.69</v>
      </c>
      <c r="H24" s="60">
        <v>317380</v>
      </c>
      <c r="I24" s="41">
        <f t="shared" si="1"/>
        <v>6720114.4000000004</v>
      </c>
      <c r="J24" s="42">
        <f t="shared" si="2"/>
        <v>2947418.5964912283</v>
      </c>
      <c r="K24" s="27" t="s">
        <v>6801</v>
      </c>
      <c r="L24" s="72">
        <f>SUMIF($K$11:$K$2271,K24,$H$11:$H$2271)/$H$2272</f>
        <v>487003.28947368427</v>
      </c>
      <c r="N24" s="19"/>
      <c r="P24" s="19"/>
    </row>
    <row r="25" spans="1:16" ht="24.75" x14ac:dyDescent="0.25">
      <c r="A25" s="55" t="s">
        <v>1867</v>
      </c>
      <c r="B25" s="56" t="s">
        <v>1868</v>
      </c>
      <c r="C25" s="57" t="s">
        <v>1869</v>
      </c>
      <c r="D25" s="56" t="s">
        <v>11</v>
      </c>
      <c r="E25" s="56" t="s">
        <v>68</v>
      </c>
      <c r="F25" s="58">
        <v>1600</v>
      </c>
      <c r="G25" s="59">
        <v>173.58</v>
      </c>
      <c r="H25" s="60">
        <v>277728</v>
      </c>
      <c r="I25" s="41">
        <f t="shared" si="1"/>
        <v>6997842.4000000004</v>
      </c>
      <c r="J25" s="42">
        <f t="shared" si="2"/>
        <v>3069229.122807018</v>
      </c>
      <c r="K25" s="27" t="s">
        <v>6800</v>
      </c>
      <c r="L25" s="27"/>
      <c r="N25" s="19"/>
      <c r="P25" s="19"/>
    </row>
    <row r="26" spans="1:16" x14ac:dyDescent="0.25">
      <c r="A26" s="55" t="s">
        <v>4338</v>
      </c>
      <c r="B26" s="56" t="s">
        <v>4339</v>
      </c>
      <c r="C26" s="57" t="s">
        <v>4340</v>
      </c>
      <c r="D26" s="56" t="s">
        <v>6792</v>
      </c>
      <c r="E26" s="56" t="s">
        <v>12</v>
      </c>
      <c r="F26" s="58">
        <v>1200</v>
      </c>
      <c r="G26" s="59">
        <v>212.8</v>
      </c>
      <c r="H26" s="60">
        <v>255360</v>
      </c>
      <c r="I26" s="41">
        <f t="shared" si="1"/>
        <v>7253202.4000000004</v>
      </c>
      <c r="J26" s="42">
        <f t="shared" si="2"/>
        <v>3181229.122807018</v>
      </c>
      <c r="K26" s="27" t="s">
        <v>6806</v>
      </c>
      <c r="L26" s="27"/>
      <c r="N26" s="19"/>
      <c r="P26" s="19"/>
    </row>
    <row r="27" spans="1:16" ht="24.75" x14ac:dyDescent="0.25">
      <c r="A27" s="55" t="s">
        <v>2989</v>
      </c>
      <c r="B27" s="56" t="s">
        <v>2990</v>
      </c>
      <c r="C27" s="57" t="s">
        <v>2991</v>
      </c>
      <c r="D27" s="56" t="s">
        <v>11</v>
      </c>
      <c r="E27" s="56" t="s">
        <v>68</v>
      </c>
      <c r="F27" s="61">
        <v>13200</v>
      </c>
      <c r="G27" s="59">
        <v>18.899999999999999</v>
      </c>
      <c r="H27" s="60">
        <v>249480</v>
      </c>
      <c r="I27" s="41">
        <f t="shared" si="1"/>
        <v>7502682.4000000004</v>
      </c>
      <c r="J27" s="42">
        <f t="shared" si="2"/>
        <v>3290650.1754385969</v>
      </c>
      <c r="K27" s="27" t="s">
        <v>3301</v>
      </c>
      <c r="L27" s="72">
        <f>SUMIF($K$11:$K$2271,K27,$H$11:$H$2271)/$H$2272</f>
        <v>481107.07456140348</v>
      </c>
      <c r="N27" s="19"/>
      <c r="P27" s="19"/>
    </row>
    <row r="28" spans="1:16" x14ac:dyDescent="0.25">
      <c r="A28" s="55" t="s">
        <v>935</v>
      </c>
      <c r="B28" s="56" t="s">
        <v>936</v>
      </c>
      <c r="C28" s="57" t="s">
        <v>937</v>
      </c>
      <c r="D28" s="56" t="s">
        <v>6792</v>
      </c>
      <c r="E28" s="56" t="s">
        <v>68</v>
      </c>
      <c r="F28" s="58">
        <v>300</v>
      </c>
      <c r="G28" s="59">
        <v>815.56</v>
      </c>
      <c r="H28" s="60">
        <v>244668</v>
      </c>
      <c r="I28" s="41">
        <f t="shared" si="1"/>
        <v>7747350.4000000004</v>
      </c>
      <c r="J28" s="42">
        <f t="shared" si="2"/>
        <v>3397960.7017543865</v>
      </c>
      <c r="K28" s="27" t="s">
        <v>6799</v>
      </c>
      <c r="L28" s="27"/>
      <c r="N28" s="19"/>
      <c r="P28" s="19"/>
    </row>
    <row r="29" spans="1:16" x14ac:dyDescent="0.25">
      <c r="A29" s="55" t="s">
        <v>926</v>
      </c>
      <c r="B29" s="56" t="s">
        <v>927</v>
      </c>
      <c r="C29" s="57" t="s">
        <v>928</v>
      </c>
      <c r="D29" s="56" t="s">
        <v>6792</v>
      </c>
      <c r="E29" s="56" t="s">
        <v>68</v>
      </c>
      <c r="F29" s="58">
        <v>300</v>
      </c>
      <c r="G29" s="59">
        <v>791.4</v>
      </c>
      <c r="H29" s="60">
        <v>237420</v>
      </c>
      <c r="I29" s="41">
        <f t="shared" si="1"/>
        <v>7984770.4000000004</v>
      </c>
      <c r="J29" s="42">
        <f t="shared" si="2"/>
        <v>3502092.2807017551</v>
      </c>
      <c r="K29" s="27" t="s">
        <v>6799</v>
      </c>
      <c r="L29" s="27"/>
      <c r="N29" s="19"/>
      <c r="P29" s="19"/>
    </row>
    <row r="30" spans="1:16" ht="24.75" x14ac:dyDescent="0.25">
      <c r="A30" s="55" t="s">
        <v>2980</v>
      </c>
      <c r="B30" s="56" t="s">
        <v>2981</v>
      </c>
      <c r="C30" s="57" t="s">
        <v>2982</v>
      </c>
      <c r="D30" s="56" t="s">
        <v>11</v>
      </c>
      <c r="E30" s="56" t="s">
        <v>68</v>
      </c>
      <c r="F30" s="61">
        <v>47000</v>
      </c>
      <c r="G30" s="59">
        <v>5.05</v>
      </c>
      <c r="H30" s="60">
        <v>237350</v>
      </c>
      <c r="I30" s="41">
        <f t="shared" si="1"/>
        <v>8222120.4000000004</v>
      </c>
      <c r="J30" s="42">
        <f t="shared" si="2"/>
        <v>3606193.1578947371</v>
      </c>
      <c r="K30" s="27" t="s">
        <v>3301</v>
      </c>
      <c r="L30" s="27"/>
      <c r="N30" s="19"/>
      <c r="P30" s="19"/>
    </row>
    <row r="31" spans="1:16" x14ac:dyDescent="0.25">
      <c r="A31" s="55" t="s">
        <v>1057</v>
      </c>
      <c r="B31" s="56" t="s">
        <v>1058</v>
      </c>
      <c r="C31" s="57" t="s">
        <v>1059</v>
      </c>
      <c r="D31" s="56" t="s">
        <v>6792</v>
      </c>
      <c r="E31" s="56" t="s">
        <v>12</v>
      </c>
      <c r="F31" s="58">
        <v>1100</v>
      </c>
      <c r="G31" s="59">
        <v>213.95</v>
      </c>
      <c r="H31" s="60">
        <v>235345</v>
      </c>
      <c r="I31" s="41">
        <f t="shared" si="1"/>
        <v>8457465.4000000004</v>
      </c>
      <c r="J31" s="42">
        <f t="shared" si="2"/>
        <v>3709414.6491228077</v>
      </c>
      <c r="K31" s="27" t="s">
        <v>6804</v>
      </c>
      <c r="L31" s="27"/>
      <c r="N31" s="19"/>
      <c r="P31" s="19"/>
    </row>
    <row r="32" spans="1:16" x14ac:dyDescent="0.25">
      <c r="A32" s="55" t="s">
        <v>1054</v>
      </c>
      <c r="B32" s="56" t="s">
        <v>1055</v>
      </c>
      <c r="C32" s="57" t="s">
        <v>1056</v>
      </c>
      <c r="D32" s="56" t="s">
        <v>6792</v>
      </c>
      <c r="E32" s="56" t="s">
        <v>12</v>
      </c>
      <c r="F32" s="58">
        <v>1150</v>
      </c>
      <c r="G32" s="59">
        <v>202.17</v>
      </c>
      <c r="H32" s="60">
        <v>232495.5</v>
      </c>
      <c r="I32" s="41">
        <f t="shared" si="1"/>
        <v>8689960.9000000004</v>
      </c>
      <c r="J32" s="42">
        <f t="shared" si="2"/>
        <v>3811386.3596491232</v>
      </c>
      <c r="K32" s="27" t="s">
        <v>6804</v>
      </c>
      <c r="L32" s="27"/>
      <c r="N32" s="19"/>
      <c r="P32" s="19"/>
    </row>
    <row r="33" spans="1:16" ht="16.5" x14ac:dyDescent="0.25">
      <c r="A33" s="55" t="s">
        <v>1111</v>
      </c>
      <c r="B33" s="56" t="s">
        <v>1112</v>
      </c>
      <c r="C33" s="57" t="s">
        <v>1113</v>
      </c>
      <c r="D33" s="56" t="s">
        <v>6792</v>
      </c>
      <c r="E33" s="56" t="s">
        <v>12</v>
      </c>
      <c r="F33" s="58">
        <v>900</v>
      </c>
      <c r="G33" s="59">
        <v>251.22</v>
      </c>
      <c r="H33" s="60">
        <v>226098</v>
      </c>
      <c r="I33" s="41">
        <f t="shared" si="1"/>
        <v>8916058.9000000004</v>
      </c>
      <c r="J33" s="42">
        <f t="shared" si="2"/>
        <v>3910552.1491228077</v>
      </c>
      <c r="K33" s="27" t="s">
        <v>6805</v>
      </c>
      <c r="L33" s="27"/>
      <c r="N33" s="19"/>
      <c r="P33" s="19"/>
    </row>
    <row r="34" spans="1:16" x14ac:dyDescent="0.25">
      <c r="A34" s="55" t="s">
        <v>1051</v>
      </c>
      <c r="B34" s="56" t="s">
        <v>1052</v>
      </c>
      <c r="C34" s="57" t="s">
        <v>1053</v>
      </c>
      <c r="D34" s="56" t="s">
        <v>6792</v>
      </c>
      <c r="E34" s="56" t="s">
        <v>12</v>
      </c>
      <c r="F34" s="58">
        <v>1180</v>
      </c>
      <c r="G34" s="59">
        <v>190.38</v>
      </c>
      <c r="H34" s="60">
        <v>224648.4</v>
      </c>
      <c r="I34" s="41">
        <f t="shared" si="1"/>
        <v>9140707.3000000007</v>
      </c>
      <c r="J34" s="42">
        <f t="shared" si="2"/>
        <v>4009082.1491228077</v>
      </c>
      <c r="K34" s="27" t="s">
        <v>6804</v>
      </c>
      <c r="L34" s="27"/>
      <c r="N34" s="19"/>
      <c r="P34" s="19"/>
    </row>
    <row r="35" spans="1:16" ht="16.5" x14ac:dyDescent="0.25">
      <c r="A35" s="55" t="s">
        <v>4329</v>
      </c>
      <c r="B35" s="56" t="s">
        <v>4330</v>
      </c>
      <c r="C35" s="57" t="s">
        <v>4331</v>
      </c>
      <c r="D35" s="56" t="s">
        <v>11</v>
      </c>
      <c r="E35" s="56" t="s">
        <v>12</v>
      </c>
      <c r="F35" s="58">
        <v>2952</v>
      </c>
      <c r="G35" s="59">
        <v>74.69</v>
      </c>
      <c r="H35" s="60">
        <v>220484.88</v>
      </c>
      <c r="I35" s="41">
        <f t="shared" si="1"/>
        <v>9361192.1800000016</v>
      </c>
      <c r="J35" s="42">
        <f t="shared" si="2"/>
        <v>4105786.0438596504</v>
      </c>
      <c r="K35" s="27" t="s">
        <v>6806</v>
      </c>
      <c r="L35" s="27"/>
      <c r="N35" s="19"/>
      <c r="P35" s="19"/>
    </row>
    <row r="36" spans="1:16" ht="16.5" x14ac:dyDescent="0.25">
      <c r="A36" s="55" t="s">
        <v>1126</v>
      </c>
      <c r="B36" s="56" t="s">
        <v>1127</v>
      </c>
      <c r="C36" s="57" t="s">
        <v>1128</v>
      </c>
      <c r="D36" s="56" t="s">
        <v>6840</v>
      </c>
      <c r="E36" s="56" t="s">
        <v>12</v>
      </c>
      <c r="F36" s="58">
        <v>1500</v>
      </c>
      <c r="G36" s="59">
        <v>146.80000000000001</v>
      </c>
      <c r="H36" s="60">
        <v>220200</v>
      </c>
      <c r="I36" s="41">
        <f t="shared" si="1"/>
        <v>9581392.1800000016</v>
      </c>
      <c r="J36" s="42">
        <f t="shared" si="2"/>
        <v>4202364.991228071</v>
      </c>
      <c r="K36" s="27" t="s">
        <v>6805</v>
      </c>
      <c r="L36" s="27"/>
      <c r="N36" s="19"/>
      <c r="P36" s="19"/>
    </row>
    <row r="37" spans="1:16" x14ac:dyDescent="0.25">
      <c r="A37" s="55" t="s">
        <v>1873</v>
      </c>
      <c r="B37" s="56" t="s">
        <v>1874</v>
      </c>
      <c r="C37" s="57" t="s">
        <v>1875</v>
      </c>
      <c r="D37" s="56" t="s">
        <v>6792</v>
      </c>
      <c r="E37" s="56" t="s">
        <v>68</v>
      </c>
      <c r="F37" s="58">
        <v>1500</v>
      </c>
      <c r="G37" s="59">
        <v>135.03</v>
      </c>
      <c r="H37" s="60">
        <v>202545</v>
      </c>
      <c r="I37" s="41">
        <f t="shared" si="1"/>
        <v>9783937.1800000016</v>
      </c>
      <c r="J37" s="42">
        <f t="shared" si="2"/>
        <v>4291200.5175438607</v>
      </c>
      <c r="K37" s="27" t="s">
        <v>6800</v>
      </c>
      <c r="N37" s="19"/>
      <c r="P37" s="19"/>
    </row>
    <row r="38" spans="1:16" ht="24.75" x14ac:dyDescent="0.25">
      <c r="A38" s="55" t="s">
        <v>2983</v>
      </c>
      <c r="B38" s="56" t="s">
        <v>2984</v>
      </c>
      <c r="C38" s="57" t="s">
        <v>2985</v>
      </c>
      <c r="D38" s="56" t="s">
        <v>11</v>
      </c>
      <c r="E38" s="56" t="s">
        <v>68</v>
      </c>
      <c r="F38" s="61">
        <v>26204</v>
      </c>
      <c r="G38" s="59">
        <v>7.72</v>
      </c>
      <c r="H38" s="60">
        <v>202294.88</v>
      </c>
      <c r="I38" s="41">
        <f t="shared" si="1"/>
        <v>9986232.0600000024</v>
      </c>
      <c r="J38" s="42">
        <f t="shared" si="2"/>
        <v>4379926.3421052648</v>
      </c>
      <c r="K38" s="27" t="s">
        <v>3301</v>
      </c>
      <c r="L38" s="27"/>
      <c r="N38" s="19"/>
      <c r="P38" s="19"/>
    </row>
    <row r="39" spans="1:16" x14ac:dyDescent="0.25">
      <c r="A39" s="55" t="s">
        <v>6108</v>
      </c>
      <c r="B39" s="56" t="s">
        <v>6121</v>
      </c>
      <c r="C39" s="57" t="s">
        <v>6122</v>
      </c>
      <c r="D39" s="56" t="s">
        <v>6792</v>
      </c>
      <c r="E39" s="56" t="s">
        <v>19</v>
      </c>
      <c r="F39" s="58">
        <v>6</v>
      </c>
      <c r="G39" s="59">
        <v>30147.45</v>
      </c>
      <c r="H39" s="60">
        <v>180884.7</v>
      </c>
      <c r="I39" s="41">
        <f t="shared" si="1"/>
        <v>10167116.760000002</v>
      </c>
      <c r="J39" s="42">
        <f t="shared" si="2"/>
        <v>4459261.7368421061</v>
      </c>
      <c r="L39" s="27"/>
      <c r="N39" s="19"/>
      <c r="P39" s="19"/>
    </row>
    <row r="40" spans="1:16" ht="16.5" x14ac:dyDescent="0.25">
      <c r="A40" s="55" t="s">
        <v>5301</v>
      </c>
      <c r="B40" s="56" t="s">
        <v>5302</v>
      </c>
      <c r="C40" s="57" t="s">
        <v>5303</v>
      </c>
      <c r="D40" s="56" t="s">
        <v>11</v>
      </c>
      <c r="E40" s="56" t="s">
        <v>12</v>
      </c>
      <c r="F40" s="61">
        <v>12000</v>
      </c>
      <c r="G40" s="59">
        <v>14.8</v>
      </c>
      <c r="H40" s="60">
        <v>177600</v>
      </c>
      <c r="I40" s="41">
        <f t="shared" si="1"/>
        <v>10344716.760000002</v>
      </c>
      <c r="J40" s="42">
        <f t="shared" si="2"/>
        <v>4537156.4736842113</v>
      </c>
      <c r="K40" s="27" t="s">
        <v>6533</v>
      </c>
      <c r="L40" s="27"/>
      <c r="N40" s="19"/>
      <c r="P40" s="19"/>
    </row>
    <row r="41" spans="1:16" ht="16.5" x14ac:dyDescent="0.25">
      <c r="A41" s="55" t="s">
        <v>1114</v>
      </c>
      <c r="B41" s="56" t="s">
        <v>1115</v>
      </c>
      <c r="C41" s="57" t="s">
        <v>1116</v>
      </c>
      <c r="D41" s="56" t="s">
        <v>6792</v>
      </c>
      <c r="E41" s="56" t="s">
        <v>12</v>
      </c>
      <c r="F41" s="58">
        <v>600</v>
      </c>
      <c r="G41" s="59">
        <v>277.33999999999997</v>
      </c>
      <c r="H41" s="60">
        <v>166404</v>
      </c>
      <c r="I41" s="41">
        <f t="shared" si="1"/>
        <v>10511120.760000002</v>
      </c>
      <c r="J41" s="42">
        <f t="shared" si="2"/>
        <v>4610140.6842105277</v>
      </c>
      <c r="K41" s="27" t="s">
        <v>6805</v>
      </c>
      <c r="L41" s="27"/>
      <c r="N41" s="19"/>
      <c r="P41" s="19"/>
    </row>
    <row r="42" spans="1:16" ht="16.5" x14ac:dyDescent="0.25">
      <c r="A42" s="55" t="s">
        <v>5274</v>
      </c>
      <c r="B42" s="56" t="s">
        <v>5275</v>
      </c>
      <c r="C42" s="57" t="s">
        <v>5276</v>
      </c>
      <c r="D42" s="56" t="s">
        <v>11</v>
      </c>
      <c r="E42" s="56" t="s">
        <v>12</v>
      </c>
      <c r="F42" s="58">
        <v>12000</v>
      </c>
      <c r="G42" s="59">
        <v>13.41</v>
      </c>
      <c r="H42" s="60">
        <v>160920</v>
      </c>
      <c r="I42" s="41">
        <f t="shared" si="1"/>
        <v>10672040.760000002</v>
      </c>
      <c r="J42" s="42">
        <f t="shared" si="2"/>
        <v>4680719.6315789483</v>
      </c>
      <c r="K42" s="27" t="s">
        <v>6533</v>
      </c>
      <c r="L42" s="27"/>
      <c r="N42" s="19"/>
      <c r="P42" s="19"/>
    </row>
    <row r="43" spans="1:16" ht="24.75" x14ac:dyDescent="0.25">
      <c r="A43" s="55" t="s">
        <v>1864</v>
      </c>
      <c r="B43" s="56" t="s">
        <v>1865</v>
      </c>
      <c r="C43" s="57" t="s">
        <v>1866</v>
      </c>
      <c r="D43" s="56" t="s">
        <v>11</v>
      </c>
      <c r="E43" s="56" t="s">
        <v>68</v>
      </c>
      <c r="F43" s="58">
        <v>1600</v>
      </c>
      <c r="G43" s="59">
        <v>89.94</v>
      </c>
      <c r="H43" s="60">
        <v>143904</v>
      </c>
      <c r="I43" s="41">
        <f t="shared" si="1"/>
        <v>10815944.760000002</v>
      </c>
      <c r="J43" s="42">
        <f t="shared" si="2"/>
        <v>4743835.4210526329</v>
      </c>
      <c r="K43" s="27" t="s">
        <v>6800</v>
      </c>
      <c r="L43" s="27"/>
      <c r="N43" s="19"/>
      <c r="P43" s="19"/>
    </row>
    <row r="44" spans="1:16" x14ac:dyDescent="0.25">
      <c r="A44" s="55" t="s">
        <v>5325</v>
      </c>
      <c r="B44" s="56" t="s">
        <v>5326</v>
      </c>
      <c r="C44" s="57" t="s">
        <v>5327</v>
      </c>
      <c r="D44" s="56" t="s">
        <v>6792</v>
      </c>
      <c r="E44" s="56" t="s">
        <v>12</v>
      </c>
      <c r="F44" s="58">
        <v>5000</v>
      </c>
      <c r="G44" s="59">
        <v>28.47</v>
      </c>
      <c r="H44" s="60">
        <v>142350</v>
      </c>
      <c r="I44" s="41">
        <f t="shared" si="1"/>
        <v>10958294.760000002</v>
      </c>
      <c r="J44" s="42">
        <f t="shared" si="2"/>
        <v>4806269.6315789483</v>
      </c>
      <c r="K44" s="27" t="s">
        <v>6533</v>
      </c>
      <c r="L44" s="27"/>
      <c r="N44" s="19"/>
      <c r="P44" s="19"/>
    </row>
    <row r="45" spans="1:16" ht="24.75" x14ac:dyDescent="0.25">
      <c r="A45" s="55" t="s">
        <v>2986</v>
      </c>
      <c r="B45" s="56" t="s">
        <v>2987</v>
      </c>
      <c r="C45" s="57" t="s">
        <v>2988</v>
      </c>
      <c r="D45" s="56" t="s">
        <v>11</v>
      </c>
      <c r="E45" s="56" t="s">
        <v>68</v>
      </c>
      <c r="F45" s="61">
        <v>13102</v>
      </c>
      <c r="G45" s="59">
        <v>10.71</v>
      </c>
      <c r="H45" s="60">
        <v>140322.42000000001</v>
      </c>
      <c r="I45" s="41">
        <f t="shared" si="1"/>
        <v>11098617.180000002</v>
      </c>
      <c r="J45" s="42">
        <f t="shared" si="2"/>
        <v>4867814.5526315803</v>
      </c>
      <c r="K45" s="27" t="s">
        <v>3301</v>
      </c>
      <c r="L45" s="27"/>
      <c r="N45" s="19"/>
      <c r="P45" s="19"/>
    </row>
    <row r="46" spans="1:16" ht="16.5" x14ac:dyDescent="0.25">
      <c r="A46" s="55" t="s">
        <v>1161</v>
      </c>
      <c r="B46" s="56" t="s">
        <v>1162</v>
      </c>
      <c r="C46" s="57" t="s">
        <v>1163</v>
      </c>
      <c r="D46" s="56" t="s">
        <v>11</v>
      </c>
      <c r="E46" s="56" t="s">
        <v>68</v>
      </c>
      <c r="F46" s="58">
        <v>2300</v>
      </c>
      <c r="G46" s="59">
        <v>60.55</v>
      </c>
      <c r="H46" s="60">
        <v>139265</v>
      </c>
      <c r="I46" s="41">
        <f t="shared" si="1"/>
        <v>11237882.180000002</v>
      </c>
      <c r="J46" s="42">
        <f t="shared" si="2"/>
        <v>4928895.6929824576</v>
      </c>
      <c r="K46" s="27" t="s">
        <v>6801</v>
      </c>
      <c r="L46" s="27"/>
      <c r="N46" s="19"/>
      <c r="P46" s="19"/>
    </row>
    <row r="47" spans="1:16" x14ac:dyDescent="0.25">
      <c r="A47" s="55" t="s">
        <v>3194</v>
      </c>
      <c r="B47" s="56" t="s">
        <v>3198</v>
      </c>
      <c r="C47" s="57" t="s">
        <v>3199</v>
      </c>
      <c r="D47" s="56" t="s">
        <v>6792</v>
      </c>
      <c r="E47" s="56" t="s">
        <v>19</v>
      </c>
      <c r="F47" s="61">
        <v>370</v>
      </c>
      <c r="G47" s="59">
        <v>355.83</v>
      </c>
      <c r="H47" s="60">
        <v>131657.1</v>
      </c>
      <c r="I47" s="41">
        <f t="shared" si="1"/>
        <v>11369539.280000001</v>
      </c>
      <c r="J47" s="42">
        <f t="shared" si="2"/>
        <v>4986640.0350877205</v>
      </c>
      <c r="K47" s="27" t="s">
        <v>6798</v>
      </c>
      <c r="L47" s="27"/>
      <c r="N47" s="19"/>
      <c r="P47" s="19"/>
    </row>
    <row r="48" spans="1:16" ht="24.75" x14ac:dyDescent="0.25">
      <c r="A48" s="55" t="s">
        <v>1861</v>
      </c>
      <c r="B48" s="56" t="s">
        <v>1862</v>
      </c>
      <c r="C48" s="57" t="s">
        <v>1863</v>
      </c>
      <c r="D48" s="56" t="s">
        <v>11</v>
      </c>
      <c r="E48" s="56" t="s">
        <v>68</v>
      </c>
      <c r="F48" s="58">
        <v>1900</v>
      </c>
      <c r="G48" s="59">
        <v>65.489999999999995</v>
      </c>
      <c r="H48" s="60">
        <v>124431</v>
      </c>
      <c r="I48" s="41">
        <f t="shared" si="1"/>
        <v>11493970.280000001</v>
      </c>
      <c r="J48" s="42">
        <f t="shared" si="2"/>
        <v>5041215.0350877205</v>
      </c>
      <c r="K48" s="27" t="s">
        <v>6800</v>
      </c>
      <c r="L48" s="27"/>
      <c r="N48" s="19"/>
      <c r="P48" s="19"/>
    </row>
    <row r="49" spans="1:16" x14ac:dyDescent="0.25">
      <c r="A49" s="55" t="s">
        <v>1169</v>
      </c>
      <c r="B49" s="56" t="s">
        <v>1170</v>
      </c>
      <c r="C49" s="57" t="s">
        <v>1171</v>
      </c>
      <c r="D49" s="56" t="s">
        <v>6792</v>
      </c>
      <c r="E49" s="56" t="s">
        <v>68</v>
      </c>
      <c r="F49" s="58">
        <v>1100</v>
      </c>
      <c r="G49" s="59">
        <v>112.87</v>
      </c>
      <c r="H49" s="60">
        <v>124157</v>
      </c>
      <c r="I49" s="41">
        <f t="shared" si="1"/>
        <v>11618127.280000001</v>
      </c>
      <c r="J49" s="42">
        <f t="shared" si="2"/>
        <v>5095669.8596491236</v>
      </c>
      <c r="K49" s="27" t="s">
        <v>6801</v>
      </c>
      <c r="L49" s="27"/>
      <c r="N49" s="19"/>
      <c r="P49" s="19"/>
    </row>
    <row r="50" spans="1:16" ht="16.5" x14ac:dyDescent="0.25">
      <c r="A50" s="55" t="s">
        <v>1117</v>
      </c>
      <c r="B50" s="56" t="s">
        <v>1118</v>
      </c>
      <c r="C50" s="57" t="s">
        <v>1119</v>
      </c>
      <c r="D50" s="56" t="s">
        <v>6792</v>
      </c>
      <c r="E50" s="56" t="s">
        <v>12</v>
      </c>
      <c r="F50" s="58">
        <v>600</v>
      </c>
      <c r="G50" s="59">
        <v>205.47</v>
      </c>
      <c r="H50" s="60">
        <v>123282</v>
      </c>
      <c r="I50" s="41">
        <f t="shared" si="1"/>
        <v>11741409.280000001</v>
      </c>
      <c r="J50" s="42">
        <f t="shared" si="2"/>
        <v>5149740.912280703</v>
      </c>
      <c r="K50" s="27" t="s">
        <v>6805</v>
      </c>
      <c r="L50" s="27"/>
      <c r="N50" s="19"/>
      <c r="P50" s="19"/>
    </row>
    <row r="51" spans="1:16" x14ac:dyDescent="0.25">
      <c r="A51" s="55" t="s">
        <v>4320</v>
      </c>
      <c r="B51" s="56" t="s">
        <v>4321</v>
      </c>
      <c r="C51" s="57" t="s">
        <v>4322</v>
      </c>
      <c r="D51" s="56" t="s">
        <v>6840</v>
      </c>
      <c r="E51" s="56" t="s">
        <v>12</v>
      </c>
      <c r="F51" s="58">
        <v>272</v>
      </c>
      <c r="G51" s="59">
        <v>405.18</v>
      </c>
      <c r="H51" s="60">
        <v>110208.96000000001</v>
      </c>
      <c r="I51" s="41">
        <f t="shared" si="1"/>
        <v>11851618.240000002</v>
      </c>
      <c r="J51" s="42">
        <f t="shared" si="2"/>
        <v>5198078.1754385978</v>
      </c>
      <c r="K51" s="27" t="s">
        <v>6806</v>
      </c>
      <c r="L51" s="27"/>
      <c r="N51" s="19"/>
      <c r="P51" s="19"/>
    </row>
    <row r="52" spans="1:16" x14ac:dyDescent="0.25">
      <c r="A52" s="55" t="s">
        <v>3197</v>
      </c>
      <c r="B52" s="56" t="s">
        <v>3201</v>
      </c>
      <c r="C52" s="57" t="s">
        <v>3202</v>
      </c>
      <c r="D52" s="56" t="s">
        <v>6792</v>
      </c>
      <c r="E52" s="56" t="s">
        <v>19</v>
      </c>
      <c r="F52" s="61">
        <v>370</v>
      </c>
      <c r="G52" s="59">
        <v>292.32</v>
      </c>
      <c r="H52" s="60">
        <v>108158.39999999999</v>
      </c>
      <c r="I52" s="41">
        <f t="shared" si="1"/>
        <v>11959776.640000002</v>
      </c>
      <c r="J52" s="42">
        <f t="shared" si="2"/>
        <v>5245516.0701754401</v>
      </c>
      <c r="K52" s="27" t="s">
        <v>6798</v>
      </c>
      <c r="L52" s="27"/>
      <c r="N52" s="19"/>
      <c r="P52" s="19"/>
    </row>
    <row r="53" spans="1:16" x14ac:dyDescent="0.25">
      <c r="A53" s="55" t="s">
        <v>5543</v>
      </c>
      <c r="B53" s="56" t="s">
        <v>5544</v>
      </c>
      <c r="C53" s="57" t="s">
        <v>5545</v>
      </c>
      <c r="D53" s="56" t="s">
        <v>6792</v>
      </c>
      <c r="E53" s="56" t="s">
        <v>12</v>
      </c>
      <c r="F53" s="61">
        <v>6000</v>
      </c>
      <c r="G53" s="59">
        <v>17.75</v>
      </c>
      <c r="H53" s="60">
        <v>106500</v>
      </c>
      <c r="I53" s="41">
        <f t="shared" si="1"/>
        <v>12066276.640000002</v>
      </c>
      <c r="J53" s="42">
        <f t="shared" si="2"/>
        <v>5292226.5964912297</v>
      </c>
      <c r="K53" s="27" t="s">
        <v>6533</v>
      </c>
      <c r="N53" s="19"/>
      <c r="P53" s="19"/>
    </row>
    <row r="54" spans="1:16" ht="16.5" x14ac:dyDescent="0.25">
      <c r="A54" s="55" t="s">
        <v>1176</v>
      </c>
      <c r="B54" s="56" t="s">
        <v>1177</v>
      </c>
      <c r="C54" s="57" t="s">
        <v>1178</v>
      </c>
      <c r="D54" s="56" t="s">
        <v>6792</v>
      </c>
      <c r="E54" s="56" t="s">
        <v>12</v>
      </c>
      <c r="F54" s="58">
        <v>750</v>
      </c>
      <c r="G54" s="59">
        <v>125.89</v>
      </c>
      <c r="H54" s="60">
        <v>94417.5</v>
      </c>
      <c r="I54" s="41">
        <f t="shared" si="1"/>
        <v>12160694.140000002</v>
      </c>
      <c r="J54" s="42">
        <f t="shared" si="2"/>
        <v>5333637.7807017555</v>
      </c>
      <c r="K54" s="27" t="s">
        <v>6805</v>
      </c>
      <c r="L54" s="27"/>
      <c r="N54" s="19"/>
      <c r="P54" s="19"/>
    </row>
    <row r="55" spans="1:16" x14ac:dyDescent="0.25">
      <c r="A55" s="55" t="s">
        <v>3200</v>
      </c>
      <c r="B55" s="56" t="s">
        <v>3204</v>
      </c>
      <c r="C55" s="57" t="s">
        <v>3205</v>
      </c>
      <c r="D55" s="56" t="s">
        <v>6792</v>
      </c>
      <c r="E55" s="56" t="s">
        <v>19</v>
      </c>
      <c r="F55" s="61">
        <v>300</v>
      </c>
      <c r="G55" s="59">
        <v>309.02999999999997</v>
      </c>
      <c r="H55" s="60">
        <v>92709</v>
      </c>
      <c r="I55" s="41">
        <f t="shared" si="1"/>
        <v>12253403.140000002</v>
      </c>
      <c r="J55" s="42">
        <f t="shared" si="2"/>
        <v>5374299.6228070194</v>
      </c>
      <c r="K55" s="27" t="s">
        <v>6798</v>
      </c>
      <c r="L55" s="27"/>
      <c r="N55" s="19"/>
      <c r="P55" s="19"/>
    </row>
    <row r="56" spans="1:16" ht="24.75" x14ac:dyDescent="0.25">
      <c r="A56" s="55" t="s">
        <v>311</v>
      </c>
      <c r="B56" s="56" t="s">
        <v>315</v>
      </c>
      <c r="C56" s="57" t="s">
        <v>316</v>
      </c>
      <c r="D56" s="56" t="s">
        <v>11</v>
      </c>
      <c r="E56" s="56" t="s">
        <v>12</v>
      </c>
      <c r="F56" s="58">
        <v>700</v>
      </c>
      <c r="G56" s="59">
        <v>125.67</v>
      </c>
      <c r="H56" s="60">
        <v>87969</v>
      </c>
      <c r="I56" s="41">
        <f t="shared" si="1"/>
        <v>12341372.140000002</v>
      </c>
      <c r="J56" s="42">
        <f t="shared" si="2"/>
        <v>5412882.5175438616</v>
      </c>
      <c r="L56" s="27"/>
      <c r="N56" s="19"/>
      <c r="P56" s="19"/>
    </row>
    <row r="57" spans="1:16" ht="24.75" x14ac:dyDescent="0.25">
      <c r="A57" s="55" t="s">
        <v>2977</v>
      </c>
      <c r="B57" s="56" t="s">
        <v>2978</v>
      </c>
      <c r="C57" s="57" t="s">
        <v>2979</v>
      </c>
      <c r="D57" s="56" t="s">
        <v>11</v>
      </c>
      <c r="E57" s="56" t="s">
        <v>68</v>
      </c>
      <c r="F57" s="61">
        <v>23102</v>
      </c>
      <c r="G57" s="59">
        <v>3.54</v>
      </c>
      <c r="H57" s="60">
        <v>81781.08</v>
      </c>
      <c r="I57" s="41">
        <f t="shared" si="1"/>
        <v>12423153.220000003</v>
      </c>
      <c r="J57" s="42">
        <f t="shared" si="2"/>
        <v>5448751.412280703</v>
      </c>
      <c r="K57" s="27" t="s">
        <v>3301</v>
      </c>
      <c r="L57" s="27"/>
      <c r="N57" s="19"/>
      <c r="P57" s="19"/>
    </row>
    <row r="58" spans="1:16" x14ac:dyDescent="0.25">
      <c r="A58" s="55" t="s">
        <v>923</v>
      </c>
      <c r="B58" s="56" t="s">
        <v>924</v>
      </c>
      <c r="C58" s="57" t="s">
        <v>925</v>
      </c>
      <c r="D58" s="56" t="s">
        <v>6792</v>
      </c>
      <c r="E58" s="56" t="s">
        <v>68</v>
      </c>
      <c r="F58" s="58">
        <v>100</v>
      </c>
      <c r="G58" s="59">
        <v>777.27</v>
      </c>
      <c r="H58" s="60">
        <v>77727</v>
      </c>
      <c r="I58" s="41">
        <f t="shared" si="1"/>
        <v>12500880.220000003</v>
      </c>
      <c r="J58" s="42">
        <f t="shared" si="2"/>
        <v>5482842.2017543875</v>
      </c>
      <c r="K58" s="27" t="s">
        <v>6799</v>
      </c>
      <c r="L58" s="27"/>
      <c r="N58" s="19"/>
      <c r="P58" s="19"/>
    </row>
    <row r="59" spans="1:16" ht="16.5" x14ac:dyDescent="0.25">
      <c r="A59" s="55" t="s">
        <v>4269</v>
      </c>
      <c r="B59" s="56" t="s">
        <v>4288</v>
      </c>
      <c r="C59" s="57" t="s">
        <v>4289</v>
      </c>
      <c r="D59" s="56" t="s">
        <v>11</v>
      </c>
      <c r="E59" s="56" t="s">
        <v>19</v>
      </c>
      <c r="F59" s="58">
        <v>19</v>
      </c>
      <c r="G59" s="59">
        <v>4029.19</v>
      </c>
      <c r="H59" s="60">
        <v>76554.61</v>
      </c>
      <c r="I59" s="41">
        <f t="shared" si="1"/>
        <v>12577434.830000002</v>
      </c>
      <c r="J59" s="42">
        <f t="shared" si="2"/>
        <v>5516418.7850877205</v>
      </c>
      <c r="L59" s="27"/>
      <c r="N59" s="19"/>
      <c r="P59" s="19"/>
    </row>
    <row r="60" spans="1:16" ht="24.75" x14ac:dyDescent="0.25">
      <c r="A60" s="55" t="s">
        <v>309</v>
      </c>
      <c r="B60" s="56" t="s">
        <v>312</v>
      </c>
      <c r="C60" s="57" t="s">
        <v>313</v>
      </c>
      <c r="D60" s="56" t="s">
        <v>11</v>
      </c>
      <c r="E60" s="56" t="s">
        <v>12</v>
      </c>
      <c r="F60" s="58">
        <v>700</v>
      </c>
      <c r="G60" s="59">
        <v>104.91</v>
      </c>
      <c r="H60" s="60">
        <v>73437</v>
      </c>
      <c r="I60" s="41">
        <f t="shared" si="1"/>
        <v>12650871.830000002</v>
      </c>
      <c r="J60" s="42">
        <f t="shared" si="2"/>
        <v>5548627.995614036</v>
      </c>
      <c r="L60" s="27"/>
      <c r="N60" s="19"/>
      <c r="P60" s="19"/>
    </row>
    <row r="61" spans="1:16" x14ac:dyDescent="0.25">
      <c r="A61" s="55" t="s">
        <v>5319</v>
      </c>
      <c r="B61" s="56" t="s">
        <v>5320</v>
      </c>
      <c r="C61" s="57" t="s">
        <v>5321</v>
      </c>
      <c r="D61" s="56" t="s">
        <v>6792</v>
      </c>
      <c r="E61" s="56" t="s">
        <v>12</v>
      </c>
      <c r="F61" s="58">
        <v>2500</v>
      </c>
      <c r="G61" s="59">
        <v>28.58</v>
      </c>
      <c r="H61" s="60">
        <v>71450</v>
      </c>
      <c r="I61" s="41">
        <f t="shared" si="1"/>
        <v>12722321.830000002</v>
      </c>
      <c r="J61" s="42">
        <f t="shared" si="2"/>
        <v>5579965.7149122823</v>
      </c>
      <c r="K61" s="27" t="s">
        <v>6533</v>
      </c>
      <c r="L61" s="27"/>
      <c r="N61" s="19"/>
      <c r="P61" s="19"/>
    </row>
    <row r="62" spans="1:16" x14ac:dyDescent="0.25">
      <c r="A62" s="55" t="s">
        <v>5540</v>
      </c>
      <c r="B62" s="56" t="s">
        <v>5541</v>
      </c>
      <c r="C62" s="57" t="s">
        <v>5542</v>
      </c>
      <c r="D62" s="56" t="s">
        <v>6792</v>
      </c>
      <c r="E62" s="56" t="s">
        <v>12</v>
      </c>
      <c r="F62" s="61">
        <v>3000</v>
      </c>
      <c r="G62" s="59">
        <v>22.88</v>
      </c>
      <c r="H62" s="60">
        <v>68640</v>
      </c>
      <c r="I62" s="41">
        <f t="shared" si="1"/>
        <v>12790961.830000002</v>
      </c>
      <c r="J62" s="42">
        <f t="shared" si="2"/>
        <v>5610070.9780701771</v>
      </c>
      <c r="K62" s="27" t="s">
        <v>6533</v>
      </c>
      <c r="L62" s="27"/>
      <c r="N62" s="19"/>
      <c r="P62" s="19"/>
    </row>
    <row r="63" spans="1:16" ht="16.5" x14ac:dyDescent="0.25">
      <c r="A63" s="55" t="s">
        <v>2434</v>
      </c>
      <c r="B63" s="56" t="s">
        <v>2435</v>
      </c>
      <c r="C63" s="57" t="s">
        <v>2436</v>
      </c>
      <c r="D63" s="56" t="s">
        <v>880</v>
      </c>
      <c r="E63" s="56" t="s">
        <v>19</v>
      </c>
      <c r="F63" s="61">
        <v>68</v>
      </c>
      <c r="G63" s="59">
        <v>983.89</v>
      </c>
      <c r="H63" s="60">
        <v>66904.52</v>
      </c>
      <c r="I63" s="41">
        <f t="shared" si="1"/>
        <v>12857866.350000001</v>
      </c>
      <c r="J63" s="42">
        <f t="shared" si="2"/>
        <v>5639415.0657894751</v>
      </c>
      <c r="L63" s="27"/>
      <c r="N63" s="19"/>
      <c r="P63" s="19"/>
    </row>
    <row r="64" spans="1:16" x14ac:dyDescent="0.25">
      <c r="A64" s="55" t="s">
        <v>3866</v>
      </c>
      <c r="B64" s="56" t="s">
        <v>3888</v>
      </c>
      <c r="C64" s="57" t="s">
        <v>3889</v>
      </c>
      <c r="D64" s="56" t="s">
        <v>6792</v>
      </c>
      <c r="E64" s="56" t="s">
        <v>19</v>
      </c>
      <c r="F64" s="58">
        <v>3</v>
      </c>
      <c r="G64" s="59">
        <v>21578.400000000001</v>
      </c>
      <c r="H64" s="60">
        <v>64735.199999999997</v>
      </c>
      <c r="I64" s="41">
        <f t="shared" si="1"/>
        <v>12922601.550000001</v>
      </c>
      <c r="J64" s="42">
        <f t="shared" si="2"/>
        <v>5667807.6973684216</v>
      </c>
      <c r="L64" s="27"/>
      <c r="N64" s="19"/>
      <c r="P64" s="19"/>
    </row>
    <row r="65" spans="1:16" ht="16.5" x14ac:dyDescent="0.25">
      <c r="A65" s="55" t="s">
        <v>1879</v>
      </c>
      <c r="B65" s="56" t="s">
        <v>1880</v>
      </c>
      <c r="C65" s="57" t="s">
        <v>1881</v>
      </c>
      <c r="D65" s="56" t="s">
        <v>11</v>
      </c>
      <c r="E65" s="56" t="s">
        <v>68</v>
      </c>
      <c r="F65" s="58">
        <v>1200</v>
      </c>
      <c r="G65" s="59">
        <v>52.83</v>
      </c>
      <c r="H65" s="60">
        <v>63396</v>
      </c>
      <c r="I65" s="41">
        <f t="shared" si="1"/>
        <v>12985997.550000001</v>
      </c>
      <c r="J65" s="42">
        <f t="shared" si="2"/>
        <v>5695612.9605263164</v>
      </c>
      <c r="K65" s="27" t="s">
        <v>6801</v>
      </c>
      <c r="L65" s="27"/>
      <c r="N65" s="19"/>
      <c r="P65" s="19"/>
    </row>
    <row r="66" spans="1:16" ht="16.5" x14ac:dyDescent="0.25">
      <c r="A66" s="55" t="s">
        <v>4841</v>
      </c>
      <c r="B66" s="56" t="s">
        <v>4845</v>
      </c>
      <c r="C66" s="57" t="s">
        <v>4846</v>
      </c>
      <c r="D66" s="56" t="s">
        <v>6840</v>
      </c>
      <c r="E66" s="56" t="s">
        <v>12</v>
      </c>
      <c r="F66" s="58">
        <v>122</v>
      </c>
      <c r="G66" s="59">
        <v>519.47</v>
      </c>
      <c r="H66" s="60">
        <v>63375.34</v>
      </c>
      <c r="I66" s="41">
        <f t="shared" si="1"/>
        <v>13049372.890000001</v>
      </c>
      <c r="J66" s="42">
        <f t="shared" si="2"/>
        <v>5723409.162280703</v>
      </c>
      <c r="K66" s="27" t="s">
        <v>6796</v>
      </c>
      <c r="L66" s="27"/>
      <c r="N66" s="19"/>
      <c r="P66" s="19"/>
    </row>
    <row r="67" spans="1:16" x14ac:dyDescent="0.25">
      <c r="A67" s="55" t="s">
        <v>1885</v>
      </c>
      <c r="B67" s="56" t="s">
        <v>1886</v>
      </c>
      <c r="C67" s="57" t="s">
        <v>1887</v>
      </c>
      <c r="D67" s="56" t="s">
        <v>6792</v>
      </c>
      <c r="E67" s="56" t="s">
        <v>68</v>
      </c>
      <c r="F67" s="58">
        <v>600</v>
      </c>
      <c r="G67" s="59">
        <v>101.53</v>
      </c>
      <c r="H67" s="60">
        <v>60918</v>
      </c>
      <c r="I67" s="41">
        <f t="shared" si="1"/>
        <v>13110290.890000001</v>
      </c>
      <c r="J67" s="42">
        <f t="shared" si="2"/>
        <v>5750127.583333334</v>
      </c>
      <c r="K67" s="27" t="s">
        <v>6801</v>
      </c>
      <c r="L67" s="27"/>
      <c r="N67" s="19"/>
      <c r="P67" s="19"/>
    </row>
    <row r="68" spans="1:16" x14ac:dyDescent="0.25">
      <c r="A68" s="55" t="s">
        <v>2418</v>
      </c>
      <c r="B68" s="56" t="s">
        <v>2416</v>
      </c>
      <c r="C68" s="57" t="s">
        <v>2417</v>
      </c>
      <c r="D68" s="56" t="s">
        <v>880</v>
      </c>
      <c r="E68" s="56" t="s">
        <v>19</v>
      </c>
      <c r="F68" s="61">
        <v>580</v>
      </c>
      <c r="G68" s="59">
        <v>103.15</v>
      </c>
      <c r="H68" s="60">
        <v>59827</v>
      </c>
      <c r="I68" s="41">
        <f t="shared" si="1"/>
        <v>13170117.890000001</v>
      </c>
      <c r="J68" s="42">
        <f t="shared" si="2"/>
        <v>5776367.495614036</v>
      </c>
      <c r="L68" s="27"/>
      <c r="N68" s="19"/>
      <c r="P68" s="19"/>
    </row>
    <row r="69" spans="1:16" ht="16.5" x14ac:dyDescent="0.25">
      <c r="A69" s="55" t="s">
        <v>4332</v>
      </c>
      <c r="B69" s="56" t="s">
        <v>4333</v>
      </c>
      <c r="C69" s="57" t="s">
        <v>4334</v>
      </c>
      <c r="D69" s="56" t="s">
        <v>6792</v>
      </c>
      <c r="E69" s="56" t="s">
        <v>12</v>
      </c>
      <c r="F69" s="58">
        <v>88</v>
      </c>
      <c r="G69" s="59">
        <v>666.26</v>
      </c>
      <c r="H69" s="60">
        <v>58630.879999999997</v>
      </c>
      <c r="I69" s="41">
        <f t="shared" si="1"/>
        <v>13228748.770000001</v>
      </c>
      <c r="J69" s="42">
        <f t="shared" si="2"/>
        <v>5802082.7938596504</v>
      </c>
      <c r="K69" s="27" t="s">
        <v>6806</v>
      </c>
      <c r="L69" s="27"/>
      <c r="N69" s="19"/>
      <c r="P69" s="19"/>
    </row>
    <row r="70" spans="1:16" x14ac:dyDescent="0.25">
      <c r="A70" s="55" t="s">
        <v>817</v>
      </c>
      <c r="B70" s="56" t="s">
        <v>818</v>
      </c>
      <c r="C70" s="57" t="s">
        <v>819</v>
      </c>
      <c r="D70" s="56" t="s">
        <v>6792</v>
      </c>
      <c r="E70" s="56" t="s">
        <v>12</v>
      </c>
      <c r="F70" s="58">
        <v>41</v>
      </c>
      <c r="G70" s="59">
        <v>1417.18</v>
      </c>
      <c r="H70" s="60">
        <v>58104.38</v>
      </c>
      <c r="I70" s="41">
        <f t="shared" si="1"/>
        <v>13286853.150000002</v>
      </c>
      <c r="J70" s="42">
        <f t="shared" si="2"/>
        <v>5827567.1710526329</v>
      </c>
      <c r="L70" s="27"/>
      <c r="N70" s="19"/>
      <c r="P70" s="19"/>
    </row>
    <row r="71" spans="1:16" x14ac:dyDescent="0.25">
      <c r="A71" s="55" t="s">
        <v>808</v>
      </c>
      <c r="B71" s="56" t="s">
        <v>809</v>
      </c>
      <c r="C71" s="57" t="s">
        <v>810</v>
      </c>
      <c r="D71" s="56" t="s">
        <v>6792</v>
      </c>
      <c r="E71" s="56" t="s">
        <v>12</v>
      </c>
      <c r="F71" s="58">
        <v>41</v>
      </c>
      <c r="G71" s="59">
        <v>1397.91</v>
      </c>
      <c r="H71" s="60">
        <v>57314.31</v>
      </c>
      <c r="I71" s="41">
        <f t="shared" si="1"/>
        <v>13344167.460000003</v>
      </c>
      <c r="J71" s="42">
        <f t="shared" si="2"/>
        <v>5852705.0263157915</v>
      </c>
      <c r="L71" s="27"/>
      <c r="N71" s="19"/>
      <c r="P71" s="19"/>
    </row>
    <row r="72" spans="1:16" ht="24.75" x14ac:dyDescent="0.25">
      <c r="A72" s="55" t="s">
        <v>306</v>
      </c>
      <c r="B72" s="56">
        <v>103317</v>
      </c>
      <c r="C72" s="57" t="s">
        <v>310</v>
      </c>
      <c r="D72" s="56" t="s">
        <v>11</v>
      </c>
      <c r="E72" s="56" t="s">
        <v>12</v>
      </c>
      <c r="F72" s="58">
        <v>700</v>
      </c>
      <c r="G72" s="59">
        <v>80.75</v>
      </c>
      <c r="H72" s="60">
        <v>56525</v>
      </c>
      <c r="I72" s="41">
        <f t="shared" si="1"/>
        <v>13400692.460000003</v>
      </c>
      <c r="J72" s="42">
        <f t="shared" si="2"/>
        <v>5877496.6929824576</v>
      </c>
      <c r="N72" s="19"/>
      <c r="P72" s="19"/>
    </row>
    <row r="73" spans="1:16" x14ac:dyDescent="0.25">
      <c r="A73" s="55" t="s">
        <v>1387</v>
      </c>
      <c r="B73" s="56" t="s">
        <v>1388</v>
      </c>
      <c r="C73" s="57" t="s">
        <v>1389</v>
      </c>
      <c r="D73" s="56" t="s">
        <v>6792</v>
      </c>
      <c r="E73" s="56" t="s">
        <v>19</v>
      </c>
      <c r="F73" s="58">
        <v>4</v>
      </c>
      <c r="G73" s="59">
        <v>13705.56</v>
      </c>
      <c r="H73" s="60">
        <v>54822.239999999998</v>
      </c>
      <c r="I73" s="41">
        <f t="shared" si="1"/>
        <v>13455514.700000003</v>
      </c>
      <c r="J73" s="42">
        <f t="shared" si="2"/>
        <v>5901541.5350877214</v>
      </c>
      <c r="L73" s="27"/>
      <c r="N73" s="19"/>
      <c r="P73" s="19"/>
    </row>
    <row r="74" spans="1:16" ht="16.5" x14ac:dyDescent="0.25">
      <c r="A74" s="55" t="s">
        <v>4272</v>
      </c>
      <c r="B74" s="56" t="s">
        <v>4291</v>
      </c>
      <c r="C74" s="57" t="s">
        <v>4292</v>
      </c>
      <c r="D74" s="56" t="s">
        <v>11</v>
      </c>
      <c r="E74" s="56" t="s">
        <v>19</v>
      </c>
      <c r="F74" s="58">
        <v>19</v>
      </c>
      <c r="G74" s="59">
        <v>2883.31</v>
      </c>
      <c r="H74" s="60">
        <v>54782.89</v>
      </c>
      <c r="I74" s="41">
        <f t="shared" si="1"/>
        <v>13510297.590000004</v>
      </c>
      <c r="J74" s="42">
        <f t="shared" si="2"/>
        <v>5925569.1184210544</v>
      </c>
      <c r="L74" s="27"/>
      <c r="N74" s="19"/>
      <c r="P74" s="19"/>
    </row>
    <row r="75" spans="1:16" ht="16.5" x14ac:dyDescent="0.25">
      <c r="A75" s="55" t="s">
        <v>932</v>
      </c>
      <c r="B75" s="56" t="s">
        <v>933</v>
      </c>
      <c r="C75" s="57" t="s">
        <v>934</v>
      </c>
      <c r="D75" s="56" t="s">
        <v>6792</v>
      </c>
      <c r="E75" s="56" t="s">
        <v>68</v>
      </c>
      <c r="F75" s="58">
        <v>100</v>
      </c>
      <c r="G75" s="59">
        <v>546.79</v>
      </c>
      <c r="H75" s="60">
        <v>54679</v>
      </c>
      <c r="I75" s="41">
        <f t="shared" si="1"/>
        <v>13564976.590000004</v>
      </c>
      <c r="J75" s="42">
        <f t="shared" si="2"/>
        <v>5949551.1359649142</v>
      </c>
      <c r="K75" s="27" t="s">
        <v>6799</v>
      </c>
      <c r="L75" s="27"/>
      <c r="N75" s="19"/>
      <c r="P75" s="19"/>
    </row>
    <row r="76" spans="1:16" ht="24.75" x14ac:dyDescent="0.25">
      <c r="A76" s="55" t="s">
        <v>4347</v>
      </c>
      <c r="B76" s="56" t="s">
        <v>4348</v>
      </c>
      <c r="C76" s="57" t="s">
        <v>4349</v>
      </c>
      <c r="D76" s="56" t="s">
        <v>36</v>
      </c>
      <c r="E76" s="56" t="s">
        <v>1368</v>
      </c>
      <c r="F76" s="58">
        <v>88</v>
      </c>
      <c r="G76" s="59">
        <v>619.91</v>
      </c>
      <c r="H76" s="60">
        <v>54552.08</v>
      </c>
      <c r="I76" s="41">
        <f t="shared" si="1"/>
        <v>13619528.670000004</v>
      </c>
      <c r="J76" s="42">
        <f t="shared" si="2"/>
        <v>5973477.486842107</v>
      </c>
      <c r="K76" s="27" t="s">
        <v>6806</v>
      </c>
      <c r="L76" s="27"/>
      <c r="N76" s="19"/>
      <c r="P76" s="19"/>
    </row>
    <row r="77" spans="1:16" ht="16.5" x14ac:dyDescent="0.25">
      <c r="A77" s="55" t="s">
        <v>6670</v>
      </c>
      <c r="B77" s="56" t="s">
        <v>6683</v>
      </c>
      <c r="C77" s="57" t="s">
        <v>6684</v>
      </c>
      <c r="D77" s="56" t="s">
        <v>6840</v>
      </c>
      <c r="E77" s="56" t="s">
        <v>12</v>
      </c>
      <c r="F77" s="61">
        <v>80</v>
      </c>
      <c r="G77" s="59">
        <v>666.52</v>
      </c>
      <c r="H77" s="60">
        <v>53321.599999999999</v>
      </c>
      <c r="I77" s="41">
        <f t="shared" si="1"/>
        <v>13672850.270000003</v>
      </c>
      <c r="J77" s="42">
        <f t="shared" si="2"/>
        <v>5996864.153508774</v>
      </c>
      <c r="N77" s="19"/>
      <c r="P77" s="19"/>
    </row>
    <row r="78" spans="1:16" ht="16.5" x14ac:dyDescent="0.25">
      <c r="A78" s="55" t="s">
        <v>6772</v>
      </c>
      <c r="B78" s="56" t="s">
        <v>6781</v>
      </c>
      <c r="C78" s="57" t="s">
        <v>6782</v>
      </c>
      <c r="D78" s="56" t="s">
        <v>880</v>
      </c>
      <c r="E78" s="56" t="s">
        <v>12</v>
      </c>
      <c r="F78" s="58">
        <v>60</v>
      </c>
      <c r="G78" s="59">
        <v>885.92</v>
      </c>
      <c r="H78" s="60">
        <v>53155.199999999997</v>
      </c>
      <c r="I78" s="41">
        <f t="shared" si="1"/>
        <v>13726005.470000003</v>
      </c>
      <c r="J78" s="42">
        <f t="shared" si="2"/>
        <v>6020177.8377192998</v>
      </c>
      <c r="L78" s="27"/>
      <c r="N78" s="19"/>
      <c r="P78" s="19"/>
    </row>
    <row r="79" spans="1:16" ht="16.5" x14ac:dyDescent="0.25">
      <c r="A79" s="55" t="s">
        <v>6446</v>
      </c>
      <c r="B79" s="56" t="s">
        <v>6457</v>
      </c>
      <c r="C79" s="57" t="s">
        <v>6458</v>
      </c>
      <c r="D79" s="56" t="s">
        <v>11</v>
      </c>
      <c r="E79" s="56" t="s">
        <v>19</v>
      </c>
      <c r="F79" s="58">
        <v>18</v>
      </c>
      <c r="G79" s="59">
        <v>2844.05</v>
      </c>
      <c r="H79" s="60">
        <v>51192.9</v>
      </c>
      <c r="I79" s="41">
        <f t="shared" ref="I79:I142" si="3">H79+I78</f>
        <v>13777198.370000003</v>
      </c>
      <c r="J79" s="42">
        <f t="shared" ref="J79:J142" si="4">I79/$H$2272</f>
        <v>6042630.8640350895</v>
      </c>
      <c r="L79" s="27"/>
      <c r="N79" s="19"/>
      <c r="P79" s="19"/>
    </row>
    <row r="80" spans="1:16" x14ac:dyDescent="0.25">
      <c r="A80" s="55" t="s">
        <v>4335</v>
      </c>
      <c r="B80" s="56" t="s">
        <v>4336</v>
      </c>
      <c r="C80" s="57" t="s">
        <v>4337</v>
      </c>
      <c r="D80" s="56" t="s">
        <v>6792</v>
      </c>
      <c r="E80" s="56" t="s">
        <v>12</v>
      </c>
      <c r="F80" s="58">
        <v>312</v>
      </c>
      <c r="G80" s="59">
        <v>159.91</v>
      </c>
      <c r="H80" s="60">
        <v>49891.92</v>
      </c>
      <c r="I80" s="41">
        <f t="shared" si="3"/>
        <v>13827090.290000003</v>
      </c>
      <c r="J80" s="42">
        <f t="shared" si="4"/>
        <v>6064513.2850877214</v>
      </c>
      <c r="K80" s="27" t="s">
        <v>6806</v>
      </c>
      <c r="L80" s="27"/>
      <c r="N80" s="19"/>
      <c r="P80" s="19"/>
    </row>
    <row r="81" spans="1:16" ht="24.75" x14ac:dyDescent="0.25">
      <c r="A81" s="55" t="s">
        <v>5751</v>
      </c>
      <c r="B81" s="56" t="s">
        <v>5755</v>
      </c>
      <c r="C81" s="57" t="s">
        <v>5756</v>
      </c>
      <c r="D81" s="56" t="s">
        <v>11</v>
      </c>
      <c r="E81" s="56" t="s">
        <v>29</v>
      </c>
      <c r="F81" s="58">
        <v>250</v>
      </c>
      <c r="G81" s="59">
        <v>198.4</v>
      </c>
      <c r="H81" s="60">
        <v>49600</v>
      </c>
      <c r="I81" s="41">
        <f t="shared" si="3"/>
        <v>13876690.290000003</v>
      </c>
      <c r="J81" s="42">
        <f t="shared" si="4"/>
        <v>6086267.6710526338</v>
      </c>
      <c r="L81" s="27"/>
      <c r="N81" s="19"/>
      <c r="P81" s="19"/>
    </row>
    <row r="82" spans="1:16" x14ac:dyDescent="0.25">
      <c r="A82" s="55" t="s">
        <v>829</v>
      </c>
      <c r="B82" s="56" t="s">
        <v>830</v>
      </c>
      <c r="C82" s="57" t="s">
        <v>831</v>
      </c>
      <c r="D82" s="56" t="s">
        <v>6840</v>
      </c>
      <c r="E82" s="56" t="s">
        <v>12</v>
      </c>
      <c r="F82" s="58">
        <v>52</v>
      </c>
      <c r="G82" s="59">
        <v>907.2</v>
      </c>
      <c r="H82" s="60">
        <v>47174.400000000001</v>
      </c>
      <c r="I82" s="41">
        <f t="shared" si="3"/>
        <v>13923864.690000003</v>
      </c>
      <c r="J82" s="42">
        <f t="shared" si="4"/>
        <v>6106958.1973684225</v>
      </c>
      <c r="L82" s="27"/>
      <c r="N82" s="19"/>
      <c r="P82" s="19"/>
    </row>
    <row r="83" spans="1:16" ht="16.5" x14ac:dyDescent="0.25">
      <c r="A83" s="55" t="s">
        <v>6583</v>
      </c>
      <c r="B83" s="56" t="s">
        <v>6596</v>
      </c>
      <c r="C83" s="57" t="s">
        <v>6597</v>
      </c>
      <c r="D83" s="56" t="s">
        <v>6840</v>
      </c>
      <c r="E83" s="56" t="s">
        <v>19</v>
      </c>
      <c r="F83" s="61">
        <v>3</v>
      </c>
      <c r="G83" s="59">
        <v>15687.34</v>
      </c>
      <c r="H83" s="60">
        <v>47062.02</v>
      </c>
      <c r="I83" s="41">
        <f t="shared" si="3"/>
        <v>13970926.710000003</v>
      </c>
      <c r="J83" s="42">
        <f t="shared" si="4"/>
        <v>6127599.4342105277</v>
      </c>
      <c r="N83" s="19"/>
      <c r="P83" s="19"/>
    </row>
    <row r="84" spans="1:16" x14ac:dyDescent="0.25">
      <c r="A84" s="66" t="s">
        <v>4248</v>
      </c>
      <c r="B84" s="69" t="s">
        <v>6814</v>
      </c>
      <c r="C84" s="70" t="s">
        <v>6815</v>
      </c>
      <c r="D84" s="71" t="s">
        <v>6793</v>
      </c>
      <c r="E84" s="71" t="s">
        <v>19</v>
      </c>
      <c r="F84" s="68">
        <v>10</v>
      </c>
      <c r="G84" s="67">
        <v>4457.1400000000003</v>
      </c>
      <c r="H84" s="60">
        <v>44571.4</v>
      </c>
      <c r="I84" s="41">
        <f t="shared" si="3"/>
        <v>14015498.110000003</v>
      </c>
      <c r="J84" s="42">
        <f t="shared" si="4"/>
        <v>6147148.2938596513</v>
      </c>
      <c r="L84" s="27"/>
      <c r="N84" s="19"/>
      <c r="P84" s="19"/>
    </row>
    <row r="85" spans="1:16" x14ac:dyDescent="0.25">
      <c r="A85" s="55" t="s">
        <v>2154</v>
      </c>
      <c r="B85" s="56" t="s">
        <v>2155</v>
      </c>
      <c r="C85" s="57" t="s">
        <v>2156</v>
      </c>
      <c r="D85" s="56" t="s">
        <v>6792</v>
      </c>
      <c r="E85" s="56" t="s">
        <v>19</v>
      </c>
      <c r="F85" s="61">
        <v>68</v>
      </c>
      <c r="G85" s="59">
        <v>653.98</v>
      </c>
      <c r="H85" s="60">
        <v>44470.64</v>
      </c>
      <c r="I85" s="41">
        <f t="shared" si="3"/>
        <v>14059968.750000004</v>
      </c>
      <c r="J85" s="42">
        <f t="shared" si="4"/>
        <v>6166652.9605263183</v>
      </c>
      <c r="L85" s="27"/>
      <c r="N85" s="19"/>
      <c r="P85" s="19"/>
    </row>
    <row r="86" spans="1:16" x14ac:dyDescent="0.25">
      <c r="A86" s="55" t="s">
        <v>3247</v>
      </c>
      <c r="B86" s="56" t="s">
        <v>3260</v>
      </c>
      <c r="C86" s="57" t="s">
        <v>3261</v>
      </c>
      <c r="D86" s="56" t="s">
        <v>6792</v>
      </c>
      <c r="E86" s="56" t="s">
        <v>19</v>
      </c>
      <c r="F86" s="61">
        <v>50</v>
      </c>
      <c r="G86" s="59">
        <v>887.8</v>
      </c>
      <c r="H86" s="60">
        <v>44390</v>
      </c>
      <c r="I86" s="41">
        <f t="shared" si="3"/>
        <v>14104358.750000004</v>
      </c>
      <c r="J86" s="42">
        <f t="shared" si="4"/>
        <v>6186122.2587719318</v>
      </c>
      <c r="L86" s="27"/>
      <c r="N86" s="19"/>
      <c r="P86" s="19"/>
    </row>
    <row r="87" spans="1:16" ht="24.75" x14ac:dyDescent="0.25">
      <c r="A87" s="55" t="s">
        <v>4796</v>
      </c>
      <c r="B87" s="56" t="s">
        <v>4800</v>
      </c>
      <c r="C87" s="57" t="s">
        <v>4801</v>
      </c>
      <c r="D87" s="56" t="s">
        <v>6840</v>
      </c>
      <c r="E87" s="56" t="s">
        <v>12</v>
      </c>
      <c r="F87" s="58">
        <v>179</v>
      </c>
      <c r="G87" s="59">
        <v>243.98</v>
      </c>
      <c r="H87" s="60">
        <v>43672.42</v>
      </c>
      <c r="I87" s="41">
        <f t="shared" si="3"/>
        <v>14148031.170000004</v>
      </c>
      <c r="J87" s="42">
        <f t="shared" si="4"/>
        <v>6205276.8289473709</v>
      </c>
      <c r="L87" s="27"/>
      <c r="N87" s="19"/>
      <c r="P87" s="19"/>
    </row>
    <row r="88" spans="1:16" ht="24.75" x14ac:dyDescent="0.25">
      <c r="A88" s="55" t="s">
        <v>4433</v>
      </c>
      <c r="B88" s="56" t="s">
        <v>4434</v>
      </c>
      <c r="C88" s="57" t="s">
        <v>4435</v>
      </c>
      <c r="D88" s="56" t="s">
        <v>11</v>
      </c>
      <c r="E88" s="56" t="s">
        <v>12</v>
      </c>
      <c r="F88" s="58">
        <v>204</v>
      </c>
      <c r="G88" s="59">
        <v>213.29</v>
      </c>
      <c r="H88" s="60">
        <v>43511.16</v>
      </c>
      <c r="I88" s="41">
        <f t="shared" si="3"/>
        <v>14191542.330000004</v>
      </c>
      <c r="J88" s="42">
        <f t="shared" si="4"/>
        <v>6224360.6710526338</v>
      </c>
      <c r="L88" s="27"/>
      <c r="N88" s="19"/>
      <c r="P88" s="19"/>
    </row>
    <row r="89" spans="1:16" x14ac:dyDescent="0.25">
      <c r="A89" s="55" t="s">
        <v>6216</v>
      </c>
      <c r="B89" s="56" t="s">
        <v>6229</v>
      </c>
      <c r="C89" s="57" t="s">
        <v>6230</v>
      </c>
      <c r="D89" s="56" t="s">
        <v>6792</v>
      </c>
      <c r="E89" s="56" t="s">
        <v>12</v>
      </c>
      <c r="F89" s="58">
        <v>50</v>
      </c>
      <c r="G89" s="59">
        <v>868.91</v>
      </c>
      <c r="H89" s="60">
        <v>43445.5</v>
      </c>
      <c r="I89" s="41">
        <f t="shared" si="3"/>
        <v>14234987.830000004</v>
      </c>
      <c r="J89" s="42">
        <f t="shared" si="4"/>
        <v>6243415.7149122832</v>
      </c>
      <c r="L89" s="27"/>
      <c r="N89" s="19"/>
      <c r="P89" s="19"/>
    </row>
    <row r="90" spans="1:16" x14ac:dyDescent="0.25">
      <c r="A90" s="55" t="s">
        <v>2562</v>
      </c>
      <c r="B90" s="56" t="s">
        <v>2563</v>
      </c>
      <c r="C90" s="57" t="s">
        <v>2564</v>
      </c>
      <c r="D90" s="56" t="s">
        <v>6840</v>
      </c>
      <c r="E90" s="56" t="s">
        <v>68</v>
      </c>
      <c r="F90" s="58">
        <v>400</v>
      </c>
      <c r="G90" s="59">
        <v>108.04</v>
      </c>
      <c r="H90" s="60">
        <v>43216</v>
      </c>
      <c r="I90" s="41">
        <f t="shared" si="3"/>
        <v>14278203.830000004</v>
      </c>
      <c r="J90" s="42">
        <f t="shared" si="4"/>
        <v>6262370.1008771956</v>
      </c>
      <c r="L90" s="27"/>
      <c r="N90" s="19"/>
      <c r="P90" s="19"/>
    </row>
    <row r="91" spans="1:16" ht="16.5" x14ac:dyDescent="0.25">
      <c r="A91" s="55" t="s">
        <v>4551</v>
      </c>
      <c r="B91" s="56" t="s">
        <v>4552</v>
      </c>
      <c r="C91" s="57" t="s">
        <v>4553</v>
      </c>
      <c r="D91" s="56" t="s">
        <v>6840</v>
      </c>
      <c r="E91" s="56" t="s">
        <v>12</v>
      </c>
      <c r="F91" s="58">
        <v>40</v>
      </c>
      <c r="G91" s="59">
        <v>1073.02</v>
      </c>
      <c r="H91" s="60">
        <v>42920.800000000003</v>
      </c>
      <c r="I91" s="41">
        <f t="shared" si="3"/>
        <v>14321124.630000005</v>
      </c>
      <c r="J91" s="42">
        <f t="shared" si="4"/>
        <v>6281195.0131578976</v>
      </c>
      <c r="L91" s="27"/>
      <c r="N91" s="19"/>
      <c r="P91" s="19"/>
    </row>
    <row r="92" spans="1:16" ht="24.75" x14ac:dyDescent="0.25">
      <c r="A92" s="55" t="s">
        <v>6849</v>
      </c>
      <c r="B92" s="56" t="s">
        <v>6852</v>
      </c>
      <c r="C92" s="57" t="s">
        <v>6853</v>
      </c>
      <c r="D92" s="56" t="s">
        <v>11</v>
      </c>
      <c r="E92" s="56" t="s">
        <v>6854</v>
      </c>
      <c r="F92" s="58">
        <v>60</v>
      </c>
      <c r="G92" s="59">
        <v>706.05</v>
      </c>
      <c r="H92" s="60">
        <v>42363</v>
      </c>
      <c r="I92" s="41">
        <f t="shared" si="3"/>
        <v>14363487.630000005</v>
      </c>
      <c r="J92" s="42">
        <f t="shared" si="4"/>
        <v>6299775.2763157925</v>
      </c>
      <c r="L92" s="27"/>
      <c r="N92" s="19"/>
      <c r="P92" s="19"/>
    </row>
    <row r="93" spans="1:16" x14ac:dyDescent="0.25">
      <c r="A93" s="55" t="s">
        <v>5965</v>
      </c>
      <c r="B93" s="56" t="s">
        <v>5969</v>
      </c>
      <c r="C93" s="57" t="s">
        <v>5970</v>
      </c>
      <c r="D93" s="56" t="s">
        <v>6792</v>
      </c>
      <c r="E93" s="56" t="s">
        <v>19</v>
      </c>
      <c r="F93" s="58">
        <v>7</v>
      </c>
      <c r="G93" s="59">
        <v>5999.81</v>
      </c>
      <c r="H93" s="60">
        <v>41998.67</v>
      </c>
      <c r="I93" s="41">
        <f t="shared" si="3"/>
        <v>14405486.300000004</v>
      </c>
      <c r="J93" s="42">
        <f t="shared" si="4"/>
        <v>6318195.7456140378</v>
      </c>
      <c r="L93" s="27"/>
      <c r="N93" s="19"/>
      <c r="P93" s="19"/>
    </row>
    <row r="94" spans="1:16" ht="41.25" x14ac:dyDescent="0.25">
      <c r="A94" s="55" t="s">
        <v>5781</v>
      </c>
      <c r="B94" s="56" t="s">
        <v>5785</v>
      </c>
      <c r="C94" s="57" t="s">
        <v>5786</v>
      </c>
      <c r="D94" s="56" t="s">
        <v>11</v>
      </c>
      <c r="E94" s="56" t="s">
        <v>12</v>
      </c>
      <c r="F94" s="58">
        <v>200</v>
      </c>
      <c r="G94" s="59">
        <v>205.85</v>
      </c>
      <c r="H94" s="60">
        <v>41170</v>
      </c>
      <c r="I94" s="41">
        <f t="shared" si="3"/>
        <v>14446656.300000004</v>
      </c>
      <c r="J94" s="42">
        <f t="shared" si="4"/>
        <v>6336252.7631578976</v>
      </c>
      <c r="L94" s="27"/>
      <c r="N94" s="19"/>
      <c r="P94" s="19"/>
    </row>
    <row r="95" spans="1:16" ht="24.75" x14ac:dyDescent="0.25">
      <c r="A95" s="55" t="s">
        <v>115</v>
      </c>
      <c r="B95" s="56" t="s">
        <v>116</v>
      </c>
      <c r="C95" s="57" t="s">
        <v>117</v>
      </c>
      <c r="D95" s="56" t="s">
        <v>11</v>
      </c>
      <c r="E95" s="56" t="s">
        <v>29</v>
      </c>
      <c r="F95" s="58">
        <v>52</v>
      </c>
      <c r="G95" s="59">
        <v>771.46</v>
      </c>
      <c r="H95" s="60">
        <v>40115.919999999998</v>
      </c>
      <c r="I95" s="41">
        <f t="shared" si="3"/>
        <v>14486772.220000004</v>
      </c>
      <c r="J95" s="42">
        <f t="shared" si="4"/>
        <v>6353847.4649122832</v>
      </c>
      <c r="L95" s="27"/>
      <c r="N95" s="19"/>
      <c r="P95" s="19"/>
    </row>
    <row r="96" spans="1:16" x14ac:dyDescent="0.25">
      <c r="A96" s="55" t="s">
        <v>3178</v>
      </c>
      <c r="B96" s="56" t="s">
        <v>3179</v>
      </c>
      <c r="C96" s="57" t="s">
        <v>3180</v>
      </c>
      <c r="D96" s="56" t="s">
        <v>6792</v>
      </c>
      <c r="E96" s="56" t="s">
        <v>19</v>
      </c>
      <c r="F96" s="58">
        <v>42</v>
      </c>
      <c r="G96" s="59">
        <v>953.65</v>
      </c>
      <c r="H96" s="60">
        <v>40053.300000000003</v>
      </c>
      <c r="I96" s="41">
        <f t="shared" si="3"/>
        <v>14526825.520000005</v>
      </c>
      <c r="J96" s="42">
        <f t="shared" si="4"/>
        <v>6371414.7017543884</v>
      </c>
      <c r="L96" s="27"/>
      <c r="N96" s="19"/>
      <c r="P96" s="19"/>
    </row>
    <row r="97" spans="1:16" x14ac:dyDescent="0.25">
      <c r="A97" s="55" t="s">
        <v>1287</v>
      </c>
      <c r="B97" s="56" t="s">
        <v>1294</v>
      </c>
      <c r="C97" s="57" t="s">
        <v>1295</v>
      </c>
      <c r="D97" s="56" t="s">
        <v>6792</v>
      </c>
      <c r="E97" s="56" t="s">
        <v>12</v>
      </c>
      <c r="F97" s="58">
        <v>221</v>
      </c>
      <c r="G97" s="59">
        <v>179.33</v>
      </c>
      <c r="H97" s="60">
        <v>39631.93</v>
      </c>
      <c r="I97" s="41">
        <f t="shared" si="3"/>
        <v>14566457.450000005</v>
      </c>
      <c r="J97" s="42">
        <f t="shared" si="4"/>
        <v>6388797.1271929853</v>
      </c>
      <c r="L97" s="27"/>
      <c r="N97" s="19"/>
      <c r="P97" s="19"/>
    </row>
    <row r="98" spans="1:16" x14ac:dyDescent="0.25">
      <c r="A98" s="55" t="s">
        <v>4805</v>
      </c>
      <c r="B98" s="56" t="s">
        <v>4809</v>
      </c>
      <c r="C98" s="57" t="s">
        <v>4810</v>
      </c>
      <c r="D98" s="56" t="s">
        <v>11</v>
      </c>
      <c r="E98" s="56" t="s">
        <v>12</v>
      </c>
      <c r="F98" s="58">
        <v>80</v>
      </c>
      <c r="G98" s="59">
        <v>493.49</v>
      </c>
      <c r="H98" s="60">
        <v>39479.199999999997</v>
      </c>
      <c r="I98" s="41">
        <f t="shared" si="3"/>
        <v>14605936.650000004</v>
      </c>
      <c r="J98" s="42">
        <f t="shared" si="4"/>
        <v>6406112.565789476</v>
      </c>
      <c r="L98" s="27"/>
      <c r="N98" s="19"/>
      <c r="P98" s="19"/>
    </row>
    <row r="99" spans="1:16" ht="16.5" x14ac:dyDescent="0.25">
      <c r="A99" s="55" t="s">
        <v>1660</v>
      </c>
      <c r="B99" s="56" t="s">
        <v>1661</v>
      </c>
      <c r="C99" s="57" t="s">
        <v>1662</v>
      </c>
      <c r="D99" s="56" t="s">
        <v>11</v>
      </c>
      <c r="E99" s="56" t="s">
        <v>19</v>
      </c>
      <c r="F99" s="58">
        <v>175</v>
      </c>
      <c r="G99" s="59">
        <v>225.37</v>
      </c>
      <c r="H99" s="60">
        <v>39439.75</v>
      </c>
      <c r="I99" s="41">
        <f t="shared" si="3"/>
        <v>14645376.400000004</v>
      </c>
      <c r="J99" s="42">
        <f t="shared" si="4"/>
        <v>6423410.7017543884</v>
      </c>
      <c r="L99" s="27"/>
      <c r="N99" s="19"/>
      <c r="P99" s="19"/>
    </row>
    <row r="100" spans="1:16" x14ac:dyDescent="0.25">
      <c r="A100" s="55" t="s">
        <v>4760</v>
      </c>
      <c r="B100" s="56" t="s">
        <v>4761</v>
      </c>
      <c r="C100" s="57" t="s">
        <v>4762</v>
      </c>
      <c r="D100" s="56" t="s">
        <v>11</v>
      </c>
      <c r="E100" s="56" t="s">
        <v>12</v>
      </c>
      <c r="F100" s="58">
        <v>74</v>
      </c>
      <c r="G100" s="59">
        <v>531.20000000000005</v>
      </c>
      <c r="H100" s="60">
        <v>39308.800000000003</v>
      </c>
      <c r="I100" s="41">
        <f t="shared" si="3"/>
        <v>14684685.200000005</v>
      </c>
      <c r="J100" s="42">
        <f t="shared" si="4"/>
        <v>6440651.4035087749</v>
      </c>
      <c r="L100" s="27"/>
      <c r="N100" s="19"/>
      <c r="P100" s="19"/>
    </row>
    <row r="101" spans="1:16" x14ac:dyDescent="0.25">
      <c r="A101" s="55" t="s">
        <v>4201</v>
      </c>
      <c r="B101" s="56" t="s">
        <v>4234</v>
      </c>
      <c r="C101" s="57" t="s">
        <v>4235</v>
      </c>
      <c r="D101" s="56" t="s">
        <v>6792</v>
      </c>
      <c r="E101" s="56" t="s">
        <v>19</v>
      </c>
      <c r="F101" s="58">
        <v>1006</v>
      </c>
      <c r="G101" s="59">
        <v>38.979999999999997</v>
      </c>
      <c r="H101" s="60">
        <v>39213.879999999997</v>
      </c>
      <c r="I101" s="41">
        <f t="shared" si="3"/>
        <v>14723899.080000006</v>
      </c>
      <c r="J101" s="42">
        <f t="shared" si="4"/>
        <v>6457850.4736842131</v>
      </c>
      <c r="L101" s="27"/>
      <c r="N101" s="19"/>
      <c r="P101" s="19"/>
    </row>
    <row r="102" spans="1:16" x14ac:dyDescent="0.25">
      <c r="A102" s="55" t="s">
        <v>929</v>
      </c>
      <c r="B102" s="56" t="s">
        <v>930</v>
      </c>
      <c r="C102" s="57" t="s">
        <v>931</v>
      </c>
      <c r="D102" s="56" t="s">
        <v>6792</v>
      </c>
      <c r="E102" s="56" t="s">
        <v>68</v>
      </c>
      <c r="F102" s="58">
        <v>100</v>
      </c>
      <c r="G102" s="59">
        <v>387.75</v>
      </c>
      <c r="H102" s="60">
        <v>38775</v>
      </c>
      <c r="I102" s="41">
        <f t="shared" si="3"/>
        <v>14762674.080000006</v>
      </c>
      <c r="J102" s="42">
        <f t="shared" si="4"/>
        <v>6474857.0526315821</v>
      </c>
      <c r="K102" s="27" t="s">
        <v>6799</v>
      </c>
      <c r="L102" s="27"/>
      <c r="N102" s="19"/>
      <c r="P102" s="19"/>
    </row>
    <row r="103" spans="1:16" x14ac:dyDescent="0.25">
      <c r="A103" s="55" t="s">
        <v>5901</v>
      </c>
      <c r="B103" s="56" t="s">
        <v>5905</v>
      </c>
      <c r="C103" s="57" t="s">
        <v>5906</v>
      </c>
      <c r="D103" s="56" t="s">
        <v>36</v>
      </c>
      <c r="E103" s="56" t="s">
        <v>5907</v>
      </c>
      <c r="F103" s="58">
        <v>1500</v>
      </c>
      <c r="G103" s="59">
        <v>25.47</v>
      </c>
      <c r="H103" s="60">
        <v>38205</v>
      </c>
      <c r="I103" s="41">
        <f t="shared" si="3"/>
        <v>14800879.080000006</v>
      </c>
      <c r="J103" s="42">
        <f t="shared" si="4"/>
        <v>6491613.6315789502</v>
      </c>
      <c r="L103" s="27"/>
      <c r="N103" s="19"/>
      <c r="P103" s="19"/>
    </row>
    <row r="104" spans="1:16" ht="16.5" x14ac:dyDescent="0.25">
      <c r="A104" s="55" t="s">
        <v>4838</v>
      </c>
      <c r="B104" s="56" t="s">
        <v>4842</v>
      </c>
      <c r="C104" s="57" t="s">
        <v>4843</v>
      </c>
      <c r="D104" s="56" t="s">
        <v>6840</v>
      </c>
      <c r="E104" s="56" t="s">
        <v>68</v>
      </c>
      <c r="F104" s="58">
        <v>800</v>
      </c>
      <c r="G104" s="59">
        <v>47.15</v>
      </c>
      <c r="H104" s="60">
        <v>37720</v>
      </c>
      <c r="I104" s="41">
        <f t="shared" si="3"/>
        <v>14838599.080000006</v>
      </c>
      <c r="J104" s="42">
        <f t="shared" si="4"/>
        <v>6508157.4912280729</v>
      </c>
      <c r="L104" s="27"/>
      <c r="N104" s="19"/>
      <c r="P104" s="19"/>
    </row>
    <row r="105" spans="1:16" ht="16.5" x14ac:dyDescent="0.25">
      <c r="A105" s="55" t="s">
        <v>1657</v>
      </c>
      <c r="B105" s="56" t="s">
        <v>1658</v>
      </c>
      <c r="C105" s="57" t="s">
        <v>1659</v>
      </c>
      <c r="D105" s="56" t="s">
        <v>11</v>
      </c>
      <c r="E105" s="56" t="s">
        <v>19</v>
      </c>
      <c r="F105" s="58">
        <v>52</v>
      </c>
      <c r="G105" s="59">
        <v>720.76</v>
      </c>
      <c r="H105" s="60">
        <v>37479.519999999997</v>
      </c>
      <c r="I105" s="41">
        <f t="shared" si="3"/>
        <v>14876078.600000005</v>
      </c>
      <c r="J105" s="42">
        <f t="shared" si="4"/>
        <v>6524595.8771929853</v>
      </c>
      <c r="L105" s="27"/>
      <c r="N105" s="19"/>
      <c r="P105" s="19"/>
    </row>
    <row r="106" spans="1:16" ht="16.5" x14ac:dyDescent="0.25">
      <c r="A106" s="55" t="s">
        <v>6628</v>
      </c>
      <c r="B106" s="56" t="s">
        <v>6641</v>
      </c>
      <c r="C106" s="57" t="s">
        <v>6642</v>
      </c>
      <c r="D106" s="56" t="s">
        <v>6840</v>
      </c>
      <c r="E106" s="56" t="s">
        <v>12</v>
      </c>
      <c r="F106" s="61">
        <v>10</v>
      </c>
      <c r="G106" s="59">
        <v>3745.62</v>
      </c>
      <c r="H106" s="60">
        <v>37456.199999999997</v>
      </c>
      <c r="I106" s="41">
        <f t="shared" si="3"/>
        <v>14913534.800000004</v>
      </c>
      <c r="J106" s="42">
        <f t="shared" si="4"/>
        <v>6541024.0350877214</v>
      </c>
      <c r="L106" s="27"/>
      <c r="N106" s="19"/>
      <c r="P106" s="19"/>
    </row>
    <row r="107" spans="1:16" x14ac:dyDescent="0.25">
      <c r="A107" s="55" t="s">
        <v>365</v>
      </c>
      <c r="B107" s="56" t="s">
        <v>369</v>
      </c>
      <c r="C107" s="57" t="s">
        <v>370</v>
      </c>
      <c r="D107" s="56" t="s">
        <v>6792</v>
      </c>
      <c r="E107" s="56" t="s">
        <v>68</v>
      </c>
      <c r="F107" s="58">
        <v>52</v>
      </c>
      <c r="G107" s="59">
        <v>717.37</v>
      </c>
      <c r="H107" s="60">
        <v>37303.24</v>
      </c>
      <c r="I107" s="41">
        <f t="shared" si="3"/>
        <v>14950838.040000005</v>
      </c>
      <c r="J107" s="42">
        <f t="shared" si="4"/>
        <v>6557385.1052631605</v>
      </c>
      <c r="L107" s="27"/>
      <c r="N107" s="19"/>
      <c r="P107" s="19"/>
    </row>
    <row r="108" spans="1:16" x14ac:dyDescent="0.25">
      <c r="A108" s="55" t="s">
        <v>4569</v>
      </c>
      <c r="B108" s="56" t="s">
        <v>4570</v>
      </c>
      <c r="C108" s="57" t="s">
        <v>4571</v>
      </c>
      <c r="D108" s="56" t="s">
        <v>6792</v>
      </c>
      <c r="E108" s="56" t="s">
        <v>12</v>
      </c>
      <c r="F108" s="58">
        <v>329</v>
      </c>
      <c r="G108" s="59">
        <v>113.34</v>
      </c>
      <c r="H108" s="60">
        <v>37288.86</v>
      </c>
      <c r="I108" s="41">
        <f t="shared" si="3"/>
        <v>14988126.900000004</v>
      </c>
      <c r="J108" s="42">
        <f t="shared" si="4"/>
        <v>6573739.8684210554</v>
      </c>
      <c r="L108" s="27"/>
      <c r="N108" s="19"/>
      <c r="P108" s="19"/>
    </row>
    <row r="109" spans="1:16" x14ac:dyDescent="0.25">
      <c r="A109" s="55" t="s">
        <v>841</v>
      </c>
      <c r="B109" s="56" t="s">
        <v>842</v>
      </c>
      <c r="C109" s="57" t="s">
        <v>843</v>
      </c>
      <c r="D109" s="56" t="s">
        <v>6792</v>
      </c>
      <c r="E109" s="56" t="s">
        <v>19</v>
      </c>
      <c r="F109" s="58">
        <v>9</v>
      </c>
      <c r="G109" s="59">
        <v>4129.7</v>
      </c>
      <c r="H109" s="60">
        <v>37167.300000000003</v>
      </c>
      <c r="I109" s="41">
        <f t="shared" si="3"/>
        <v>15025294.200000005</v>
      </c>
      <c r="J109" s="42">
        <f t="shared" si="4"/>
        <v>6590041.315789476</v>
      </c>
      <c r="L109" s="27"/>
      <c r="N109" s="19"/>
      <c r="P109" s="19"/>
    </row>
    <row r="110" spans="1:16" ht="24.75" x14ac:dyDescent="0.25">
      <c r="A110" s="55" t="s">
        <v>380</v>
      </c>
      <c r="B110" s="56">
        <v>102257</v>
      </c>
      <c r="C110" s="57" t="s">
        <v>384</v>
      </c>
      <c r="D110" s="56" t="s">
        <v>11</v>
      </c>
      <c r="E110" s="56" t="s">
        <v>12</v>
      </c>
      <c r="F110" s="58">
        <v>105</v>
      </c>
      <c r="G110" s="59">
        <v>350.23</v>
      </c>
      <c r="H110" s="60">
        <v>36774.15</v>
      </c>
      <c r="I110" s="41">
        <f t="shared" si="3"/>
        <v>15062068.350000005</v>
      </c>
      <c r="J110" s="42">
        <f t="shared" si="4"/>
        <v>6606170.3289473709</v>
      </c>
      <c r="L110" s="27"/>
      <c r="N110" s="19"/>
      <c r="P110" s="19"/>
    </row>
    <row r="111" spans="1:16" ht="24.75" x14ac:dyDescent="0.25">
      <c r="A111" s="55" t="s">
        <v>2043</v>
      </c>
      <c r="B111" s="56" t="s">
        <v>2044</v>
      </c>
      <c r="C111" s="57" t="s">
        <v>2045</v>
      </c>
      <c r="D111" s="56" t="s">
        <v>11</v>
      </c>
      <c r="E111" s="56" t="s">
        <v>19</v>
      </c>
      <c r="F111" s="61">
        <v>120</v>
      </c>
      <c r="G111" s="59">
        <v>305.95</v>
      </c>
      <c r="H111" s="60">
        <v>36714</v>
      </c>
      <c r="I111" s="41">
        <f t="shared" si="3"/>
        <v>15098782.350000005</v>
      </c>
      <c r="J111" s="42">
        <f t="shared" si="4"/>
        <v>6622272.9605263183</v>
      </c>
      <c r="L111" s="27"/>
      <c r="N111" s="19"/>
      <c r="P111" s="19"/>
    </row>
    <row r="112" spans="1:16" x14ac:dyDescent="0.25">
      <c r="A112" s="55" t="s">
        <v>6565</v>
      </c>
      <c r="B112" s="56" t="s">
        <v>6578</v>
      </c>
      <c r="C112" s="57" t="s">
        <v>6579</v>
      </c>
      <c r="D112" s="56" t="s">
        <v>6840</v>
      </c>
      <c r="E112" s="56" t="s">
        <v>12</v>
      </c>
      <c r="F112" s="61">
        <v>34</v>
      </c>
      <c r="G112" s="59">
        <v>1077.58</v>
      </c>
      <c r="H112" s="60">
        <v>36637.72</v>
      </c>
      <c r="I112" s="41">
        <f t="shared" si="3"/>
        <v>15135420.070000006</v>
      </c>
      <c r="J112" s="42">
        <f t="shared" si="4"/>
        <v>6638342.1359649152</v>
      </c>
      <c r="L112" s="27"/>
      <c r="N112" s="19"/>
      <c r="P112" s="19"/>
    </row>
    <row r="113" spans="1:16" ht="16.5" x14ac:dyDescent="0.25">
      <c r="A113" s="55" t="s">
        <v>4642</v>
      </c>
      <c r="B113" s="56" t="s">
        <v>4643</v>
      </c>
      <c r="C113" s="57" t="s">
        <v>4644</v>
      </c>
      <c r="D113" s="56" t="s">
        <v>11</v>
      </c>
      <c r="E113" s="56" t="s">
        <v>12</v>
      </c>
      <c r="F113" s="58">
        <v>1281</v>
      </c>
      <c r="G113" s="59">
        <v>28.51</v>
      </c>
      <c r="H113" s="60">
        <v>36521.31</v>
      </c>
      <c r="I113" s="41">
        <f t="shared" si="3"/>
        <v>15171941.380000006</v>
      </c>
      <c r="J113" s="42">
        <f t="shared" si="4"/>
        <v>6654360.2543859687</v>
      </c>
      <c r="L113" s="27"/>
      <c r="N113" s="19"/>
      <c r="P113" s="19"/>
    </row>
    <row r="114" spans="1:16" ht="16.5" x14ac:dyDescent="0.25">
      <c r="A114" s="55" t="s">
        <v>1690</v>
      </c>
      <c r="B114" s="56" t="s">
        <v>1691</v>
      </c>
      <c r="C114" s="57" t="s">
        <v>1692</v>
      </c>
      <c r="D114" s="56" t="s">
        <v>11</v>
      </c>
      <c r="E114" s="56" t="s">
        <v>19</v>
      </c>
      <c r="F114" s="58">
        <v>12</v>
      </c>
      <c r="G114" s="59">
        <v>3038.26</v>
      </c>
      <c r="H114" s="60">
        <v>36459.120000000003</v>
      </c>
      <c r="I114" s="41">
        <f t="shared" si="3"/>
        <v>15208400.500000006</v>
      </c>
      <c r="J114" s="42">
        <f t="shared" si="4"/>
        <v>6670351.0964912307</v>
      </c>
      <c r="L114" s="27"/>
      <c r="N114" s="19"/>
      <c r="P114" s="19"/>
    </row>
    <row r="115" spans="1:16" x14ac:dyDescent="0.25">
      <c r="A115" s="55" t="s">
        <v>5568</v>
      </c>
      <c r="B115" s="56" t="s">
        <v>5572</v>
      </c>
      <c r="C115" s="57" t="s">
        <v>5573</v>
      </c>
      <c r="D115" s="56" t="s">
        <v>6792</v>
      </c>
      <c r="E115" s="56" t="s">
        <v>12</v>
      </c>
      <c r="F115" s="58">
        <v>1741</v>
      </c>
      <c r="G115" s="59">
        <v>20.94</v>
      </c>
      <c r="H115" s="60">
        <v>36456.54</v>
      </c>
      <c r="I115" s="41">
        <f t="shared" si="3"/>
        <v>15244857.040000005</v>
      </c>
      <c r="J115" s="42">
        <f t="shared" si="4"/>
        <v>6686340.8070175461</v>
      </c>
      <c r="K115" s="27" t="s">
        <v>6533</v>
      </c>
      <c r="L115" s="27"/>
      <c r="N115" s="19"/>
      <c r="P115" s="19"/>
    </row>
    <row r="116" spans="1:16" x14ac:dyDescent="0.25">
      <c r="A116" s="55" t="s">
        <v>4766</v>
      </c>
      <c r="B116" s="56" t="s">
        <v>4767</v>
      </c>
      <c r="C116" s="57" t="s">
        <v>4768</v>
      </c>
      <c r="D116" s="56" t="s">
        <v>6792</v>
      </c>
      <c r="E116" s="56" t="s">
        <v>12</v>
      </c>
      <c r="F116" s="58">
        <v>73</v>
      </c>
      <c r="G116" s="59">
        <v>498.86</v>
      </c>
      <c r="H116" s="60">
        <v>36416.78</v>
      </c>
      <c r="I116" s="41">
        <f t="shared" si="3"/>
        <v>15281273.820000004</v>
      </c>
      <c r="J116" s="42">
        <f t="shared" si="4"/>
        <v>6702313.0789473709</v>
      </c>
      <c r="L116" s="27"/>
      <c r="N116" s="19"/>
      <c r="P116" s="19"/>
    </row>
    <row r="117" spans="1:16" ht="16.5" x14ac:dyDescent="0.25">
      <c r="A117" s="55" t="s">
        <v>4829</v>
      </c>
      <c r="B117" s="56" t="s">
        <v>4833</v>
      </c>
      <c r="C117" s="57" t="s">
        <v>4834</v>
      </c>
      <c r="D117" s="56" t="s">
        <v>6792</v>
      </c>
      <c r="E117" s="56" t="s">
        <v>12</v>
      </c>
      <c r="F117" s="58">
        <v>129</v>
      </c>
      <c r="G117" s="59">
        <v>280.57</v>
      </c>
      <c r="H117" s="60">
        <v>36193.53</v>
      </c>
      <c r="I117" s="41">
        <f t="shared" si="3"/>
        <v>15317467.350000003</v>
      </c>
      <c r="J117" s="42">
        <f t="shared" si="4"/>
        <v>6718187.4342105286</v>
      </c>
      <c r="L117" s="27"/>
      <c r="N117" s="19"/>
      <c r="P117" s="19"/>
    </row>
    <row r="118" spans="1:16" ht="16.5" x14ac:dyDescent="0.25">
      <c r="A118" s="55" t="s">
        <v>6661</v>
      </c>
      <c r="B118" s="56" t="s">
        <v>6674</v>
      </c>
      <c r="C118" s="57" t="s">
        <v>6675</v>
      </c>
      <c r="D118" s="56" t="s">
        <v>11</v>
      </c>
      <c r="E118" s="56" t="s">
        <v>19</v>
      </c>
      <c r="F118" s="61">
        <v>3</v>
      </c>
      <c r="G118" s="59">
        <v>11905.63</v>
      </c>
      <c r="H118" s="60">
        <v>35716.89</v>
      </c>
      <c r="I118" s="41">
        <f t="shared" si="3"/>
        <v>15353184.240000004</v>
      </c>
      <c r="J118" s="42">
        <f t="shared" si="4"/>
        <v>6733852.736842108</v>
      </c>
      <c r="L118" s="27"/>
      <c r="N118" s="19"/>
      <c r="P118" s="19"/>
    </row>
    <row r="119" spans="1:16" x14ac:dyDescent="0.25">
      <c r="A119" s="55" t="s">
        <v>5775</v>
      </c>
      <c r="B119" s="56" t="s">
        <v>5779</v>
      </c>
      <c r="C119" s="57" t="s">
        <v>5780</v>
      </c>
      <c r="D119" s="56" t="s">
        <v>6792</v>
      </c>
      <c r="E119" s="56" t="s">
        <v>68</v>
      </c>
      <c r="F119" s="58">
        <v>26</v>
      </c>
      <c r="G119" s="59">
        <v>1367.99</v>
      </c>
      <c r="H119" s="60">
        <v>35567.74</v>
      </c>
      <c r="I119" s="41">
        <f t="shared" si="3"/>
        <v>15388751.980000004</v>
      </c>
      <c r="J119" s="42">
        <f t="shared" si="4"/>
        <v>6749452.6228070203</v>
      </c>
      <c r="L119" s="27"/>
      <c r="N119" s="19"/>
      <c r="P119" s="19"/>
    </row>
    <row r="120" spans="1:16" x14ac:dyDescent="0.25">
      <c r="A120" s="55" t="s">
        <v>1384</v>
      </c>
      <c r="B120" s="56" t="s">
        <v>1385</v>
      </c>
      <c r="C120" s="57" t="s">
        <v>1386</v>
      </c>
      <c r="D120" s="56" t="s">
        <v>6792</v>
      </c>
      <c r="E120" s="56" t="s">
        <v>19</v>
      </c>
      <c r="F120" s="58">
        <v>4</v>
      </c>
      <c r="G120" s="59">
        <v>8850.61</v>
      </c>
      <c r="H120" s="60">
        <v>35402.44</v>
      </c>
      <c r="I120" s="41">
        <f t="shared" si="3"/>
        <v>15424154.420000004</v>
      </c>
      <c r="J120" s="42">
        <f t="shared" si="4"/>
        <v>6764980.0087719318</v>
      </c>
      <c r="L120" s="27"/>
      <c r="N120" s="19"/>
      <c r="P120" s="19"/>
    </row>
    <row r="121" spans="1:16" ht="16.5" x14ac:dyDescent="0.25">
      <c r="A121" s="55" t="s">
        <v>6760</v>
      </c>
      <c r="B121" s="56" t="s">
        <v>6773</v>
      </c>
      <c r="C121" s="57" t="s">
        <v>6774</v>
      </c>
      <c r="D121" s="56" t="s">
        <v>880</v>
      </c>
      <c r="E121" s="56" t="s">
        <v>19</v>
      </c>
      <c r="F121" s="58">
        <v>6</v>
      </c>
      <c r="G121" s="59">
        <v>5851.91</v>
      </c>
      <c r="H121" s="60">
        <v>35111.46</v>
      </c>
      <c r="I121" s="41">
        <f t="shared" si="3"/>
        <v>15459265.880000005</v>
      </c>
      <c r="J121" s="42">
        <f t="shared" si="4"/>
        <v>6780379.7719298275</v>
      </c>
      <c r="L121" s="27"/>
      <c r="N121" s="19"/>
      <c r="P121" s="19"/>
    </row>
    <row r="122" spans="1:16" ht="16.5" x14ac:dyDescent="0.25">
      <c r="A122" s="55" t="s">
        <v>6757</v>
      </c>
      <c r="B122" s="56" t="s">
        <v>6770</v>
      </c>
      <c r="C122" s="57" t="s">
        <v>6771</v>
      </c>
      <c r="D122" s="56" t="s">
        <v>880</v>
      </c>
      <c r="E122" s="56" t="s">
        <v>19</v>
      </c>
      <c r="F122" s="58">
        <v>6</v>
      </c>
      <c r="G122" s="59">
        <v>5831.76</v>
      </c>
      <c r="H122" s="60">
        <v>34990.559999999998</v>
      </c>
      <c r="I122" s="41">
        <f t="shared" si="3"/>
        <v>15494256.440000005</v>
      </c>
      <c r="J122" s="42">
        <f t="shared" si="4"/>
        <v>6795726.5087719327</v>
      </c>
      <c r="L122" s="27"/>
      <c r="N122" s="19"/>
      <c r="P122" s="19"/>
    </row>
    <row r="123" spans="1:16" x14ac:dyDescent="0.25">
      <c r="A123" s="55" t="s">
        <v>1390</v>
      </c>
      <c r="B123" s="56" t="s">
        <v>1391</v>
      </c>
      <c r="C123" s="57" t="s">
        <v>1392</v>
      </c>
      <c r="D123" s="56" t="s">
        <v>6792</v>
      </c>
      <c r="E123" s="56" t="s">
        <v>19</v>
      </c>
      <c r="F123" s="58">
        <v>2</v>
      </c>
      <c r="G123" s="59">
        <v>17465.400000000001</v>
      </c>
      <c r="H123" s="60">
        <v>34930.800000000003</v>
      </c>
      <c r="I123" s="41">
        <f t="shared" si="3"/>
        <v>15529187.240000006</v>
      </c>
      <c r="J123" s="42">
        <f t="shared" si="4"/>
        <v>6811047.0350877224</v>
      </c>
      <c r="L123" s="27"/>
      <c r="N123" s="19"/>
      <c r="P123" s="19"/>
    </row>
    <row r="124" spans="1:16" x14ac:dyDescent="0.25">
      <c r="A124" s="55" t="s">
        <v>6219</v>
      </c>
      <c r="B124" s="56" t="s">
        <v>6232</v>
      </c>
      <c r="C124" s="57" t="s">
        <v>6233</v>
      </c>
      <c r="D124" s="56" t="s">
        <v>6792</v>
      </c>
      <c r="E124" s="56" t="s">
        <v>12</v>
      </c>
      <c r="F124" s="58">
        <v>70</v>
      </c>
      <c r="G124" s="59">
        <v>498.09</v>
      </c>
      <c r="H124" s="60">
        <v>34866.300000000003</v>
      </c>
      <c r="I124" s="41">
        <f t="shared" si="3"/>
        <v>15564053.540000007</v>
      </c>
      <c r="J124" s="42">
        <f t="shared" si="4"/>
        <v>6826339.2719298285</v>
      </c>
      <c r="L124" s="27"/>
      <c r="N124" s="19"/>
      <c r="P124" s="19"/>
    </row>
    <row r="125" spans="1:16" x14ac:dyDescent="0.25">
      <c r="A125" s="55" t="s">
        <v>5778</v>
      </c>
      <c r="B125" s="56" t="s">
        <v>5782</v>
      </c>
      <c r="C125" s="57" t="s">
        <v>5783</v>
      </c>
      <c r="D125" s="56" t="s">
        <v>6792</v>
      </c>
      <c r="E125" s="56" t="s">
        <v>68</v>
      </c>
      <c r="F125" s="58">
        <v>36</v>
      </c>
      <c r="G125" s="59">
        <v>965.43</v>
      </c>
      <c r="H125" s="60">
        <v>34755.480000000003</v>
      </c>
      <c r="I125" s="41">
        <f t="shared" si="3"/>
        <v>15598809.020000007</v>
      </c>
      <c r="J125" s="42">
        <f t="shared" si="4"/>
        <v>6841582.9035087759</v>
      </c>
      <c r="L125" s="27"/>
      <c r="N125" s="19"/>
      <c r="P125" s="19"/>
    </row>
    <row r="126" spans="1:16" ht="16.5" x14ac:dyDescent="0.25">
      <c r="A126" s="55" t="s">
        <v>1654</v>
      </c>
      <c r="B126" s="56" t="s">
        <v>1655</v>
      </c>
      <c r="C126" s="57" t="s">
        <v>1656</v>
      </c>
      <c r="D126" s="56" t="s">
        <v>11</v>
      </c>
      <c r="E126" s="56" t="s">
        <v>19</v>
      </c>
      <c r="F126" s="58">
        <v>52</v>
      </c>
      <c r="G126" s="59">
        <v>667.68</v>
      </c>
      <c r="H126" s="60">
        <v>34719.360000000001</v>
      </c>
      <c r="I126" s="41">
        <f t="shared" si="3"/>
        <v>15633528.380000006</v>
      </c>
      <c r="J126" s="42">
        <f t="shared" si="4"/>
        <v>6856810.6929824594</v>
      </c>
      <c r="L126" s="27"/>
      <c r="N126" s="19"/>
      <c r="P126" s="19"/>
    </row>
    <row r="127" spans="1:16" x14ac:dyDescent="0.25">
      <c r="A127" s="55" t="s">
        <v>5740</v>
      </c>
      <c r="B127" s="56" t="s">
        <v>5743</v>
      </c>
      <c r="C127" s="57" t="s">
        <v>5744</v>
      </c>
      <c r="D127" s="56" t="s">
        <v>6792</v>
      </c>
      <c r="E127" s="56" t="s">
        <v>12</v>
      </c>
      <c r="F127" s="58">
        <v>504</v>
      </c>
      <c r="G127" s="59">
        <v>67.88</v>
      </c>
      <c r="H127" s="60">
        <v>34211.519999999997</v>
      </c>
      <c r="I127" s="41">
        <f t="shared" si="3"/>
        <v>15667739.900000006</v>
      </c>
      <c r="J127" s="42">
        <f t="shared" si="4"/>
        <v>6871815.7456140378</v>
      </c>
      <c r="L127" s="27"/>
      <c r="N127" s="19"/>
      <c r="P127" s="19"/>
    </row>
    <row r="128" spans="1:16" x14ac:dyDescent="0.25">
      <c r="A128" s="55" t="s">
        <v>1138</v>
      </c>
      <c r="B128" s="56" t="s">
        <v>1139</v>
      </c>
      <c r="C128" s="57" t="s">
        <v>1140</v>
      </c>
      <c r="D128" s="56" t="s">
        <v>6792</v>
      </c>
      <c r="E128" s="56" t="s">
        <v>12</v>
      </c>
      <c r="F128" s="58">
        <v>400</v>
      </c>
      <c r="G128" s="59">
        <v>85.45</v>
      </c>
      <c r="H128" s="60">
        <v>34180</v>
      </c>
      <c r="I128" s="41">
        <f t="shared" si="3"/>
        <v>15701919.900000006</v>
      </c>
      <c r="J128" s="42">
        <f t="shared" si="4"/>
        <v>6886806.9736842141</v>
      </c>
      <c r="L128" s="27"/>
      <c r="N128" s="19"/>
      <c r="P128" s="19"/>
    </row>
    <row r="129" spans="1:16" x14ac:dyDescent="0.25">
      <c r="A129" s="55" t="s">
        <v>3262</v>
      </c>
      <c r="B129" s="56" t="s">
        <v>3275</v>
      </c>
      <c r="C129" s="57" t="s">
        <v>3276</v>
      </c>
      <c r="D129" s="56" t="s">
        <v>6792</v>
      </c>
      <c r="E129" s="56" t="s">
        <v>19</v>
      </c>
      <c r="F129" s="61">
        <v>93</v>
      </c>
      <c r="G129" s="59">
        <v>364.73</v>
      </c>
      <c r="H129" s="60">
        <v>33919.89</v>
      </c>
      <c r="I129" s="41">
        <f t="shared" si="3"/>
        <v>15735839.790000007</v>
      </c>
      <c r="J129" s="42">
        <f t="shared" si="4"/>
        <v>6901684.1184210563</v>
      </c>
      <c r="L129" s="27"/>
      <c r="N129" s="19"/>
      <c r="P129" s="19"/>
    </row>
    <row r="130" spans="1:16" ht="24.75" x14ac:dyDescent="0.25">
      <c r="A130" s="55" t="s">
        <v>6850</v>
      </c>
      <c r="B130" s="56" t="s">
        <v>6855</v>
      </c>
      <c r="C130" s="57" t="s">
        <v>6856</v>
      </c>
      <c r="D130" s="56" t="s">
        <v>11</v>
      </c>
      <c r="E130" s="56" t="s">
        <v>6854</v>
      </c>
      <c r="F130" s="58">
        <v>30</v>
      </c>
      <c r="G130" s="59">
        <v>1129.68</v>
      </c>
      <c r="H130" s="60">
        <v>33890.400000000001</v>
      </c>
      <c r="I130" s="41">
        <f t="shared" si="3"/>
        <v>15769730.190000007</v>
      </c>
      <c r="J130" s="42">
        <f t="shared" si="4"/>
        <v>6916548.3289473718</v>
      </c>
      <c r="L130" s="27"/>
      <c r="N130" s="19"/>
      <c r="P130" s="19"/>
    </row>
    <row r="131" spans="1:16" ht="16.5" x14ac:dyDescent="0.25">
      <c r="A131" s="55" t="s">
        <v>1641</v>
      </c>
      <c r="B131" s="56" t="s">
        <v>1642</v>
      </c>
      <c r="C131" s="57" t="s">
        <v>1643</v>
      </c>
      <c r="D131" s="56" t="s">
        <v>11</v>
      </c>
      <c r="E131" s="56" t="s">
        <v>19</v>
      </c>
      <c r="F131" s="58">
        <v>52</v>
      </c>
      <c r="G131" s="59">
        <v>650.07000000000005</v>
      </c>
      <c r="H131" s="60">
        <v>33803.64</v>
      </c>
      <c r="I131" s="41">
        <f t="shared" si="3"/>
        <v>15803533.830000008</v>
      </c>
      <c r="J131" s="42">
        <f t="shared" si="4"/>
        <v>6931374.4868421089</v>
      </c>
      <c r="L131" s="27"/>
      <c r="N131" s="19"/>
      <c r="P131" s="19"/>
    </row>
    <row r="132" spans="1:16" ht="16.5" x14ac:dyDescent="0.25">
      <c r="A132" s="55" t="s">
        <v>6634</v>
      </c>
      <c r="B132" s="56" t="s">
        <v>6647</v>
      </c>
      <c r="C132" s="57" t="s">
        <v>6648</v>
      </c>
      <c r="D132" s="56" t="s">
        <v>6840</v>
      </c>
      <c r="E132" s="56" t="s">
        <v>12</v>
      </c>
      <c r="F132" s="61">
        <v>18</v>
      </c>
      <c r="G132" s="59">
        <v>1862.84</v>
      </c>
      <c r="H132" s="60">
        <v>33531.120000000003</v>
      </c>
      <c r="I132" s="41">
        <f t="shared" si="3"/>
        <v>15837064.950000007</v>
      </c>
      <c r="J132" s="42">
        <f t="shared" si="4"/>
        <v>6946081.1184210563</v>
      </c>
      <c r="L132" s="27"/>
      <c r="N132" s="19"/>
      <c r="P132" s="19"/>
    </row>
    <row r="133" spans="1:16" x14ac:dyDescent="0.25">
      <c r="A133" s="55" t="s">
        <v>5649</v>
      </c>
      <c r="B133" s="56" t="s">
        <v>5650</v>
      </c>
      <c r="C133" s="57" t="s">
        <v>5651</v>
      </c>
      <c r="D133" s="56" t="s">
        <v>6792</v>
      </c>
      <c r="E133" s="56" t="s">
        <v>12</v>
      </c>
      <c r="F133" s="58">
        <v>30</v>
      </c>
      <c r="G133" s="59">
        <v>1107.31</v>
      </c>
      <c r="H133" s="60">
        <v>33219.300000000003</v>
      </c>
      <c r="I133" s="41">
        <f t="shared" si="3"/>
        <v>15870284.250000007</v>
      </c>
      <c r="J133" s="42">
        <f t="shared" si="4"/>
        <v>6960650.9868421089</v>
      </c>
      <c r="L133" s="27"/>
      <c r="N133" s="19"/>
      <c r="P133" s="19"/>
    </row>
    <row r="134" spans="1:16" ht="33" x14ac:dyDescent="0.25">
      <c r="A134" s="55" t="s">
        <v>136</v>
      </c>
      <c r="B134" s="56" t="s">
        <v>137</v>
      </c>
      <c r="C134" s="57" t="s">
        <v>138</v>
      </c>
      <c r="D134" s="56" t="s">
        <v>11</v>
      </c>
      <c r="E134" s="56" t="s">
        <v>29</v>
      </c>
      <c r="F134" s="58">
        <v>59</v>
      </c>
      <c r="G134" s="59">
        <v>562.41</v>
      </c>
      <c r="H134" s="60">
        <v>33182.19</v>
      </c>
      <c r="I134" s="41">
        <f t="shared" si="3"/>
        <v>15903466.440000007</v>
      </c>
      <c r="J134" s="42">
        <f t="shared" si="4"/>
        <v>6975204.5789473718</v>
      </c>
      <c r="L134" s="27"/>
      <c r="N134" s="19"/>
      <c r="P134" s="19"/>
    </row>
    <row r="135" spans="1:16" x14ac:dyDescent="0.25">
      <c r="A135" s="55" t="s">
        <v>451</v>
      </c>
      <c r="B135" s="56" t="s">
        <v>455</v>
      </c>
      <c r="C135" s="57" t="s">
        <v>456</v>
      </c>
      <c r="D135" s="56" t="s">
        <v>6792</v>
      </c>
      <c r="E135" s="56" t="s">
        <v>12</v>
      </c>
      <c r="F135" s="58">
        <v>52</v>
      </c>
      <c r="G135" s="59">
        <v>638.04999999999995</v>
      </c>
      <c r="H135" s="60">
        <v>33178.6</v>
      </c>
      <c r="I135" s="41">
        <f t="shared" si="3"/>
        <v>15936645.040000007</v>
      </c>
      <c r="J135" s="42">
        <f t="shared" si="4"/>
        <v>6989756.5964912316</v>
      </c>
      <c r="L135" s="27"/>
      <c r="N135" s="19"/>
      <c r="P135" s="19"/>
    </row>
    <row r="136" spans="1:16" ht="24.75" x14ac:dyDescent="0.25">
      <c r="A136" s="55" t="s">
        <v>5787</v>
      </c>
      <c r="B136" s="56" t="s">
        <v>5791</v>
      </c>
      <c r="C136" s="57" t="s">
        <v>5792</v>
      </c>
      <c r="D136" s="56" t="s">
        <v>36</v>
      </c>
      <c r="E136" s="56" t="s">
        <v>1368</v>
      </c>
      <c r="F136" s="58">
        <v>150</v>
      </c>
      <c r="G136" s="59">
        <v>220.43</v>
      </c>
      <c r="H136" s="60">
        <v>33064.5</v>
      </c>
      <c r="I136" s="41">
        <f t="shared" si="3"/>
        <v>15969709.540000007</v>
      </c>
      <c r="J136" s="42">
        <f t="shared" si="4"/>
        <v>7004258.5701754419</v>
      </c>
      <c r="L136" s="27"/>
      <c r="N136" s="19"/>
      <c r="P136" s="19"/>
    </row>
    <row r="137" spans="1:16" ht="16.5" x14ac:dyDescent="0.25">
      <c r="A137" s="55" t="s">
        <v>6228</v>
      </c>
      <c r="B137" s="56" t="s">
        <v>6241</v>
      </c>
      <c r="C137" s="57" t="s">
        <v>6242</v>
      </c>
      <c r="D137" s="56" t="s">
        <v>6792</v>
      </c>
      <c r="E137" s="56" t="s">
        <v>12</v>
      </c>
      <c r="F137" s="58">
        <v>52</v>
      </c>
      <c r="G137" s="59">
        <v>634.54999999999995</v>
      </c>
      <c r="H137" s="60">
        <v>32996.6</v>
      </c>
      <c r="I137" s="41">
        <f t="shared" si="3"/>
        <v>16002706.140000006</v>
      </c>
      <c r="J137" s="42">
        <f t="shared" si="4"/>
        <v>7018730.7631578976</v>
      </c>
      <c r="L137" s="27"/>
      <c r="N137" s="19"/>
      <c r="P137" s="19"/>
    </row>
    <row r="138" spans="1:16" ht="24.75" x14ac:dyDescent="0.25">
      <c r="A138" s="55" t="s">
        <v>5121</v>
      </c>
      <c r="B138" s="56" t="s">
        <v>5125</v>
      </c>
      <c r="C138" s="57" t="s">
        <v>5126</v>
      </c>
      <c r="D138" s="56" t="s">
        <v>11</v>
      </c>
      <c r="E138" s="56" t="s">
        <v>29</v>
      </c>
      <c r="F138" s="58">
        <v>50</v>
      </c>
      <c r="G138" s="59">
        <v>658.02</v>
      </c>
      <c r="H138" s="60">
        <v>32901</v>
      </c>
      <c r="I138" s="41">
        <f t="shared" si="3"/>
        <v>16035607.140000006</v>
      </c>
      <c r="J138" s="42">
        <f t="shared" si="4"/>
        <v>7033161.0263157925</v>
      </c>
      <c r="K138" s="27" t="s">
        <v>6797</v>
      </c>
      <c r="L138" s="27"/>
      <c r="N138" s="19"/>
      <c r="P138" s="19"/>
    </row>
    <row r="139" spans="1:16" x14ac:dyDescent="0.25">
      <c r="A139" s="55" t="s">
        <v>253</v>
      </c>
      <c r="B139" s="56" t="s">
        <v>254</v>
      </c>
      <c r="C139" s="57" t="s">
        <v>255</v>
      </c>
      <c r="D139" s="56" t="s">
        <v>6792</v>
      </c>
      <c r="E139" s="56" t="s">
        <v>29</v>
      </c>
      <c r="F139" s="58">
        <v>34</v>
      </c>
      <c r="G139" s="59">
        <v>966.26</v>
      </c>
      <c r="H139" s="60">
        <v>32852.839999999997</v>
      </c>
      <c r="I139" s="41">
        <f t="shared" si="3"/>
        <v>16068459.980000006</v>
      </c>
      <c r="J139" s="42">
        <f t="shared" si="4"/>
        <v>7047570.1666666698</v>
      </c>
      <c r="L139" s="27"/>
      <c r="N139" s="19"/>
      <c r="P139" s="19"/>
    </row>
    <row r="140" spans="1:16" x14ac:dyDescent="0.25">
      <c r="A140" s="55" t="s">
        <v>148</v>
      </c>
      <c r="B140" s="56" t="s">
        <v>149</v>
      </c>
      <c r="C140" s="57" t="s">
        <v>150</v>
      </c>
      <c r="D140" s="56" t="s">
        <v>6792</v>
      </c>
      <c r="E140" s="56" t="s">
        <v>29</v>
      </c>
      <c r="F140" s="58">
        <v>52</v>
      </c>
      <c r="G140" s="59">
        <v>630.64</v>
      </c>
      <c r="H140" s="60">
        <v>32793.279999999999</v>
      </c>
      <c r="I140" s="41">
        <f t="shared" si="3"/>
        <v>16101253.260000005</v>
      </c>
      <c r="J140" s="42">
        <f t="shared" si="4"/>
        <v>7061953.1842105296</v>
      </c>
      <c r="L140" s="27"/>
      <c r="N140" s="19"/>
      <c r="P140" s="19"/>
    </row>
    <row r="141" spans="1:16" ht="16.5" x14ac:dyDescent="0.25">
      <c r="A141" s="55" t="s">
        <v>6751</v>
      </c>
      <c r="B141" s="56" t="s">
        <v>6764</v>
      </c>
      <c r="C141" s="57" t="s">
        <v>6765</v>
      </c>
      <c r="D141" s="56" t="s">
        <v>880</v>
      </c>
      <c r="E141" s="56" t="s">
        <v>19</v>
      </c>
      <c r="F141" s="58">
        <v>6</v>
      </c>
      <c r="G141" s="59">
        <v>5463.23</v>
      </c>
      <c r="H141" s="60">
        <v>32779.379999999997</v>
      </c>
      <c r="I141" s="41">
        <f t="shared" si="3"/>
        <v>16134032.640000006</v>
      </c>
      <c r="J141" s="42">
        <f t="shared" si="4"/>
        <v>7076330.1052631615</v>
      </c>
      <c r="L141" s="27"/>
      <c r="N141" s="19"/>
      <c r="P141" s="19"/>
    </row>
    <row r="142" spans="1:16" ht="16.5" x14ac:dyDescent="0.25">
      <c r="A142" s="55" t="s">
        <v>6754</v>
      </c>
      <c r="B142" s="56" t="s">
        <v>6767</v>
      </c>
      <c r="C142" s="57" t="s">
        <v>6768</v>
      </c>
      <c r="D142" s="56" t="s">
        <v>880</v>
      </c>
      <c r="E142" s="56" t="s">
        <v>19</v>
      </c>
      <c r="F142" s="58">
        <v>6</v>
      </c>
      <c r="G142" s="59">
        <v>5463.23</v>
      </c>
      <c r="H142" s="60">
        <v>32779.379999999997</v>
      </c>
      <c r="I142" s="41">
        <f t="shared" si="3"/>
        <v>16166812.020000007</v>
      </c>
      <c r="J142" s="42">
        <f t="shared" si="4"/>
        <v>7090707.0263157934</v>
      </c>
      <c r="L142" s="27"/>
      <c r="N142" s="19"/>
      <c r="P142" s="19"/>
    </row>
    <row r="143" spans="1:16" ht="16.5" x14ac:dyDescent="0.25">
      <c r="A143" s="55" t="s">
        <v>6552</v>
      </c>
      <c r="B143" s="56" t="s">
        <v>6566</v>
      </c>
      <c r="C143" s="57" t="s">
        <v>6567</v>
      </c>
      <c r="D143" s="56" t="s">
        <v>6840</v>
      </c>
      <c r="E143" s="56" t="s">
        <v>12</v>
      </c>
      <c r="F143" s="61">
        <v>12</v>
      </c>
      <c r="G143" s="59">
        <v>2728.29</v>
      </c>
      <c r="H143" s="60">
        <v>32739.48</v>
      </c>
      <c r="I143" s="41">
        <f t="shared" ref="I143:I206" si="5">H143+I142</f>
        <v>16199551.500000007</v>
      </c>
      <c r="J143" s="42">
        <f t="shared" ref="J143:J206" si="6">I143/$H$2272</f>
        <v>7105066.4473684253</v>
      </c>
      <c r="L143" s="27"/>
      <c r="N143" s="19"/>
      <c r="P143" s="19"/>
    </row>
    <row r="144" spans="1:16" x14ac:dyDescent="0.25">
      <c r="A144" s="55" t="s">
        <v>1894</v>
      </c>
      <c r="B144" s="56" t="s">
        <v>1895</v>
      </c>
      <c r="C144" s="57" t="s">
        <v>1896</v>
      </c>
      <c r="D144" s="56" t="s">
        <v>6792</v>
      </c>
      <c r="E144" s="56" t="s">
        <v>68</v>
      </c>
      <c r="F144" s="58">
        <v>600</v>
      </c>
      <c r="G144" s="59">
        <v>54.47</v>
      </c>
      <c r="H144" s="60">
        <v>32682</v>
      </c>
      <c r="I144" s="41">
        <f t="shared" si="5"/>
        <v>16232233.500000007</v>
      </c>
      <c r="J144" s="42">
        <f t="shared" si="6"/>
        <v>7119400.6578947408</v>
      </c>
      <c r="K144" s="27" t="s">
        <v>6801</v>
      </c>
      <c r="L144" s="27"/>
      <c r="N144" s="19"/>
      <c r="P144" s="19"/>
    </row>
    <row r="145" spans="1:16" x14ac:dyDescent="0.25">
      <c r="A145" s="55" t="s">
        <v>6153</v>
      </c>
      <c r="B145" s="56" t="s">
        <v>6166</v>
      </c>
      <c r="C145" s="57" t="s">
        <v>6167</v>
      </c>
      <c r="D145" s="56" t="s">
        <v>6792</v>
      </c>
      <c r="E145" s="56" t="s">
        <v>12</v>
      </c>
      <c r="F145" s="58">
        <v>102</v>
      </c>
      <c r="G145" s="59">
        <v>317.57</v>
      </c>
      <c r="H145" s="60">
        <v>32392.14</v>
      </c>
      <c r="I145" s="41">
        <f t="shared" si="5"/>
        <v>16264625.640000008</v>
      </c>
      <c r="J145" s="42">
        <f t="shared" si="6"/>
        <v>7133607.7368421098</v>
      </c>
      <c r="L145" s="27"/>
      <c r="N145" s="19"/>
      <c r="P145" s="19"/>
    </row>
    <row r="146" spans="1:16" ht="24.75" x14ac:dyDescent="0.25">
      <c r="A146" s="55" t="s">
        <v>5124</v>
      </c>
      <c r="B146" s="56" t="s">
        <v>5128</v>
      </c>
      <c r="C146" s="57" t="s">
        <v>5129</v>
      </c>
      <c r="D146" s="56" t="s">
        <v>11</v>
      </c>
      <c r="E146" s="56" t="s">
        <v>29</v>
      </c>
      <c r="F146" s="58">
        <v>50</v>
      </c>
      <c r="G146" s="59">
        <v>643.46</v>
      </c>
      <c r="H146" s="60">
        <v>32173</v>
      </c>
      <c r="I146" s="41">
        <f t="shared" si="5"/>
        <v>16296798.640000008</v>
      </c>
      <c r="J146" s="42">
        <f t="shared" si="6"/>
        <v>7147718.7017543903</v>
      </c>
      <c r="K146" s="27" t="s">
        <v>6797</v>
      </c>
      <c r="L146" s="27"/>
      <c r="N146" s="19"/>
      <c r="P146" s="19"/>
    </row>
    <row r="147" spans="1:16" x14ac:dyDescent="0.25">
      <c r="A147" s="55" t="s">
        <v>3241</v>
      </c>
      <c r="B147" s="56" t="s">
        <v>3254</v>
      </c>
      <c r="C147" s="57" t="s">
        <v>3255</v>
      </c>
      <c r="D147" s="56" t="s">
        <v>6792</v>
      </c>
      <c r="E147" s="56" t="s">
        <v>19</v>
      </c>
      <c r="F147" s="61">
        <v>17</v>
      </c>
      <c r="G147" s="59">
        <v>1889.95</v>
      </c>
      <c r="H147" s="60">
        <v>32129.15</v>
      </c>
      <c r="I147" s="41">
        <f t="shared" si="5"/>
        <v>16328927.790000008</v>
      </c>
      <c r="J147" s="42">
        <f t="shared" si="6"/>
        <v>7161810.4342105305</v>
      </c>
      <c r="L147" s="27"/>
      <c r="N147" s="19"/>
      <c r="P147" s="19"/>
    </row>
    <row r="148" spans="1:16" ht="33" x14ac:dyDescent="0.25">
      <c r="A148" s="55" t="s">
        <v>1623</v>
      </c>
      <c r="B148" s="56" t="s">
        <v>1624</v>
      </c>
      <c r="C148" s="57" t="s">
        <v>1625</v>
      </c>
      <c r="D148" s="56" t="s">
        <v>11</v>
      </c>
      <c r="E148" s="56" t="s">
        <v>19</v>
      </c>
      <c r="F148" s="58">
        <v>16</v>
      </c>
      <c r="G148" s="59">
        <v>2004.64</v>
      </c>
      <c r="H148" s="60">
        <v>32074.240000000002</v>
      </c>
      <c r="I148" s="41">
        <f t="shared" si="5"/>
        <v>16361002.030000009</v>
      </c>
      <c r="J148" s="42">
        <f t="shared" si="6"/>
        <v>7175878.0833333377</v>
      </c>
      <c r="L148" s="27"/>
      <c r="N148" s="19"/>
      <c r="P148" s="19"/>
    </row>
    <row r="149" spans="1:16" ht="16.5" x14ac:dyDescent="0.25">
      <c r="A149" s="55" t="s">
        <v>2445</v>
      </c>
      <c r="B149" s="56" t="s">
        <v>2446</v>
      </c>
      <c r="C149" s="57" t="s">
        <v>2447</v>
      </c>
      <c r="D149" s="56" t="s">
        <v>6792</v>
      </c>
      <c r="E149" s="56" t="s">
        <v>19</v>
      </c>
      <c r="F149" s="58">
        <v>6</v>
      </c>
      <c r="G149" s="59">
        <v>5307.61</v>
      </c>
      <c r="H149" s="60">
        <v>31845.66</v>
      </c>
      <c r="I149" s="41">
        <f t="shared" si="5"/>
        <v>16392847.690000009</v>
      </c>
      <c r="J149" s="42">
        <f t="shared" si="6"/>
        <v>7189845.4780701799</v>
      </c>
      <c r="L149" s="27"/>
      <c r="N149" s="19"/>
      <c r="P149" s="19"/>
    </row>
    <row r="150" spans="1:16" x14ac:dyDescent="0.25">
      <c r="A150" s="55" t="s">
        <v>6428</v>
      </c>
      <c r="B150" s="56" t="s">
        <v>6441</v>
      </c>
      <c r="C150" s="57" t="s">
        <v>6442</v>
      </c>
      <c r="D150" s="56" t="s">
        <v>6792</v>
      </c>
      <c r="E150" s="56" t="s">
        <v>12</v>
      </c>
      <c r="F150" s="58">
        <v>391</v>
      </c>
      <c r="G150" s="59">
        <v>81.180000000000007</v>
      </c>
      <c r="H150" s="60">
        <v>31741.38</v>
      </c>
      <c r="I150" s="41">
        <f t="shared" si="5"/>
        <v>16424589.07000001</v>
      </c>
      <c r="J150" s="42">
        <f t="shared" si="6"/>
        <v>7203767.135964917</v>
      </c>
      <c r="L150" s="27"/>
      <c r="N150" s="19"/>
      <c r="P150" s="19"/>
    </row>
    <row r="151" spans="1:16" ht="16.5" x14ac:dyDescent="0.25">
      <c r="A151" s="55" t="s">
        <v>3231</v>
      </c>
      <c r="B151" s="56" t="s">
        <v>3242</v>
      </c>
      <c r="C151" s="57" t="s">
        <v>3243</v>
      </c>
      <c r="D151" s="56" t="s">
        <v>11</v>
      </c>
      <c r="E151" s="56" t="s">
        <v>19</v>
      </c>
      <c r="F151" s="61">
        <v>1006</v>
      </c>
      <c r="G151" s="59">
        <v>31.52</v>
      </c>
      <c r="H151" s="60">
        <v>31709.119999999999</v>
      </c>
      <c r="I151" s="41">
        <f t="shared" si="5"/>
        <v>16456298.190000009</v>
      </c>
      <c r="J151" s="42">
        <f t="shared" si="6"/>
        <v>7217674.6447368469</v>
      </c>
      <c r="L151" s="27"/>
      <c r="N151" s="19"/>
      <c r="P151" s="19"/>
    </row>
    <row r="152" spans="1:16" ht="24.75" x14ac:dyDescent="0.25">
      <c r="A152" s="55" t="s">
        <v>1611</v>
      </c>
      <c r="B152" s="56" t="s">
        <v>1612</v>
      </c>
      <c r="C152" s="57" t="s">
        <v>1613</v>
      </c>
      <c r="D152" s="56" t="s">
        <v>11</v>
      </c>
      <c r="E152" s="56" t="s">
        <v>19</v>
      </c>
      <c r="F152" s="58">
        <v>88</v>
      </c>
      <c r="G152" s="59">
        <v>359.46</v>
      </c>
      <c r="H152" s="60">
        <v>31632.48</v>
      </c>
      <c r="I152" s="41">
        <f t="shared" si="5"/>
        <v>16487930.670000009</v>
      </c>
      <c r="J152" s="42">
        <f t="shared" si="6"/>
        <v>7231548.5394736892</v>
      </c>
      <c r="L152" s="27"/>
      <c r="N152" s="19"/>
      <c r="P152" s="19"/>
    </row>
    <row r="153" spans="1:16" x14ac:dyDescent="0.25">
      <c r="A153" s="55" t="s">
        <v>145</v>
      </c>
      <c r="B153" s="56" t="s">
        <v>146</v>
      </c>
      <c r="C153" s="57" t="s">
        <v>147</v>
      </c>
      <c r="D153" s="56" t="s">
        <v>6792</v>
      </c>
      <c r="E153" s="56" t="s">
        <v>29</v>
      </c>
      <c r="F153" s="58">
        <v>52</v>
      </c>
      <c r="G153" s="59">
        <v>606.44000000000005</v>
      </c>
      <c r="H153" s="60">
        <v>31534.880000000001</v>
      </c>
      <c r="I153" s="41">
        <f t="shared" si="5"/>
        <v>16519465.55000001</v>
      </c>
      <c r="J153" s="42">
        <f t="shared" si="6"/>
        <v>7245379.6271929871</v>
      </c>
      <c r="L153" s="27"/>
      <c r="N153" s="19"/>
      <c r="P153" s="19"/>
    </row>
    <row r="154" spans="1:16" x14ac:dyDescent="0.25">
      <c r="A154" s="55" t="s">
        <v>1693</v>
      </c>
      <c r="B154" s="56" t="s">
        <v>1694</v>
      </c>
      <c r="C154" s="57" t="s">
        <v>1695</v>
      </c>
      <c r="D154" s="56" t="s">
        <v>6792</v>
      </c>
      <c r="E154" s="56" t="s">
        <v>19</v>
      </c>
      <c r="F154" s="58">
        <v>12</v>
      </c>
      <c r="G154" s="59">
        <v>2587.94</v>
      </c>
      <c r="H154" s="60">
        <v>31055.279999999999</v>
      </c>
      <c r="I154" s="41">
        <f t="shared" si="5"/>
        <v>16550520.830000009</v>
      </c>
      <c r="J154" s="42">
        <f t="shared" si="6"/>
        <v>7259000.3640350923</v>
      </c>
      <c r="L154" s="27"/>
      <c r="N154" s="19"/>
      <c r="P154" s="19"/>
    </row>
    <row r="155" spans="1:16" x14ac:dyDescent="0.25">
      <c r="A155" s="55" t="s">
        <v>2097</v>
      </c>
      <c r="B155" s="56" t="s">
        <v>2098</v>
      </c>
      <c r="C155" s="57" t="s">
        <v>2099</v>
      </c>
      <c r="D155" s="56" t="s">
        <v>6792</v>
      </c>
      <c r="E155" s="56" t="s">
        <v>698</v>
      </c>
      <c r="F155" s="61">
        <v>9</v>
      </c>
      <c r="G155" s="59">
        <v>3435.44</v>
      </c>
      <c r="H155" s="60">
        <v>30918.959999999999</v>
      </c>
      <c r="I155" s="41">
        <f t="shared" si="5"/>
        <v>16581439.79000001</v>
      </c>
      <c r="J155" s="42">
        <f t="shared" si="6"/>
        <v>7272561.3114035139</v>
      </c>
      <c r="L155" s="27"/>
      <c r="N155" s="19"/>
      <c r="P155" s="19"/>
    </row>
    <row r="156" spans="1:16" x14ac:dyDescent="0.25">
      <c r="A156" s="55" t="s">
        <v>142</v>
      </c>
      <c r="B156" s="56" t="s">
        <v>143</v>
      </c>
      <c r="C156" s="57" t="s">
        <v>144</v>
      </c>
      <c r="D156" s="56" t="s">
        <v>6792</v>
      </c>
      <c r="E156" s="56" t="s">
        <v>29</v>
      </c>
      <c r="F156" s="58">
        <v>52</v>
      </c>
      <c r="G156" s="59">
        <v>585.44000000000005</v>
      </c>
      <c r="H156" s="60">
        <v>30442.880000000001</v>
      </c>
      <c r="I156" s="41">
        <f t="shared" si="5"/>
        <v>16611882.670000011</v>
      </c>
      <c r="J156" s="42">
        <f t="shared" si="6"/>
        <v>7285913.4517543912</v>
      </c>
      <c r="L156" s="27"/>
      <c r="N156" s="19"/>
      <c r="P156" s="19"/>
    </row>
    <row r="157" spans="1:16" ht="24.75" x14ac:dyDescent="0.25">
      <c r="A157" s="55" t="s">
        <v>3013</v>
      </c>
      <c r="B157" s="56" t="s">
        <v>3014</v>
      </c>
      <c r="C157" s="57" t="s">
        <v>3015</v>
      </c>
      <c r="D157" s="56" t="s">
        <v>11</v>
      </c>
      <c r="E157" s="56" t="s">
        <v>68</v>
      </c>
      <c r="F157" s="58">
        <v>300</v>
      </c>
      <c r="G157" s="59">
        <v>100.97</v>
      </c>
      <c r="H157" s="60">
        <v>30291</v>
      </c>
      <c r="I157" s="41">
        <f t="shared" si="5"/>
        <v>16642173.670000011</v>
      </c>
      <c r="J157" s="42">
        <f t="shared" si="6"/>
        <v>7299198.9780701809</v>
      </c>
      <c r="K157" s="27" t="s">
        <v>3301</v>
      </c>
      <c r="L157" s="27"/>
      <c r="N157" s="19"/>
      <c r="P157" s="19"/>
    </row>
    <row r="158" spans="1:16" x14ac:dyDescent="0.25">
      <c r="A158" s="55" t="s">
        <v>1560</v>
      </c>
      <c r="B158" s="56" t="s">
        <v>1561</v>
      </c>
      <c r="C158" s="57" t="s">
        <v>1562</v>
      </c>
      <c r="D158" s="56" t="s">
        <v>6792</v>
      </c>
      <c r="E158" s="56" t="s">
        <v>19</v>
      </c>
      <c r="F158" s="58">
        <v>81</v>
      </c>
      <c r="G158" s="59">
        <v>373.53</v>
      </c>
      <c r="H158" s="60">
        <v>30255.93</v>
      </c>
      <c r="I158" s="41">
        <f t="shared" si="5"/>
        <v>16672429.600000011</v>
      </c>
      <c r="J158" s="42">
        <f t="shared" si="6"/>
        <v>7312469.1228070231</v>
      </c>
      <c r="L158" s="27"/>
      <c r="N158" s="19"/>
      <c r="P158" s="19"/>
    </row>
    <row r="159" spans="1:16" x14ac:dyDescent="0.25">
      <c r="A159" s="55" t="s">
        <v>2415</v>
      </c>
      <c r="B159" s="56" t="s">
        <v>6822</v>
      </c>
      <c r="C159" s="57" t="s">
        <v>6823</v>
      </c>
      <c r="D159" s="56" t="s">
        <v>36</v>
      </c>
      <c r="E159" s="56" t="s">
        <v>1368</v>
      </c>
      <c r="F159" s="61">
        <v>3500</v>
      </c>
      <c r="G159" s="59">
        <v>8.6300000000000008</v>
      </c>
      <c r="H159" s="60">
        <v>30205</v>
      </c>
      <c r="I159" s="41">
        <f t="shared" si="5"/>
        <v>16702634.600000011</v>
      </c>
      <c r="J159" s="42">
        <f t="shared" si="6"/>
        <v>7325716.9298245665</v>
      </c>
      <c r="L159" s="27"/>
      <c r="N159" s="19"/>
      <c r="P159" s="19"/>
    </row>
    <row r="160" spans="1:16" ht="16.5" x14ac:dyDescent="0.25">
      <c r="A160" s="55" t="s">
        <v>4823</v>
      </c>
      <c r="B160" s="56" t="s">
        <v>4827</v>
      </c>
      <c r="C160" s="57" t="s">
        <v>4828</v>
      </c>
      <c r="D160" s="56" t="s">
        <v>11</v>
      </c>
      <c r="E160" s="56" t="s">
        <v>12</v>
      </c>
      <c r="F160" s="58">
        <v>152</v>
      </c>
      <c r="G160" s="59">
        <v>197.64</v>
      </c>
      <c r="H160" s="60">
        <v>30041.279999999999</v>
      </c>
      <c r="I160" s="41">
        <f t="shared" si="5"/>
        <v>16732675.88000001</v>
      </c>
      <c r="J160" s="42">
        <f t="shared" si="6"/>
        <v>7338892.9298245665</v>
      </c>
      <c r="L160" s="27"/>
      <c r="N160" s="19"/>
      <c r="P160" s="19"/>
    </row>
    <row r="161" spans="1:16" x14ac:dyDescent="0.25">
      <c r="A161" s="55" t="s">
        <v>4299</v>
      </c>
      <c r="B161" s="56" t="s">
        <v>4312</v>
      </c>
      <c r="C161" s="57" t="s">
        <v>4313</v>
      </c>
      <c r="D161" s="56" t="s">
        <v>36</v>
      </c>
      <c r="E161" s="56" t="s">
        <v>4314</v>
      </c>
      <c r="F161" s="58">
        <v>3200</v>
      </c>
      <c r="G161" s="59">
        <v>9.34</v>
      </c>
      <c r="H161" s="60">
        <v>29888</v>
      </c>
      <c r="I161" s="41">
        <f t="shared" si="5"/>
        <v>16762563.88000001</v>
      </c>
      <c r="J161" s="42">
        <f t="shared" si="6"/>
        <v>7352001.7017543912</v>
      </c>
      <c r="L161" s="27"/>
      <c r="N161" s="19"/>
      <c r="P161" s="19"/>
    </row>
    <row r="162" spans="1:16" x14ac:dyDescent="0.25">
      <c r="A162" s="55" t="s">
        <v>6225</v>
      </c>
      <c r="B162" s="56" t="s">
        <v>6238</v>
      </c>
      <c r="C162" s="57" t="s">
        <v>6239</v>
      </c>
      <c r="D162" s="56" t="s">
        <v>6792</v>
      </c>
      <c r="E162" s="56" t="s">
        <v>12</v>
      </c>
      <c r="F162" s="58">
        <v>52</v>
      </c>
      <c r="G162" s="59">
        <v>574.65</v>
      </c>
      <c r="H162" s="60">
        <v>29881.8</v>
      </c>
      <c r="I162" s="41">
        <f t="shared" si="5"/>
        <v>16792445.680000011</v>
      </c>
      <c r="J162" s="42">
        <f t="shared" si="6"/>
        <v>7365107.7543859705</v>
      </c>
      <c r="L162" s="27"/>
      <c r="N162" s="19"/>
      <c r="P162" s="19"/>
    </row>
    <row r="163" spans="1:16" ht="16.5" x14ac:dyDescent="0.25">
      <c r="A163" s="55" t="s">
        <v>5074</v>
      </c>
      <c r="B163" s="56" t="s">
        <v>5078</v>
      </c>
      <c r="C163" s="57" t="s">
        <v>5079</v>
      </c>
      <c r="D163" s="56" t="s">
        <v>11</v>
      </c>
      <c r="E163" s="56" t="s">
        <v>29</v>
      </c>
      <c r="F163" s="58">
        <v>43</v>
      </c>
      <c r="G163" s="59">
        <v>687.98</v>
      </c>
      <c r="H163" s="60">
        <v>29583.14</v>
      </c>
      <c r="I163" s="41">
        <f t="shared" si="5"/>
        <v>16822028.820000011</v>
      </c>
      <c r="J163" s="42">
        <f t="shared" si="6"/>
        <v>7378082.8157894798</v>
      </c>
      <c r="L163" s="27"/>
      <c r="N163" s="19"/>
      <c r="P163" s="19"/>
    </row>
    <row r="164" spans="1:16" x14ac:dyDescent="0.25">
      <c r="A164" s="55" t="s">
        <v>850</v>
      </c>
      <c r="B164" s="56" t="s">
        <v>851</v>
      </c>
      <c r="C164" s="57" t="s">
        <v>852</v>
      </c>
      <c r="D164" s="56" t="s">
        <v>6792</v>
      </c>
      <c r="E164" s="56" t="s">
        <v>19</v>
      </c>
      <c r="F164" s="58">
        <v>7</v>
      </c>
      <c r="G164" s="59">
        <v>4185.87</v>
      </c>
      <c r="H164" s="60">
        <v>29301.09</v>
      </c>
      <c r="I164" s="41">
        <f t="shared" si="5"/>
        <v>16851329.910000011</v>
      </c>
      <c r="J164" s="42">
        <f t="shared" si="6"/>
        <v>7390934.1710526375</v>
      </c>
      <c r="L164" s="27"/>
      <c r="N164" s="19"/>
      <c r="P164" s="19"/>
    </row>
    <row r="165" spans="1:16" ht="16.5" x14ac:dyDescent="0.25">
      <c r="A165" s="55" t="s">
        <v>262</v>
      </c>
      <c r="B165" s="56" t="s">
        <v>263</v>
      </c>
      <c r="C165" s="57" t="s">
        <v>264</v>
      </c>
      <c r="D165" s="56" t="s">
        <v>6792</v>
      </c>
      <c r="E165" s="56" t="s">
        <v>93</v>
      </c>
      <c r="F165" s="58">
        <v>1006</v>
      </c>
      <c r="G165" s="59">
        <v>29.07</v>
      </c>
      <c r="H165" s="60">
        <v>29244.42</v>
      </c>
      <c r="I165" s="41">
        <f t="shared" si="5"/>
        <v>16880574.330000013</v>
      </c>
      <c r="J165" s="42">
        <f t="shared" si="6"/>
        <v>7403760.6710526375</v>
      </c>
      <c r="L165" s="27"/>
      <c r="N165" s="19"/>
      <c r="P165" s="19"/>
    </row>
    <row r="166" spans="1:16" x14ac:dyDescent="0.25">
      <c r="A166" s="55" t="s">
        <v>1563</v>
      </c>
      <c r="B166" s="56" t="s">
        <v>1564</v>
      </c>
      <c r="C166" s="57" t="s">
        <v>1565</v>
      </c>
      <c r="D166" s="56" t="s">
        <v>6792</v>
      </c>
      <c r="E166" s="56" t="s">
        <v>19</v>
      </c>
      <c r="F166" s="58">
        <v>61</v>
      </c>
      <c r="G166" s="59">
        <v>477.71</v>
      </c>
      <c r="H166" s="60">
        <v>29140.31</v>
      </c>
      <c r="I166" s="41">
        <f t="shared" si="5"/>
        <v>16909714.640000012</v>
      </c>
      <c r="J166" s="42">
        <f t="shared" si="6"/>
        <v>7416541.5087719355</v>
      </c>
      <c r="L166" s="27"/>
      <c r="N166" s="19"/>
      <c r="P166" s="19"/>
    </row>
    <row r="167" spans="1:16" ht="24.75" x14ac:dyDescent="0.25">
      <c r="A167" s="55" t="s">
        <v>4697</v>
      </c>
      <c r="B167" s="56" t="s">
        <v>4698</v>
      </c>
      <c r="C167" s="57" t="s">
        <v>4699</v>
      </c>
      <c r="D167" s="56" t="s">
        <v>11</v>
      </c>
      <c r="E167" s="56" t="s">
        <v>12</v>
      </c>
      <c r="F167" s="58">
        <v>330</v>
      </c>
      <c r="G167" s="59">
        <v>87.8</v>
      </c>
      <c r="H167" s="60">
        <v>28974</v>
      </c>
      <c r="I167" s="41">
        <f t="shared" si="5"/>
        <v>16938688.640000012</v>
      </c>
      <c r="J167" s="42">
        <f t="shared" si="6"/>
        <v>7429249.4035087777</v>
      </c>
      <c r="K167" s="27" t="s">
        <v>6797</v>
      </c>
      <c r="L167" s="27"/>
      <c r="N167" s="19"/>
      <c r="P167" s="19"/>
    </row>
    <row r="168" spans="1:16" ht="16.5" x14ac:dyDescent="0.25">
      <c r="A168" s="55" t="s">
        <v>6568</v>
      </c>
      <c r="B168" s="56" t="s">
        <v>6581</v>
      </c>
      <c r="C168" s="57" t="s">
        <v>6582</v>
      </c>
      <c r="D168" s="56" t="s">
        <v>6840</v>
      </c>
      <c r="E168" s="56" t="s">
        <v>12</v>
      </c>
      <c r="F168" s="61">
        <v>34</v>
      </c>
      <c r="G168" s="59">
        <v>850.79</v>
      </c>
      <c r="H168" s="60">
        <v>28926.86</v>
      </c>
      <c r="I168" s="41">
        <f t="shared" si="5"/>
        <v>16967615.500000011</v>
      </c>
      <c r="J168" s="42">
        <f t="shared" si="6"/>
        <v>7441936.6228070231</v>
      </c>
      <c r="L168" s="27"/>
      <c r="N168" s="19"/>
      <c r="P168" s="19"/>
    </row>
    <row r="169" spans="1:16" ht="16.5" x14ac:dyDescent="0.25">
      <c r="A169" s="55" t="s">
        <v>3827</v>
      </c>
      <c r="B169" s="56" t="s">
        <v>3846</v>
      </c>
      <c r="C169" s="57" t="s">
        <v>3847</v>
      </c>
      <c r="D169" s="56" t="s">
        <v>6840</v>
      </c>
      <c r="E169" s="56" t="s">
        <v>19</v>
      </c>
      <c r="F169" s="58">
        <v>3</v>
      </c>
      <c r="G169" s="59">
        <v>9626.31</v>
      </c>
      <c r="H169" s="60">
        <v>28878.93</v>
      </c>
      <c r="I169" s="41">
        <f t="shared" si="5"/>
        <v>16996494.430000011</v>
      </c>
      <c r="J169" s="42">
        <f t="shared" si="6"/>
        <v>7454602.8201754438</v>
      </c>
      <c r="L169" s="27"/>
      <c r="N169" s="19"/>
      <c r="P169" s="19"/>
    </row>
    <row r="170" spans="1:16" x14ac:dyDescent="0.25">
      <c r="A170" s="55" t="s">
        <v>856</v>
      </c>
      <c r="B170" s="56" t="s">
        <v>857</v>
      </c>
      <c r="C170" s="57" t="s">
        <v>858</v>
      </c>
      <c r="D170" s="56" t="s">
        <v>6792</v>
      </c>
      <c r="E170" s="56" t="s">
        <v>19</v>
      </c>
      <c r="F170" s="58">
        <v>7</v>
      </c>
      <c r="G170" s="59">
        <v>4114</v>
      </c>
      <c r="H170" s="60">
        <v>28798</v>
      </c>
      <c r="I170" s="41">
        <f t="shared" si="5"/>
        <v>17025292.430000011</v>
      </c>
      <c r="J170" s="42">
        <f t="shared" si="6"/>
        <v>7467233.5219298303</v>
      </c>
      <c r="L170" s="27"/>
      <c r="N170" s="19"/>
      <c r="P170" s="19"/>
    </row>
    <row r="171" spans="1:16" x14ac:dyDescent="0.25">
      <c r="A171" s="55" t="s">
        <v>5661</v>
      </c>
      <c r="B171" s="56" t="s">
        <v>5662</v>
      </c>
      <c r="C171" s="57" t="s">
        <v>5663</v>
      </c>
      <c r="D171" s="56" t="s">
        <v>6792</v>
      </c>
      <c r="E171" s="56" t="s">
        <v>12</v>
      </c>
      <c r="F171" s="58">
        <v>26</v>
      </c>
      <c r="G171" s="59">
        <v>1102.7</v>
      </c>
      <c r="H171" s="60">
        <v>28670.2</v>
      </c>
      <c r="I171" s="41">
        <f t="shared" si="5"/>
        <v>17053962.63000001</v>
      </c>
      <c r="J171" s="42">
        <f t="shared" si="6"/>
        <v>7479808.1710526366</v>
      </c>
      <c r="L171" s="27"/>
      <c r="N171" s="19"/>
      <c r="P171" s="19"/>
    </row>
    <row r="172" spans="1:16" ht="16.5" x14ac:dyDescent="0.25">
      <c r="A172" s="55" t="s">
        <v>2442</v>
      </c>
      <c r="B172" s="56" t="s">
        <v>2443</v>
      </c>
      <c r="C172" s="57" t="s">
        <v>2444</v>
      </c>
      <c r="D172" s="56" t="s">
        <v>6792</v>
      </c>
      <c r="E172" s="56" t="s">
        <v>19</v>
      </c>
      <c r="F172" s="58">
        <v>5</v>
      </c>
      <c r="G172" s="59">
        <v>5697.29</v>
      </c>
      <c r="H172" s="60">
        <v>28486.45</v>
      </c>
      <c r="I172" s="41">
        <f t="shared" si="5"/>
        <v>17082449.080000009</v>
      </c>
      <c r="J172" s="42">
        <f t="shared" si="6"/>
        <v>7492302.2280701799</v>
      </c>
      <c r="L172" s="27"/>
      <c r="N172" s="19"/>
      <c r="P172" s="19"/>
    </row>
    <row r="173" spans="1:16" x14ac:dyDescent="0.25">
      <c r="A173" s="55" t="s">
        <v>1007</v>
      </c>
      <c r="B173" s="56" t="s">
        <v>1008</v>
      </c>
      <c r="C173" s="57" t="s">
        <v>1009</v>
      </c>
      <c r="D173" s="56" t="s">
        <v>6792</v>
      </c>
      <c r="E173" s="56" t="s">
        <v>12</v>
      </c>
      <c r="F173" s="58">
        <v>76</v>
      </c>
      <c r="G173" s="59">
        <v>373.89</v>
      </c>
      <c r="H173" s="60">
        <v>28415.64</v>
      </c>
      <c r="I173" s="41">
        <f t="shared" si="5"/>
        <v>17110864.72000001</v>
      </c>
      <c r="J173" s="42">
        <f t="shared" si="6"/>
        <v>7504765.2280701809</v>
      </c>
      <c r="L173" s="27"/>
      <c r="N173" s="19"/>
      <c r="P173" s="19"/>
    </row>
    <row r="174" spans="1:16" ht="16.5" x14ac:dyDescent="0.25">
      <c r="A174" s="55" t="s">
        <v>2421</v>
      </c>
      <c r="B174" s="56" t="s">
        <v>2419</v>
      </c>
      <c r="C174" s="57" t="s">
        <v>2420</v>
      </c>
      <c r="D174" s="56" t="s">
        <v>880</v>
      </c>
      <c r="E174" s="56" t="s">
        <v>19</v>
      </c>
      <c r="F174" s="61">
        <v>294</v>
      </c>
      <c r="G174" s="59">
        <v>96.54</v>
      </c>
      <c r="H174" s="60">
        <v>28382.76</v>
      </c>
      <c r="I174" s="41">
        <f t="shared" si="5"/>
        <v>17139247.480000012</v>
      </c>
      <c r="J174" s="42">
        <f t="shared" si="6"/>
        <v>7517213.8070175499</v>
      </c>
      <c r="L174" s="27"/>
      <c r="N174" s="19"/>
      <c r="P174" s="19"/>
    </row>
    <row r="175" spans="1:16" x14ac:dyDescent="0.25">
      <c r="A175" s="55" t="s">
        <v>6150</v>
      </c>
      <c r="B175" s="56" t="s">
        <v>6163</v>
      </c>
      <c r="C175" s="57" t="s">
        <v>6164</v>
      </c>
      <c r="D175" s="56" t="s">
        <v>6792</v>
      </c>
      <c r="E175" s="56" t="s">
        <v>12</v>
      </c>
      <c r="F175" s="58">
        <v>200</v>
      </c>
      <c r="G175" s="59">
        <v>141.83000000000001</v>
      </c>
      <c r="H175" s="60">
        <v>28366</v>
      </c>
      <c r="I175" s="41">
        <f t="shared" si="5"/>
        <v>17167613.480000012</v>
      </c>
      <c r="J175" s="42">
        <f t="shared" si="6"/>
        <v>7529655.0350877251</v>
      </c>
      <c r="L175" s="27"/>
      <c r="N175" s="19"/>
      <c r="P175" s="19"/>
    </row>
    <row r="176" spans="1:16" x14ac:dyDescent="0.25">
      <c r="A176" s="55" t="s">
        <v>6502</v>
      </c>
      <c r="B176" s="56" t="s">
        <v>6515</v>
      </c>
      <c r="C176" s="57" t="s">
        <v>6516</v>
      </c>
      <c r="D176" s="56" t="s">
        <v>6792</v>
      </c>
      <c r="E176" s="56" t="s">
        <v>19</v>
      </c>
      <c r="F176" s="58">
        <v>19</v>
      </c>
      <c r="G176" s="59">
        <v>1489</v>
      </c>
      <c r="H176" s="60">
        <v>28291</v>
      </c>
      <c r="I176" s="41">
        <f t="shared" si="5"/>
        <v>17195904.480000012</v>
      </c>
      <c r="J176" s="42">
        <f t="shared" si="6"/>
        <v>7542063.3684210582</v>
      </c>
      <c r="L176" s="27"/>
      <c r="N176" s="19"/>
      <c r="P176" s="19"/>
    </row>
    <row r="177" spans="1:16" ht="24.75" x14ac:dyDescent="0.25">
      <c r="A177" s="55" t="s">
        <v>4540</v>
      </c>
      <c r="B177" s="56" t="s">
        <v>4541</v>
      </c>
      <c r="C177" s="57" t="s">
        <v>4542</v>
      </c>
      <c r="D177" s="56" t="s">
        <v>11</v>
      </c>
      <c r="E177" s="56" t="s">
        <v>12</v>
      </c>
      <c r="F177" s="58">
        <v>755</v>
      </c>
      <c r="G177" s="59">
        <v>37.450000000000003</v>
      </c>
      <c r="H177" s="60">
        <v>28274.75</v>
      </c>
      <c r="I177" s="41">
        <f t="shared" si="5"/>
        <v>17224179.230000012</v>
      </c>
      <c r="J177" s="42">
        <f t="shared" si="6"/>
        <v>7554464.5745614097</v>
      </c>
      <c r="L177" s="27"/>
      <c r="N177" s="19"/>
      <c r="P177" s="19"/>
    </row>
    <row r="178" spans="1:16" x14ac:dyDescent="0.25">
      <c r="A178" s="55" t="s">
        <v>1557</v>
      </c>
      <c r="B178" s="56" t="s">
        <v>1558</v>
      </c>
      <c r="C178" s="57" t="s">
        <v>1559</v>
      </c>
      <c r="D178" s="56" t="s">
        <v>6792</v>
      </c>
      <c r="E178" s="56" t="s">
        <v>19</v>
      </c>
      <c r="F178" s="58">
        <v>52</v>
      </c>
      <c r="G178" s="59">
        <v>543.29</v>
      </c>
      <c r="H178" s="60">
        <v>28251.08</v>
      </c>
      <c r="I178" s="41">
        <f t="shared" si="5"/>
        <v>17252430.31000001</v>
      </c>
      <c r="J178" s="42">
        <f t="shared" si="6"/>
        <v>7566855.3991228119</v>
      </c>
      <c r="L178" s="27"/>
      <c r="N178" s="19"/>
      <c r="P178" s="19"/>
    </row>
    <row r="179" spans="1:16" x14ac:dyDescent="0.25">
      <c r="A179" s="55" t="s">
        <v>1063</v>
      </c>
      <c r="B179" s="56" t="s">
        <v>1064</v>
      </c>
      <c r="C179" s="57" t="s">
        <v>1065</v>
      </c>
      <c r="D179" s="56" t="s">
        <v>6792</v>
      </c>
      <c r="E179" s="56" t="s">
        <v>12</v>
      </c>
      <c r="F179" s="58">
        <v>190</v>
      </c>
      <c r="G179" s="59">
        <v>148.19</v>
      </c>
      <c r="H179" s="60">
        <v>28156.1</v>
      </c>
      <c r="I179" s="41">
        <f t="shared" si="5"/>
        <v>17280586.410000011</v>
      </c>
      <c r="J179" s="42">
        <f t="shared" si="6"/>
        <v>7579204.5657894798</v>
      </c>
      <c r="K179" s="27" t="s">
        <v>6804</v>
      </c>
      <c r="L179" s="27"/>
      <c r="N179" s="19"/>
      <c r="P179" s="19"/>
    </row>
    <row r="180" spans="1:16" x14ac:dyDescent="0.25">
      <c r="A180" s="55" t="s">
        <v>853</v>
      </c>
      <c r="B180" s="56" t="s">
        <v>854</v>
      </c>
      <c r="C180" s="57" t="s">
        <v>855</v>
      </c>
      <c r="D180" s="56" t="s">
        <v>6792</v>
      </c>
      <c r="E180" s="56" t="s">
        <v>19</v>
      </c>
      <c r="F180" s="58">
        <v>7</v>
      </c>
      <c r="G180" s="59">
        <v>3999.59</v>
      </c>
      <c r="H180" s="60">
        <v>27997.13</v>
      </c>
      <c r="I180" s="41">
        <f t="shared" si="5"/>
        <v>17308583.54000001</v>
      </c>
      <c r="J180" s="42">
        <f t="shared" si="6"/>
        <v>7591484.0087719345</v>
      </c>
      <c r="L180" s="27"/>
      <c r="N180" s="19"/>
      <c r="P180" s="19"/>
    </row>
    <row r="181" spans="1:16" ht="16.5" x14ac:dyDescent="0.25">
      <c r="A181" s="55" t="s">
        <v>6745</v>
      </c>
      <c r="B181" s="56" t="s">
        <v>6758</v>
      </c>
      <c r="C181" s="57" t="s">
        <v>6759</v>
      </c>
      <c r="D181" s="56" t="s">
        <v>880</v>
      </c>
      <c r="E181" s="56" t="s">
        <v>19</v>
      </c>
      <c r="F181" s="58">
        <v>6</v>
      </c>
      <c r="G181" s="59">
        <v>4657.8100000000004</v>
      </c>
      <c r="H181" s="60">
        <v>27946.86</v>
      </c>
      <c r="I181" s="41">
        <f t="shared" si="5"/>
        <v>17336530.40000001</v>
      </c>
      <c r="J181" s="42">
        <f t="shared" si="6"/>
        <v>7603741.4035087768</v>
      </c>
      <c r="L181" s="27"/>
      <c r="N181" s="19"/>
      <c r="P181" s="19"/>
    </row>
    <row r="182" spans="1:16" ht="16.5" x14ac:dyDescent="0.25">
      <c r="A182" s="55" t="s">
        <v>6748</v>
      </c>
      <c r="B182" s="56" t="s">
        <v>6761</v>
      </c>
      <c r="C182" s="57" t="s">
        <v>6762</v>
      </c>
      <c r="D182" s="56" t="s">
        <v>880</v>
      </c>
      <c r="E182" s="56" t="s">
        <v>19</v>
      </c>
      <c r="F182" s="58">
        <v>6</v>
      </c>
      <c r="G182" s="59">
        <v>4657.8100000000004</v>
      </c>
      <c r="H182" s="60">
        <v>27946.86</v>
      </c>
      <c r="I182" s="41">
        <f t="shared" si="5"/>
        <v>17364477.260000009</v>
      </c>
      <c r="J182" s="42">
        <f t="shared" si="6"/>
        <v>7615998.7982456191</v>
      </c>
      <c r="L182" s="27"/>
      <c r="N182" s="19"/>
      <c r="P182" s="19"/>
    </row>
    <row r="183" spans="1:16" ht="24.75" x14ac:dyDescent="0.25">
      <c r="A183" s="55" t="s">
        <v>139</v>
      </c>
      <c r="B183" s="56" t="s">
        <v>140</v>
      </c>
      <c r="C183" s="57" t="s">
        <v>141</v>
      </c>
      <c r="D183" s="56" t="s">
        <v>11</v>
      </c>
      <c r="E183" s="56" t="s">
        <v>29</v>
      </c>
      <c r="F183" s="58">
        <v>52</v>
      </c>
      <c r="G183" s="59">
        <v>535.45000000000005</v>
      </c>
      <c r="H183" s="60">
        <v>27843.4</v>
      </c>
      <c r="I183" s="41">
        <f t="shared" si="5"/>
        <v>17392320.660000008</v>
      </c>
      <c r="J183" s="42">
        <f t="shared" si="6"/>
        <v>7628210.8157894779</v>
      </c>
      <c r="K183" s="27" t="s">
        <v>6797</v>
      </c>
      <c r="L183" s="27"/>
      <c r="N183" s="19"/>
      <c r="P183" s="19"/>
    </row>
    <row r="184" spans="1:16" ht="24.75" x14ac:dyDescent="0.25">
      <c r="A184" s="55" t="s">
        <v>3007</v>
      </c>
      <c r="B184" s="56" t="s">
        <v>3008</v>
      </c>
      <c r="C184" s="57" t="s">
        <v>3009</v>
      </c>
      <c r="D184" s="56" t="s">
        <v>11</v>
      </c>
      <c r="E184" s="56" t="s">
        <v>68</v>
      </c>
      <c r="F184" s="58">
        <v>500</v>
      </c>
      <c r="G184" s="59">
        <v>55.65</v>
      </c>
      <c r="H184" s="60">
        <v>27825</v>
      </c>
      <c r="I184" s="41">
        <f t="shared" si="5"/>
        <v>17420145.660000008</v>
      </c>
      <c r="J184" s="42">
        <f t="shared" si="6"/>
        <v>7640414.7631578986</v>
      </c>
      <c r="K184" s="27" t="s">
        <v>3301</v>
      </c>
      <c r="L184" s="27"/>
      <c r="N184" s="19"/>
      <c r="P184" s="19"/>
    </row>
    <row r="185" spans="1:16" x14ac:dyDescent="0.25">
      <c r="A185" s="55" t="s">
        <v>4543</v>
      </c>
      <c r="B185" s="56" t="s">
        <v>4544</v>
      </c>
      <c r="C185" s="57" t="s">
        <v>4533</v>
      </c>
      <c r="D185" s="56" t="s">
        <v>6792</v>
      </c>
      <c r="E185" s="56" t="s">
        <v>12</v>
      </c>
      <c r="F185" s="58">
        <v>588</v>
      </c>
      <c r="G185" s="59">
        <v>47.19</v>
      </c>
      <c r="H185" s="60">
        <v>27747.72</v>
      </c>
      <c r="I185" s="41">
        <f t="shared" si="5"/>
        <v>17447893.380000006</v>
      </c>
      <c r="J185" s="42">
        <f t="shared" si="6"/>
        <v>7652584.815789477</v>
      </c>
      <c r="L185" s="27"/>
      <c r="N185" s="19"/>
      <c r="P185" s="19"/>
    </row>
    <row r="186" spans="1:16" ht="24.75" x14ac:dyDescent="0.25">
      <c r="A186" s="55" t="s">
        <v>1578</v>
      </c>
      <c r="B186" s="56" t="s">
        <v>1579</v>
      </c>
      <c r="C186" s="57" t="s">
        <v>1580</v>
      </c>
      <c r="D186" s="56" t="s">
        <v>11</v>
      </c>
      <c r="E186" s="56" t="s">
        <v>68</v>
      </c>
      <c r="F186" s="58">
        <v>154</v>
      </c>
      <c r="G186" s="59">
        <v>178.94</v>
      </c>
      <c r="H186" s="60">
        <v>27556.76</v>
      </c>
      <c r="I186" s="41">
        <f t="shared" si="5"/>
        <v>17475450.140000008</v>
      </c>
      <c r="J186" s="42">
        <f t="shared" si="6"/>
        <v>7664671.1140350923</v>
      </c>
      <c r="L186" s="27"/>
      <c r="N186" s="19"/>
      <c r="P186" s="19"/>
    </row>
    <row r="187" spans="1:16" ht="33" x14ac:dyDescent="0.25">
      <c r="A187" s="55" t="s">
        <v>6549</v>
      </c>
      <c r="B187" s="56" t="s">
        <v>6563</v>
      </c>
      <c r="C187" s="57" t="s">
        <v>6564</v>
      </c>
      <c r="D187" s="56" t="s">
        <v>11</v>
      </c>
      <c r="E187" s="56" t="s">
        <v>6561</v>
      </c>
      <c r="F187" s="61">
        <v>100</v>
      </c>
      <c r="G187" s="59">
        <v>275.13</v>
      </c>
      <c r="H187" s="60">
        <v>27513</v>
      </c>
      <c r="I187" s="41">
        <f t="shared" si="5"/>
        <v>17502963.140000008</v>
      </c>
      <c r="J187" s="42">
        <f t="shared" si="6"/>
        <v>7676738.21929825</v>
      </c>
      <c r="L187" s="27"/>
      <c r="N187" s="19"/>
      <c r="P187" s="19"/>
    </row>
    <row r="188" spans="1:16" x14ac:dyDescent="0.25">
      <c r="A188" s="55" t="s">
        <v>623</v>
      </c>
      <c r="B188" s="56" t="s">
        <v>624</v>
      </c>
      <c r="C188" s="57" t="s">
        <v>625</v>
      </c>
      <c r="D188" s="56" t="s">
        <v>6792</v>
      </c>
      <c r="E188" s="56" t="s">
        <v>19</v>
      </c>
      <c r="F188" s="58">
        <v>5</v>
      </c>
      <c r="G188" s="59">
        <v>5500.69</v>
      </c>
      <c r="H188" s="60">
        <v>27503.45</v>
      </c>
      <c r="I188" s="41">
        <f t="shared" si="5"/>
        <v>17530466.590000007</v>
      </c>
      <c r="J188" s="42">
        <f t="shared" si="6"/>
        <v>7688801.1359649161</v>
      </c>
      <c r="L188" s="27"/>
      <c r="N188" s="19"/>
      <c r="P188" s="19"/>
    </row>
    <row r="189" spans="1:16" ht="24.75" x14ac:dyDescent="0.25">
      <c r="A189" s="55" t="s">
        <v>2998</v>
      </c>
      <c r="B189" s="56" t="s">
        <v>2999</v>
      </c>
      <c r="C189" s="57" t="s">
        <v>3000</v>
      </c>
      <c r="D189" s="56" t="s">
        <v>11</v>
      </c>
      <c r="E189" s="56" t="s">
        <v>68</v>
      </c>
      <c r="F189" s="58">
        <v>1000</v>
      </c>
      <c r="G189" s="59">
        <v>27.36</v>
      </c>
      <c r="H189" s="60">
        <v>27360</v>
      </c>
      <c r="I189" s="41">
        <f t="shared" si="5"/>
        <v>17557826.590000007</v>
      </c>
      <c r="J189" s="42">
        <f t="shared" si="6"/>
        <v>7700801.1359649161</v>
      </c>
      <c r="K189" s="27" t="s">
        <v>3301</v>
      </c>
      <c r="L189" s="27"/>
      <c r="N189" s="19"/>
      <c r="P189" s="19"/>
    </row>
    <row r="190" spans="1:16" x14ac:dyDescent="0.25">
      <c r="A190" s="55" t="s">
        <v>1034</v>
      </c>
      <c r="B190" s="56" t="s">
        <v>1035</v>
      </c>
      <c r="C190" s="57" t="s">
        <v>1036</v>
      </c>
      <c r="D190" s="56" t="s">
        <v>6792</v>
      </c>
      <c r="E190" s="56" t="s">
        <v>12</v>
      </c>
      <c r="F190" s="58">
        <v>805</v>
      </c>
      <c r="G190" s="59">
        <v>33.950000000000003</v>
      </c>
      <c r="H190" s="60">
        <v>27329.75</v>
      </c>
      <c r="I190" s="41">
        <f t="shared" si="5"/>
        <v>17585156.340000007</v>
      </c>
      <c r="J190" s="42">
        <f t="shared" si="6"/>
        <v>7712787.8684210563</v>
      </c>
      <c r="L190" s="27"/>
      <c r="N190" s="19"/>
      <c r="P190" s="19"/>
    </row>
    <row r="191" spans="1:16" ht="24.75" x14ac:dyDescent="0.25">
      <c r="A191" s="55" t="s">
        <v>3010</v>
      </c>
      <c r="B191" s="56" t="s">
        <v>3011</v>
      </c>
      <c r="C191" s="57" t="s">
        <v>3012</v>
      </c>
      <c r="D191" s="56" t="s">
        <v>11</v>
      </c>
      <c r="E191" s="56" t="s">
        <v>68</v>
      </c>
      <c r="F191" s="58">
        <v>350</v>
      </c>
      <c r="G191" s="59">
        <v>77.8</v>
      </c>
      <c r="H191" s="60">
        <v>27230</v>
      </c>
      <c r="I191" s="41">
        <f t="shared" si="5"/>
        <v>17612386.340000007</v>
      </c>
      <c r="J191" s="42">
        <f t="shared" si="6"/>
        <v>7724730.8508771965</v>
      </c>
      <c r="K191" s="27" t="s">
        <v>3301</v>
      </c>
      <c r="L191" s="27"/>
      <c r="N191" s="19"/>
      <c r="P191" s="19"/>
    </row>
    <row r="192" spans="1:16" ht="16.5" x14ac:dyDescent="0.25">
      <c r="A192" s="55" t="s">
        <v>6555</v>
      </c>
      <c r="B192" s="56" t="s">
        <v>6569</v>
      </c>
      <c r="C192" s="57" t="s">
        <v>6570</v>
      </c>
      <c r="D192" s="56" t="s">
        <v>6840</v>
      </c>
      <c r="E192" s="56" t="s">
        <v>12</v>
      </c>
      <c r="F192" s="61">
        <v>12</v>
      </c>
      <c r="G192" s="59">
        <v>2268.04</v>
      </c>
      <c r="H192" s="60">
        <v>27216.48</v>
      </c>
      <c r="I192" s="41">
        <f t="shared" si="5"/>
        <v>17639602.820000008</v>
      </c>
      <c r="J192" s="42">
        <f t="shared" si="6"/>
        <v>7736667.9035087759</v>
      </c>
      <c r="L192" s="27"/>
      <c r="N192" s="19"/>
      <c r="P192" s="19"/>
    </row>
    <row r="193" spans="1:16" ht="16.5" x14ac:dyDescent="0.25">
      <c r="A193" s="55" t="s">
        <v>5167</v>
      </c>
      <c r="B193" s="56" t="s">
        <v>5168</v>
      </c>
      <c r="C193" s="57" t="s">
        <v>5169</v>
      </c>
      <c r="D193" s="56" t="s">
        <v>11</v>
      </c>
      <c r="E193" s="56" t="s">
        <v>12</v>
      </c>
      <c r="F193" s="58">
        <v>132</v>
      </c>
      <c r="G193" s="59">
        <v>205.23</v>
      </c>
      <c r="H193" s="60">
        <v>27090.36</v>
      </c>
      <c r="I193" s="41">
        <f t="shared" si="5"/>
        <v>17666693.180000007</v>
      </c>
      <c r="J193" s="42">
        <f t="shared" si="6"/>
        <v>7748549.640350881</v>
      </c>
      <c r="L193" s="27"/>
      <c r="N193" s="19"/>
      <c r="P193" s="19"/>
    </row>
    <row r="194" spans="1:16" x14ac:dyDescent="0.25">
      <c r="A194" s="55" t="s">
        <v>5805</v>
      </c>
      <c r="B194" s="56" t="s">
        <v>5809</v>
      </c>
      <c r="C194" s="57" t="s">
        <v>5810</v>
      </c>
      <c r="D194" s="56" t="s">
        <v>6792</v>
      </c>
      <c r="E194" s="56" t="s">
        <v>68</v>
      </c>
      <c r="F194" s="58">
        <v>152</v>
      </c>
      <c r="G194" s="59">
        <v>177.89</v>
      </c>
      <c r="H194" s="60">
        <v>27039.279999999999</v>
      </c>
      <c r="I194" s="41">
        <f t="shared" si="5"/>
        <v>17693732.460000008</v>
      </c>
      <c r="J194" s="42">
        <f t="shared" si="6"/>
        <v>7760408.973684215</v>
      </c>
      <c r="L194" s="27"/>
      <c r="N194" s="19"/>
      <c r="P194" s="19"/>
    </row>
    <row r="195" spans="1:16" x14ac:dyDescent="0.25">
      <c r="A195" s="55" t="s">
        <v>826</v>
      </c>
      <c r="B195" s="56" t="s">
        <v>827</v>
      </c>
      <c r="C195" s="57" t="s">
        <v>828</v>
      </c>
      <c r="D195" s="56" t="s">
        <v>6840</v>
      </c>
      <c r="E195" s="56" t="s">
        <v>12</v>
      </c>
      <c r="F195" s="58">
        <v>26</v>
      </c>
      <c r="G195" s="59">
        <v>1038.28</v>
      </c>
      <c r="H195" s="60">
        <v>26995.279999999999</v>
      </c>
      <c r="I195" s="41">
        <f t="shared" si="5"/>
        <v>17720727.74000001</v>
      </c>
      <c r="J195" s="42">
        <f t="shared" si="6"/>
        <v>7772249.0087719345</v>
      </c>
      <c r="L195" s="27"/>
      <c r="N195" s="19"/>
      <c r="P195" s="19"/>
    </row>
    <row r="196" spans="1:16" x14ac:dyDescent="0.25">
      <c r="A196" s="55" t="s">
        <v>6508</v>
      </c>
      <c r="B196" s="56" t="s">
        <v>6521</v>
      </c>
      <c r="C196" s="57" t="s">
        <v>6522</v>
      </c>
      <c r="D196" s="56" t="s">
        <v>6840</v>
      </c>
      <c r="E196" s="56" t="s">
        <v>19</v>
      </c>
      <c r="F196" s="58">
        <v>2</v>
      </c>
      <c r="G196" s="59">
        <v>13428.24</v>
      </c>
      <c r="H196" s="60">
        <v>26856.48</v>
      </c>
      <c r="I196" s="41">
        <f t="shared" si="5"/>
        <v>17747584.22000001</v>
      </c>
      <c r="J196" s="42">
        <f t="shared" si="6"/>
        <v>7784028.1666666716</v>
      </c>
      <c r="L196" s="27"/>
      <c r="N196" s="19"/>
      <c r="P196" s="19"/>
    </row>
    <row r="197" spans="1:16" x14ac:dyDescent="0.25">
      <c r="A197" s="55" t="s">
        <v>887</v>
      </c>
      <c r="B197" s="56" t="s">
        <v>888</v>
      </c>
      <c r="C197" s="57" t="s">
        <v>889</v>
      </c>
      <c r="D197" s="56" t="s">
        <v>6792</v>
      </c>
      <c r="E197" s="56" t="s">
        <v>12</v>
      </c>
      <c r="F197" s="58">
        <v>52</v>
      </c>
      <c r="G197" s="59">
        <v>514.87</v>
      </c>
      <c r="H197" s="60">
        <v>26773.24</v>
      </c>
      <c r="I197" s="41">
        <f t="shared" si="5"/>
        <v>17774357.460000008</v>
      </c>
      <c r="J197" s="42">
        <f t="shared" si="6"/>
        <v>7795770.8157894779</v>
      </c>
      <c r="L197" s="27"/>
      <c r="N197" s="19"/>
      <c r="P197" s="19"/>
    </row>
    <row r="198" spans="1:16" ht="16.5" x14ac:dyDescent="0.25">
      <c r="A198" s="55" t="s">
        <v>6231</v>
      </c>
      <c r="B198" s="56" t="s">
        <v>6244</v>
      </c>
      <c r="C198" s="57" t="s">
        <v>6245</v>
      </c>
      <c r="D198" s="56" t="s">
        <v>6792</v>
      </c>
      <c r="E198" s="56" t="s">
        <v>12</v>
      </c>
      <c r="F198" s="58">
        <v>52</v>
      </c>
      <c r="G198" s="59">
        <v>512.36</v>
      </c>
      <c r="H198" s="60">
        <v>26642.720000000001</v>
      </c>
      <c r="I198" s="41">
        <f t="shared" si="5"/>
        <v>17801000.180000007</v>
      </c>
      <c r="J198" s="42">
        <f t="shared" si="6"/>
        <v>7807456.2192982491</v>
      </c>
      <c r="L198" s="27"/>
      <c r="N198" s="19"/>
      <c r="P198" s="19"/>
    </row>
    <row r="199" spans="1:16" ht="24.75" x14ac:dyDescent="0.25">
      <c r="A199" s="55" t="s">
        <v>4621</v>
      </c>
      <c r="B199" s="56" t="s">
        <v>4622</v>
      </c>
      <c r="C199" s="57" t="s">
        <v>4623</v>
      </c>
      <c r="D199" s="56" t="s">
        <v>11</v>
      </c>
      <c r="E199" s="56" t="s">
        <v>12</v>
      </c>
      <c r="F199" s="58">
        <v>79</v>
      </c>
      <c r="G199" s="59">
        <v>337.03</v>
      </c>
      <c r="H199" s="60">
        <v>26625.37</v>
      </c>
      <c r="I199" s="41">
        <f t="shared" si="5"/>
        <v>17827625.550000008</v>
      </c>
      <c r="J199" s="42">
        <f t="shared" si="6"/>
        <v>7819134.0131578986</v>
      </c>
      <c r="L199" s="27"/>
      <c r="N199" s="19"/>
      <c r="P199" s="19"/>
    </row>
    <row r="200" spans="1:16" ht="16.5" x14ac:dyDescent="0.25">
      <c r="A200" s="55" t="s">
        <v>259</v>
      </c>
      <c r="B200" s="56" t="s">
        <v>260</v>
      </c>
      <c r="C200" s="57" t="s">
        <v>261</v>
      </c>
      <c r="D200" s="56" t="s">
        <v>6792</v>
      </c>
      <c r="E200" s="56" t="s">
        <v>93</v>
      </c>
      <c r="F200" s="58">
        <v>1006</v>
      </c>
      <c r="G200" s="59">
        <v>26.36</v>
      </c>
      <c r="H200" s="60">
        <v>26518.16</v>
      </c>
      <c r="I200" s="41">
        <f t="shared" si="5"/>
        <v>17854143.710000008</v>
      </c>
      <c r="J200" s="42">
        <f t="shared" si="6"/>
        <v>7830764.7850877233</v>
      </c>
      <c r="L200" s="27"/>
      <c r="N200" s="19"/>
      <c r="P200" s="19"/>
    </row>
    <row r="201" spans="1:16" x14ac:dyDescent="0.25">
      <c r="A201" s="55" t="s">
        <v>6434</v>
      </c>
      <c r="B201" s="56" t="s">
        <v>6837</v>
      </c>
      <c r="C201" s="57" t="s">
        <v>6847</v>
      </c>
      <c r="D201" s="56" t="s">
        <v>6848</v>
      </c>
      <c r="E201" s="56" t="s">
        <v>29</v>
      </c>
      <c r="F201" s="58">
        <v>100</v>
      </c>
      <c r="G201" s="59">
        <v>264.48</v>
      </c>
      <c r="H201" s="60">
        <v>26448</v>
      </c>
      <c r="I201" s="41">
        <f t="shared" si="5"/>
        <v>17880591.710000008</v>
      </c>
      <c r="J201" s="42">
        <f t="shared" si="6"/>
        <v>7842364.7850877233</v>
      </c>
      <c r="L201" s="27"/>
      <c r="N201" s="19"/>
      <c r="P201" s="19"/>
    </row>
    <row r="202" spans="1:16" ht="16.5" x14ac:dyDescent="0.25">
      <c r="A202" s="55" t="s">
        <v>1620</v>
      </c>
      <c r="B202" s="56" t="s">
        <v>1621</v>
      </c>
      <c r="C202" s="57" t="s">
        <v>1622</v>
      </c>
      <c r="D202" s="56" t="s">
        <v>11</v>
      </c>
      <c r="E202" s="56" t="s">
        <v>19</v>
      </c>
      <c r="F202" s="58">
        <v>47</v>
      </c>
      <c r="G202" s="59">
        <v>562.66999999999996</v>
      </c>
      <c r="H202" s="60">
        <v>26445.49</v>
      </c>
      <c r="I202" s="41">
        <f t="shared" si="5"/>
        <v>17907037.200000007</v>
      </c>
      <c r="J202" s="42">
        <f t="shared" si="6"/>
        <v>7853963.6842105296</v>
      </c>
      <c r="L202" s="27"/>
      <c r="N202" s="19"/>
      <c r="P202" s="19"/>
    </row>
    <row r="203" spans="1:16" ht="24.75" x14ac:dyDescent="0.25">
      <c r="A203" s="55" t="s">
        <v>3016</v>
      </c>
      <c r="B203" s="56" t="s">
        <v>3017</v>
      </c>
      <c r="C203" s="57" t="s">
        <v>3018</v>
      </c>
      <c r="D203" s="56" t="s">
        <v>11</v>
      </c>
      <c r="E203" s="56" t="s">
        <v>68</v>
      </c>
      <c r="F203" s="58">
        <v>200</v>
      </c>
      <c r="G203" s="59">
        <v>132.02000000000001</v>
      </c>
      <c r="H203" s="60">
        <v>26404</v>
      </c>
      <c r="I203" s="41">
        <f t="shared" si="5"/>
        <v>17933441.200000007</v>
      </c>
      <c r="J203" s="42">
        <f t="shared" si="6"/>
        <v>7865544.3859649161</v>
      </c>
      <c r="K203" s="27" t="s">
        <v>3301</v>
      </c>
      <c r="L203" s="27"/>
      <c r="N203" s="19"/>
      <c r="P203" s="19"/>
    </row>
    <row r="204" spans="1:16" x14ac:dyDescent="0.25">
      <c r="A204" s="55" t="s">
        <v>6493</v>
      </c>
      <c r="B204" s="56" t="s">
        <v>6506</v>
      </c>
      <c r="C204" s="57" t="s">
        <v>6507</v>
      </c>
      <c r="D204" s="56" t="s">
        <v>6792</v>
      </c>
      <c r="E204" s="56" t="s">
        <v>19</v>
      </c>
      <c r="F204" s="58">
        <v>4</v>
      </c>
      <c r="G204" s="59">
        <v>6495.75</v>
      </c>
      <c r="H204" s="60">
        <v>25983</v>
      </c>
      <c r="I204" s="41">
        <f t="shared" si="5"/>
        <v>17959424.200000007</v>
      </c>
      <c r="J204" s="42">
        <f t="shared" si="6"/>
        <v>7876940.4385964945</v>
      </c>
      <c r="L204" s="27"/>
      <c r="N204" s="19"/>
      <c r="P204" s="19"/>
    </row>
    <row r="205" spans="1:16" ht="16.5" x14ac:dyDescent="0.25">
      <c r="A205" s="55" t="s">
        <v>38</v>
      </c>
      <c r="B205" s="56" t="s">
        <v>39</v>
      </c>
      <c r="C205" s="57" t="s">
        <v>40</v>
      </c>
      <c r="D205" s="56" t="s">
        <v>11</v>
      </c>
      <c r="E205" s="56" t="s">
        <v>41</v>
      </c>
      <c r="F205" s="58">
        <v>12564</v>
      </c>
      <c r="G205" s="59">
        <v>2.06</v>
      </c>
      <c r="H205" s="60">
        <v>25881.84</v>
      </c>
      <c r="I205" s="41">
        <f t="shared" si="5"/>
        <v>17985306.040000007</v>
      </c>
      <c r="J205" s="42">
        <f t="shared" si="6"/>
        <v>7888292.1228070213</v>
      </c>
      <c r="L205" s="27"/>
      <c r="N205" s="19"/>
      <c r="P205" s="19"/>
    </row>
    <row r="206" spans="1:16" x14ac:dyDescent="0.25">
      <c r="A206" s="55" t="s">
        <v>362</v>
      </c>
      <c r="B206" s="56" t="s">
        <v>366</v>
      </c>
      <c r="C206" s="57" t="s">
        <v>367</v>
      </c>
      <c r="D206" s="56" t="s">
        <v>6792</v>
      </c>
      <c r="E206" s="56" t="s">
        <v>12</v>
      </c>
      <c r="F206" s="58">
        <v>52</v>
      </c>
      <c r="G206" s="59">
        <v>497.67</v>
      </c>
      <c r="H206" s="60">
        <v>25878.84</v>
      </c>
      <c r="I206" s="41">
        <f t="shared" si="5"/>
        <v>18011184.880000006</v>
      </c>
      <c r="J206" s="42">
        <f t="shared" si="6"/>
        <v>7899642.4912280738</v>
      </c>
      <c r="L206" s="27"/>
      <c r="N206" s="19"/>
      <c r="P206" s="19"/>
    </row>
    <row r="207" spans="1:16" x14ac:dyDescent="0.25">
      <c r="A207" s="55" t="s">
        <v>303</v>
      </c>
      <c r="B207" s="56" t="s">
        <v>307</v>
      </c>
      <c r="C207" s="57" t="s">
        <v>308</v>
      </c>
      <c r="D207" s="56" t="s">
        <v>6792</v>
      </c>
      <c r="E207" s="56" t="s">
        <v>12</v>
      </c>
      <c r="F207" s="58">
        <v>52</v>
      </c>
      <c r="G207" s="59">
        <v>496.74</v>
      </c>
      <c r="H207" s="60">
        <v>25830.48</v>
      </c>
      <c r="I207" s="41">
        <f t="shared" ref="I207:I270" si="7">H207+I206</f>
        <v>18037015.360000007</v>
      </c>
      <c r="J207" s="42">
        <f t="shared" ref="J207:J270" si="8">I207/$H$2272</f>
        <v>7910971.6491228109</v>
      </c>
      <c r="L207" s="27"/>
      <c r="N207" s="19"/>
      <c r="P207" s="19"/>
    </row>
    <row r="208" spans="1:16" ht="16.5" x14ac:dyDescent="0.25">
      <c r="A208" s="55" t="s">
        <v>412</v>
      </c>
      <c r="B208" s="56" t="s">
        <v>416</v>
      </c>
      <c r="C208" s="57" t="s">
        <v>417</v>
      </c>
      <c r="D208" s="56" t="s">
        <v>6792</v>
      </c>
      <c r="E208" s="56" t="s">
        <v>12</v>
      </c>
      <c r="F208" s="58">
        <v>102</v>
      </c>
      <c r="G208" s="59">
        <v>251.15</v>
      </c>
      <c r="H208" s="60">
        <v>25617.3</v>
      </c>
      <c r="I208" s="41">
        <f t="shared" si="7"/>
        <v>18062632.660000008</v>
      </c>
      <c r="J208" s="42">
        <f t="shared" si="8"/>
        <v>7922207.307017548</v>
      </c>
      <c r="L208" s="27"/>
      <c r="N208" s="19"/>
      <c r="P208" s="19"/>
    </row>
    <row r="209" spans="1:16" x14ac:dyDescent="0.25">
      <c r="A209" s="55" t="s">
        <v>5962</v>
      </c>
      <c r="B209" s="56" t="s">
        <v>5966</v>
      </c>
      <c r="C209" s="57" t="s">
        <v>5967</v>
      </c>
      <c r="D209" s="56" t="s">
        <v>6792</v>
      </c>
      <c r="E209" s="56" t="s">
        <v>19</v>
      </c>
      <c r="F209" s="58">
        <v>37</v>
      </c>
      <c r="G209" s="59">
        <v>690.62</v>
      </c>
      <c r="H209" s="60">
        <v>25552.94</v>
      </c>
      <c r="I209" s="41">
        <f t="shared" si="7"/>
        <v>18088185.600000009</v>
      </c>
      <c r="J209" s="42">
        <f t="shared" si="8"/>
        <v>7933414.7368421098</v>
      </c>
      <c r="L209" s="27"/>
      <c r="N209" s="19"/>
      <c r="P209" s="19"/>
    </row>
    <row r="210" spans="1:16" ht="16.5" x14ac:dyDescent="0.25">
      <c r="A210" s="55" t="s">
        <v>418</v>
      </c>
      <c r="B210" s="56" t="s">
        <v>422</v>
      </c>
      <c r="C210" s="57" t="s">
        <v>423</v>
      </c>
      <c r="D210" s="56" t="s">
        <v>11</v>
      </c>
      <c r="E210" s="56" t="s">
        <v>29</v>
      </c>
      <c r="F210" s="58">
        <v>502</v>
      </c>
      <c r="G210" s="59">
        <v>50.88</v>
      </c>
      <c r="H210" s="60">
        <v>25541.759999999998</v>
      </c>
      <c r="I210" s="41">
        <f t="shared" si="7"/>
        <v>18113727.360000011</v>
      </c>
      <c r="J210" s="42">
        <f t="shared" si="8"/>
        <v>7944617.2631579004</v>
      </c>
      <c r="L210" s="27"/>
      <c r="N210" s="19"/>
      <c r="P210" s="19"/>
    </row>
    <row r="211" spans="1:16" x14ac:dyDescent="0.25">
      <c r="A211" s="55" t="s">
        <v>6499</v>
      </c>
      <c r="B211" s="56" t="s">
        <v>6512</v>
      </c>
      <c r="C211" s="57" t="s">
        <v>6513</v>
      </c>
      <c r="D211" s="56" t="s">
        <v>6792</v>
      </c>
      <c r="E211" s="56" t="s">
        <v>19</v>
      </c>
      <c r="F211" s="58">
        <v>19</v>
      </c>
      <c r="G211" s="59">
        <v>1340.79</v>
      </c>
      <c r="H211" s="60">
        <v>25475.01</v>
      </c>
      <c r="I211" s="41">
        <f t="shared" si="7"/>
        <v>18139202.370000012</v>
      </c>
      <c r="J211" s="42">
        <f t="shared" si="8"/>
        <v>7955790.5131579004</v>
      </c>
      <c r="L211" s="27"/>
      <c r="N211" s="19"/>
      <c r="P211" s="19"/>
    </row>
    <row r="212" spans="1:16" ht="16.5" x14ac:dyDescent="0.25">
      <c r="A212" s="55" t="s">
        <v>4266</v>
      </c>
      <c r="B212" s="56" t="s">
        <v>4285</v>
      </c>
      <c r="C212" s="57" t="s">
        <v>4286</v>
      </c>
      <c r="D212" s="56" t="s">
        <v>11</v>
      </c>
      <c r="E212" s="56" t="s">
        <v>19</v>
      </c>
      <c r="F212" s="58">
        <v>19</v>
      </c>
      <c r="G212" s="59">
        <v>1333.69</v>
      </c>
      <c r="H212" s="60">
        <v>25340.11</v>
      </c>
      <c r="I212" s="41">
        <f t="shared" si="7"/>
        <v>18164542.480000012</v>
      </c>
      <c r="J212" s="42">
        <f t="shared" si="8"/>
        <v>7966904.5964912334</v>
      </c>
      <c r="L212" s="27"/>
      <c r="N212" s="19"/>
      <c r="P212" s="19"/>
    </row>
    <row r="213" spans="1:16" ht="16.5" x14ac:dyDescent="0.25">
      <c r="A213" s="55" t="s">
        <v>4808</v>
      </c>
      <c r="B213" s="56" t="s">
        <v>4812</v>
      </c>
      <c r="C213" s="57" t="s">
        <v>4813</v>
      </c>
      <c r="D213" s="56" t="s">
        <v>11</v>
      </c>
      <c r="E213" s="56" t="s">
        <v>12</v>
      </c>
      <c r="F213" s="58">
        <v>50</v>
      </c>
      <c r="G213" s="59">
        <v>506.66</v>
      </c>
      <c r="H213" s="60">
        <v>25333</v>
      </c>
      <c r="I213" s="41">
        <f t="shared" si="7"/>
        <v>18189875.480000012</v>
      </c>
      <c r="J213" s="42">
        <f t="shared" si="8"/>
        <v>7978015.5614035148</v>
      </c>
      <c r="L213" s="27"/>
      <c r="N213" s="19"/>
      <c r="P213" s="19"/>
    </row>
    <row r="214" spans="1:16" x14ac:dyDescent="0.25">
      <c r="A214" s="55" t="s">
        <v>6252</v>
      </c>
      <c r="B214" s="56" t="s">
        <v>6265</v>
      </c>
      <c r="C214" s="57" t="s">
        <v>6266</v>
      </c>
      <c r="D214" s="56" t="s">
        <v>6792</v>
      </c>
      <c r="E214" s="56" t="s">
        <v>12</v>
      </c>
      <c r="F214" s="58">
        <v>52</v>
      </c>
      <c r="G214" s="59">
        <v>483.74</v>
      </c>
      <c r="H214" s="60">
        <v>25154.48</v>
      </c>
      <c r="I214" s="41">
        <f t="shared" si="7"/>
        <v>18215029.960000012</v>
      </c>
      <c r="J214" s="42">
        <f t="shared" si="8"/>
        <v>7989048.2280701818</v>
      </c>
      <c r="L214" s="27"/>
      <c r="N214" s="19"/>
      <c r="P214" s="19"/>
    </row>
    <row r="215" spans="1:16" x14ac:dyDescent="0.25">
      <c r="A215" s="55" t="s">
        <v>626</v>
      </c>
      <c r="B215" s="56" t="s">
        <v>627</v>
      </c>
      <c r="C215" s="57" t="s">
        <v>628</v>
      </c>
      <c r="D215" s="56" t="s">
        <v>6792</v>
      </c>
      <c r="E215" s="56" t="s">
        <v>19</v>
      </c>
      <c r="F215" s="58">
        <v>9</v>
      </c>
      <c r="G215" s="59">
        <v>2792.7</v>
      </c>
      <c r="H215" s="60">
        <v>25134.3</v>
      </c>
      <c r="I215" s="41">
        <f t="shared" si="7"/>
        <v>18240164.260000013</v>
      </c>
      <c r="J215" s="42">
        <f t="shared" si="8"/>
        <v>8000072.043859655</v>
      </c>
      <c r="L215" s="27"/>
      <c r="N215" s="19"/>
      <c r="P215" s="19"/>
    </row>
    <row r="216" spans="1:16" ht="16.5" x14ac:dyDescent="0.25">
      <c r="A216" s="55" t="s">
        <v>6769</v>
      </c>
      <c r="B216" s="56" t="s">
        <v>6779</v>
      </c>
      <c r="C216" s="57" t="s">
        <v>6780</v>
      </c>
      <c r="D216" s="56" t="s">
        <v>880</v>
      </c>
      <c r="E216" s="56" t="s">
        <v>12</v>
      </c>
      <c r="F216" s="58">
        <v>60</v>
      </c>
      <c r="G216" s="59">
        <v>418.84</v>
      </c>
      <c r="H216" s="60">
        <v>25130.400000000001</v>
      </c>
      <c r="I216" s="41">
        <f t="shared" si="7"/>
        <v>18265294.660000011</v>
      </c>
      <c r="J216" s="42">
        <f t="shared" si="8"/>
        <v>8011094.1491228128</v>
      </c>
      <c r="L216" s="27"/>
      <c r="N216" s="19"/>
      <c r="P216" s="19"/>
    </row>
    <row r="217" spans="1:16" x14ac:dyDescent="0.25">
      <c r="A217" s="55" t="s">
        <v>6337</v>
      </c>
      <c r="B217" s="56" t="s">
        <v>6350</v>
      </c>
      <c r="C217" s="57" t="s">
        <v>6351</v>
      </c>
      <c r="D217" s="56" t="s">
        <v>6792</v>
      </c>
      <c r="E217" s="56" t="s">
        <v>12</v>
      </c>
      <c r="F217" s="58">
        <v>250</v>
      </c>
      <c r="G217" s="59">
        <v>99.36</v>
      </c>
      <c r="H217" s="60">
        <v>24840</v>
      </c>
      <c r="I217" s="41">
        <f t="shared" si="7"/>
        <v>18290134.660000011</v>
      </c>
      <c r="J217" s="42">
        <f t="shared" si="8"/>
        <v>8021988.885964918</v>
      </c>
      <c r="L217" s="27"/>
      <c r="N217" s="19"/>
      <c r="P217" s="19"/>
    </row>
    <row r="218" spans="1:16" ht="16.5" x14ac:dyDescent="0.25">
      <c r="A218" s="55" t="s">
        <v>6234</v>
      </c>
      <c r="B218" s="56" t="s">
        <v>6247</v>
      </c>
      <c r="C218" s="57" t="s">
        <v>6248</v>
      </c>
      <c r="D218" s="56" t="s">
        <v>6792</v>
      </c>
      <c r="E218" s="56" t="s">
        <v>12</v>
      </c>
      <c r="F218" s="58">
        <v>26</v>
      </c>
      <c r="G218" s="59">
        <v>950.61</v>
      </c>
      <c r="H218" s="60">
        <v>24715.86</v>
      </c>
      <c r="I218" s="41">
        <f t="shared" si="7"/>
        <v>18314850.520000011</v>
      </c>
      <c r="J218" s="42">
        <f t="shared" si="8"/>
        <v>8032829.1754386015</v>
      </c>
      <c r="L218" s="27"/>
      <c r="N218" s="19"/>
      <c r="P218" s="19"/>
    </row>
    <row r="219" spans="1:16" x14ac:dyDescent="0.25">
      <c r="A219" s="55" t="s">
        <v>4790</v>
      </c>
      <c r="B219" s="56" t="s">
        <v>4794</v>
      </c>
      <c r="C219" s="57" t="s">
        <v>4795</v>
      </c>
      <c r="D219" s="56" t="s">
        <v>6792</v>
      </c>
      <c r="E219" s="56" t="s">
        <v>12</v>
      </c>
      <c r="F219" s="58">
        <v>127</v>
      </c>
      <c r="G219" s="59">
        <v>194.47</v>
      </c>
      <c r="H219" s="60">
        <v>24697.69</v>
      </c>
      <c r="I219" s="41">
        <f t="shared" si="7"/>
        <v>18339548.210000012</v>
      </c>
      <c r="J219" s="42">
        <f t="shared" si="8"/>
        <v>8043661.4956140406</v>
      </c>
      <c r="L219" s="27"/>
      <c r="N219" s="19"/>
      <c r="P219" s="19"/>
    </row>
    <row r="220" spans="1:16" x14ac:dyDescent="0.25">
      <c r="A220" s="55" t="s">
        <v>1408</v>
      </c>
      <c r="B220" s="56" t="s">
        <v>1409</v>
      </c>
      <c r="C220" s="57" t="s">
        <v>1410</v>
      </c>
      <c r="D220" s="56" t="s">
        <v>6792</v>
      </c>
      <c r="E220" s="56" t="s">
        <v>68</v>
      </c>
      <c r="F220" s="58">
        <v>143</v>
      </c>
      <c r="G220" s="59">
        <v>171.34</v>
      </c>
      <c r="H220" s="60">
        <v>24501.62</v>
      </c>
      <c r="I220" s="41">
        <f t="shared" si="7"/>
        <v>18364049.830000013</v>
      </c>
      <c r="J220" s="42">
        <f t="shared" si="8"/>
        <v>8054407.8201754447</v>
      </c>
      <c r="L220" s="27"/>
      <c r="N220" s="19"/>
      <c r="P220" s="19"/>
    </row>
    <row r="221" spans="1:16" ht="16.5" x14ac:dyDescent="0.25">
      <c r="A221" s="55" t="s">
        <v>2064</v>
      </c>
      <c r="B221" s="56" t="s">
        <v>2065</v>
      </c>
      <c r="C221" s="57" t="s">
        <v>2066</v>
      </c>
      <c r="D221" s="56" t="s">
        <v>11</v>
      </c>
      <c r="E221" s="56" t="s">
        <v>19</v>
      </c>
      <c r="F221" s="61">
        <v>32</v>
      </c>
      <c r="G221" s="59">
        <v>762.98</v>
      </c>
      <c r="H221" s="60">
        <v>24415.360000000001</v>
      </c>
      <c r="I221" s="41">
        <f t="shared" si="7"/>
        <v>18388465.190000013</v>
      </c>
      <c r="J221" s="42">
        <f t="shared" si="8"/>
        <v>8065116.3114035148</v>
      </c>
      <c r="L221" s="27"/>
      <c r="N221" s="19"/>
      <c r="P221" s="19"/>
    </row>
    <row r="222" spans="1:16" x14ac:dyDescent="0.25">
      <c r="A222" s="55" t="s">
        <v>4296</v>
      </c>
      <c r="B222" s="56" t="s">
        <v>4310</v>
      </c>
      <c r="C222" s="57" t="s">
        <v>4311</v>
      </c>
      <c r="D222" s="56" t="s">
        <v>6840</v>
      </c>
      <c r="E222" s="56" t="s">
        <v>19</v>
      </c>
      <c r="F222" s="58">
        <v>7</v>
      </c>
      <c r="G222" s="59">
        <v>3482.92</v>
      </c>
      <c r="H222" s="60">
        <v>24380.44</v>
      </c>
      <c r="I222" s="41">
        <f t="shared" si="7"/>
        <v>18412845.630000014</v>
      </c>
      <c r="J222" s="42">
        <f t="shared" si="8"/>
        <v>8075809.4868421117</v>
      </c>
      <c r="L222" s="27"/>
      <c r="N222" s="19"/>
      <c r="P222" s="19"/>
    </row>
    <row r="223" spans="1:16" ht="16.5" x14ac:dyDescent="0.25">
      <c r="A223" s="55" t="s">
        <v>6562</v>
      </c>
      <c r="B223" s="56" t="s">
        <v>6575</v>
      </c>
      <c r="C223" s="57" t="s">
        <v>6576</v>
      </c>
      <c r="D223" s="56" t="s">
        <v>6840</v>
      </c>
      <c r="E223" s="56" t="s">
        <v>12</v>
      </c>
      <c r="F223" s="61">
        <v>12</v>
      </c>
      <c r="G223" s="59">
        <v>2024.43</v>
      </c>
      <c r="H223" s="60">
        <v>24293.16</v>
      </c>
      <c r="I223" s="41">
        <f t="shared" si="7"/>
        <v>18437138.790000014</v>
      </c>
      <c r="J223" s="42">
        <f t="shared" si="8"/>
        <v>8086464.3815789539</v>
      </c>
      <c r="L223" s="27"/>
      <c r="N223" s="19"/>
      <c r="P223" s="19"/>
    </row>
    <row r="224" spans="1:16" x14ac:dyDescent="0.25">
      <c r="A224" s="55" t="s">
        <v>2319</v>
      </c>
      <c r="B224" s="56" t="s">
        <v>2320</v>
      </c>
      <c r="C224" s="57" t="s">
        <v>2321</v>
      </c>
      <c r="D224" s="56" t="s">
        <v>6792</v>
      </c>
      <c r="E224" s="56" t="s">
        <v>19</v>
      </c>
      <c r="F224" s="61">
        <v>102</v>
      </c>
      <c r="G224" s="59">
        <v>237.13</v>
      </c>
      <c r="H224" s="60">
        <v>24187.26</v>
      </c>
      <c r="I224" s="41">
        <f t="shared" si="7"/>
        <v>18461326.050000016</v>
      </c>
      <c r="J224" s="42">
        <f t="shared" si="8"/>
        <v>8097072.8289473755</v>
      </c>
      <c r="L224" s="27"/>
      <c r="N224" s="19"/>
      <c r="P224" s="19"/>
    </row>
    <row r="225" spans="1:16" x14ac:dyDescent="0.25">
      <c r="A225" s="55" t="s">
        <v>1066</v>
      </c>
      <c r="B225" s="56" t="s">
        <v>1067</v>
      </c>
      <c r="C225" s="57" t="s">
        <v>1068</v>
      </c>
      <c r="D225" s="56" t="s">
        <v>6792</v>
      </c>
      <c r="E225" s="56" t="s">
        <v>12</v>
      </c>
      <c r="F225" s="58">
        <v>150</v>
      </c>
      <c r="G225" s="59">
        <v>159.97</v>
      </c>
      <c r="H225" s="60">
        <v>23995.5</v>
      </c>
      <c r="I225" s="41">
        <f t="shared" si="7"/>
        <v>18485321.550000016</v>
      </c>
      <c r="J225" s="42">
        <f t="shared" si="8"/>
        <v>8107597.1710526394</v>
      </c>
      <c r="K225" s="27" t="s">
        <v>6804</v>
      </c>
      <c r="L225" s="27"/>
      <c r="N225" s="19"/>
      <c r="P225" s="19"/>
    </row>
    <row r="226" spans="1:16" ht="16.5" x14ac:dyDescent="0.25">
      <c r="A226" s="55" t="s">
        <v>5127</v>
      </c>
      <c r="B226" s="56" t="s">
        <v>5131</v>
      </c>
      <c r="C226" s="57" t="s">
        <v>5132</v>
      </c>
      <c r="D226" s="56" t="s">
        <v>11</v>
      </c>
      <c r="E226" s="56" t="s">
        <v>12</v>
      </c>
      <c r="F226" s="58">
        <v>152</v>
      </c>
      <c r="G226" s="59">
        <v>157.69999999999999</v>
      </c>
      <c r="H226" s="60">
        <v>23970.400000000001</v>
      </c>
      <c r="I226" s="41">
        <f t="shared" si="7"/>
        <v>18509291.950000014</v>
      </c>
      <c r="J226" s="42">
        <f t="shared" si="8"/>
        <v>8118110.5043859715</v>
      </c>
      <c r="L226" s="27"/>
      <c r="N226" s="19"/>
      <c r="P226" s="19"/>
    </row>
    <row r="227" spans="1:16" x14ac:dyDescent="0.25">
      <c r="A227" s="55" t="s">
        <v>2631</v>
      </c>
      <c r="B227" s="56" t="s">
        <v>2632</v>
      </c>
      <c r="C227" s="57" t="s">
        <v>2633</v>
      </c>
      <c r="D227" s="56" t="s">
        <v>6792</v>
      </c>
      <c r="E227" s="56" t="s">
        <v>12</v>
      </c>
      <c r="F227" s="58">
        <v>12</v>
      </c>
      <c r="G227" s="59">
        <v>1994.15</v>
      </c>
      <c r="H227" s="60">
        <v>23929.8</v>
      </c>
      <c r="I227" s="41">
        <f t="shared" si="7"/>
        <v>18533221.750000015</v>
      </c>
      <c r="J227" s="42">
        <f t="shared" si="8"/>
        <v>8128606.0307017621</v>
      </c>
      <c r="L227" s="27"/>
      <c r="N227" s="19"/>
      <c r="P227" s="19"/>
    </row>
    <row r="228" spans="1:16" ht="16.5" x14ac:dyDescent="0.25">
      <c r="A228" s="55" t="s">
        <v>6610</v>
      </c>
      <c r="B228" s="56" t="s">
        <v>6623</v>
      </c>
      <c r="C228" s="57" t="s">
        <v>6624</v>
      </c>
      <c r="D228" s="56" t="s">
        <v>6840</v>
      </c>
      <c r="E228" s="56" t="s">
        <v>698</v>
      </c>
      <c r="F228" s="61">
        <v>4</v>
      </c>
      <c r="G228" s="59">
        <v>5915.65</v>
      </c>
      <c r="H228" s="60">
        <v>23662.6</v>
      </c>
      <c r="I228" s="41">
        <f t="shared" si="7"/>
        <v>18556884.350000016</v>
      </c>
      <c r="J228" s="42">
        <f t="shared" si="8"/>
        <v>8138984.364035096</v>
      </c>
      <c r="L228" s="27"/>
      <c r="N228" s="19"/>
      <c r="P228" s="19"/>
    </row>
    <row r="229" spans="1:16" ht="24.75" x14ac:dyDescent="0.25">
      <c r="A229" s="55" t="s">
        <v>4811</v>
      </c>
      <c r="B229" s="56" t="s">
        <v>4815</v>
      </c>
      <c r="C229" s="57" t="s">
        <v>4816</v>
      </c>
      <c r="D229" s="56" t="s">
        <v>11</v>
      </c>
      <c r="E229" s="56" t="s">
        <v>12</v>
      </c>
      <c r="F229" s="58">
        <v>102</v>
      </c>
      <c r="G229" s="59">
        <v>231.74</v>
      </c>
      <c r="H229" s="60">
        <v>23637.48</v>
      </c>
      <c r="I229" s="41">
        <f t="shared" si="7"/>
        <v>18580521.830000017</v>
      </c>
      <c r="J229" s="42">
        <f t="shared" si="8"/>
        <v>8149351.6798245693</v>
      </c>
      <c r="L229" s="27"/>
      <c r="N229" s="19"/>
      <c r="P229" s="19"/>
    </row>
    <row r="230" spans="1:16" x14ac:dyDescent="0.25">
      <c r="A230" s="55" t="s">
        <v>6255</v>
      </c>
      <c r="B230" s="56" t="s">
        <v>6268</v>
      </c>
      <c r="C230" s="57" t="s">
        <v>6269</v>
      </c>
      <c r="D230" s="56" t="s">
        <v>6792</v>
      </c>
      <c r="E230" s="56" t="s">
        <v>12</v>
      </c>
      <c r="F230" s="58">
        <v>26</v>
      </c>
      <c r="G230" s="59">
        <v>905.6</v>
      </c>
      <c r="H230" s="60">
        <v>23545.599999999999</v>
      </c>
      <c r="I230" s="41">
        <f t="shared" si="7"/>
        <v>18604067.430000018</v>
      </c>
      <c r="J230" s="42">
        <f t="shared" si="8"/>
        <v>8159678.69736843</v>
      </c>
      <c r="L230" s="27"/>
      <c r="N230" s="19"/>
      <c r="P230" s="19"/>
    </row>
    <row r="231" spans="1:16" ht="16.5" x14ac:dyDescent="0.25">
      <c r="A231" s="55" t="s">
        <v>6658</v>
      </c>
      <c r="B231" s="56" t="s">
        <v>6671</v>
      </c>
      <c r="C231" s="57" t="s">
        <v>6672</v>
      </c>
      <c r="D231" s="56" t="s">
        <v>11</v>
      </c>
      <c r="E231" s="56" t="s">
        <v>19</v>
      </c>
      <c r="F231" s="61">
        <v>3</v>
      </c>
      <c r="G231" s="59">
        <v>7848.18</v>
      </c>
      <c r="H231" s="60">
        <v>23544.54</v>
      </c>
      <c r="I231" s="41">
        <f t="shared" si="7"/>
        <v>18627611.970000017</v>
      </c>
      <c r="J231" s="42">
        <f t="shared" si="8"/>
        <v>8170005.2500000084</v>
      </c>
      <c r="L231" s="27"/>
      <c r="N231" s="19"/>
      <c r="P231" s="19"/>
    </row>
    <row r="232" spans="1:16" ht="16.5" x14ac:dyDescent="0.25">
      <c r="A232" s="55" t="s">
        <v>4799</v>
      </c>
      <c r="B232" s="56" t="s">
        <v>4803</v>
      </c>
      <c r="C232" s="57" t="s">
        <v>4804</v>
      </c>
      <c r="D232" s="56" t="s">
        <v>36</v>
      </c>
      <c r="E232" s="56" t="s">
        <v>1368</v>
      </c>
      <c r="F232" s="58">
        <v>72</v>
      </c>
      <c r="G232" s="59">
        <v>326.86</v>
      </c>
      <c r="H232" s="60">
        <v>23533.919999999998</v>
      </c>
      <c r="I232" s="41">
        <f t="shared" si="7"/>
        <v>18651145.890000019</v>
      </c>
      <c r="J232" s="42">
        <f t="shared" si="8"/>
        <v>8180327.1447368516</v>
      </c>
      <c r="L232" s="27"/>
      <c r="N232" s="19"/>
      <c r="P232" s="19"/>
    </row>
    <row r="233" spans="1:16" x14ac:dyDescent="0.25">
      <c r="A233" s="55" t="s">
        <v>5844</v>
      </c>
      <c r="B233" s="56" t="s">
        <v>5848</v>
      </c>
      <c r="C233" s="57" t="s">
        <v>5849</v>
      </c>
      <c r="D233" s="56" t="s">
        <v>6792</v>
      </c>
      <c r="E233" s="56" t="s">
        <v>68</v>
      </c>
      <c r="F233" s="58">
        <v>128</v>
      </c>
      <c r="G233" s="59">
        <v>183.63</v>
      </c>
      <c r="H233" s="60">
        <v>23504.639999999999</v>
      </c>
      <c r="I233" s="41">
        <f t="shared" si="7"/>
        <v>18674650.53000002</v>
      </c>
      <c r="J233" s="42">
        <f t="shared" si="8"/>
        <v>8190636.1973684309</v>
      </c>
      <c r="L233" s="27"/>
      <c r="N233" s="19"/>
      <c r="P233" s="19"/>
    </row>
    <row r="234" spans="1:16" x14ac:dyDescent="0.25">
      <c r="A234" s="55" t="s">
        <v>4183</v>
      </c>
      <c r="B234" s="56" t="s">
        <v>4216</v>
      </c>
      <c r="C234" s="57" t="s">
        <v>4217</v>
      </c>
      <c r="D234" s="56" t="s">
        <v>6792</v>
      </c>
      <c r="E234" s="56" t="s">
        <v>19</v>
      </c>
      <c r="F234" s="58">
        <v>5</v>
      </c>
      <c r="G234" s="59">
        <v>4687.99</v>
      </c>
      <c r="H234" s="60">
        <v>23439.95</v>
      </c>
      <c r="I234" s="41">
        <f t="shared" si="7"/>
        <v>18698090.480000019</v>
      </c>
      <c r="J234" s="42">
        <f t="shared" si="8"/>
        <v>8200916.8771929918</v>
      </c>
      <c r="L234" s="27"/>
      <c r="N234" s="19"/>
      <c r="P234" s="19"/>
    </row>
    <row r="235" spans="1:16" x14ac:dyDescent="0.25">
      <c r="A235" s="55" t="s">
        <v>2013</v>
      </c>
      <c r="B235" s="56" t="s">
        <v>2014</v>
      </c>
      <c r="C235" s="57" t="s">
        <v>2015</v>
      </c>
      <c r="D235" s="56" t="s">
        <v>6792</v>
      </c>
      <c r="E235" s="56" t="s">
        <v>19</v>
      </c>
      <c r="F235" s="58">
        <v>5</v>
      </c>
      <c r="G235" s="59">
        <v>4684.83</v>
      </c>
      <c r="H235" s="60">
        <v>23424.15</v>
      </c>
      <c r="I235" s="41">
        <f t="shared" si="7"/>
        <v>18721514.630000018</v>
      </c>
      <c r="J235" s="42">
        <f t="shared" si="8"/>
        <v>8211190.6271929909</v>
      </c>
      <c r="L235" s="27"/>
      <c r="N235" s="19"/>
      <c r="P235" s="19"/>
    </row>
    <row r="236" spans="1:16" ht="16.5" x14ac:dyDescent="0.25">
      <c r="A236" s="55" t="s">
        <v>6213</v>
      </c>
      <c r="B236" s="56" t="s">
        <v>6226</v>
      </c>
      <c r="C236" s="57" t="s">
        <v>6227</v>
      </c>
      <c r="D236" s="56" t="s">
        <v>6792</v>
      </c>
      <c r="E236" s="56" t="s">
        <v>12</v>
      </c>
      <c r="F236" s="58">
        <v>52</v>
      </c>
      <c r="G236" s="59">
        <v>447.05</v>
      </c>
      <c r="H236" s="60">
        <v>23246.6</v>
      </c>
      <c r="I236" s="41">
        <f t="shared" si="7"/>
        <v>18744761.230000019</v>
      </c>
      <c r="J236" s="42">
        <f t="shared" si="8"/>
        <v>8221386.5043859743</v>
      </c>
      <c r="L236" s="27"/>
      <c r="N236" s="19"/>
      <c r="P236" s="19"/>
    </row>
    <row r="237" spans="1:16" ht="16.5" x14ac:dyDescent="0.25">
      <c r="A237" s="55" t="s">
        <v>5170</v>
      </c>
      <c r="B237" s="56" t="s">
        <v>5171</v>
      </c>
      <c r="C237" s="57" t="s">
        <v>5172</v>
      </c>
      <c r="D237" s="56" t="s">
        <v>11</v>
      </c>
      <c r="E237" s="56" t="s">
        <v>12</v>
      </c>
      <c r="F237" s="58">
        <v>102</v>
      </c>
      <c r="G237" s="59">
        <v>227.73</v>
      </c>
      <c r="H237" s="60">
        <v>23228.46</v>
      </c>
      <c r="I237" s="41">
        <f t="shared" si="7"/>
        <v>18767989.69000002</v>
      </c>
      <c r="J237" s="42">
        <f t="shared" si="8"/>
        <v>8231574.4254386062</v>
      </c>
      <c r="L237" s="27"/>
      <c r="N237" s="19"/>
      <c r="P237" s="19"/>
    </row>
    <row r="238" spans="1:16" x14ac:dyDescent="0.25">
      <c r="A238" s="55" t="s">
        <v>6249</v>
      </c>
      <c r="B238" s="56" t="s">
        <v>6262</v>
      </c>
      <c r="C238" s="57" t="s">
        <v>6263</v>
      </c>
      <c r="D238" s="56" t="s">
        <v>6792</v>
      </c>
      <c r="E238" s="56" t="s">
        <v>12</v>
      </c>
      <c r="F238" s="58">
        <v>52</v>
      </c>
      <c r="G238" s="59">
        <v>446.31</v>
      </c>
      <c r="H238" s="60">
        <v>23208.12</v>
      </c>
      <c r="I238" s="41">
        <f t="shared" si="7"/>
        <v>18791197.810000021</v>
      </c>
      <c r="J238" s="42">
        <f t="shared" si="8"/>
        <v>8241753.4254386062</v>
      </c>
      <c r="L238" s="27"/>
      <c r="N238" s="19"/>
      <c r="P238" s="19"/>
    </row>
    <row r="239" spans="1:16" ht="16.5" x14ac:dyDescent="0.25">
      <c r="A239" s="55" t="s">
        <v>4703</v>
      </c>
      <c r="B239" s="56" t="s">
        <v>4704</v>
      </c>
      <c r="C239" s="57" t="s">
        <v>4705</v>
      </c>
      <c r="D239" s="56" t="s">
        <v>11</v>
      </c>
      <c r="E239" s="56" t="s">
        <v>12</v>
      </c>
      <c r="F239" s="58">
        <v>66</v>
      </c>
      <c r="G239" s="59">
        <v>351.46</v>
      </c>
      <c r="H239" s="60">
        <v>23196.36</v>
      </c>
      <c r="I239" s="41">
        <f t="shared" si="7"/>
        <v>18814394.17000002</v>
      </c>
      <c r="J239" s="42">
        <f t="shared" si="8"/>
        <v>8251927.2675438691</v>
      </c>
      <c r="L239" s="27"/>
      <c r="N239" s="19"/>
      <c r="P239" s="19"/>
    </row>
    <row r="240" spans="1:16" x14ac:dyDescent="0.25">
      <c r="A240" s="55" t="s">
        <v>6520</v>
      </c>
      <c r="B240" s="56" t="s">
        <v>6531</v>
      </c>
      <c r="C240" s="57" t="s">
        <v>6532</v>
      </c>
      <c r="D240" s="56" t="s">
        <v>11</v>
      </c>
      <c r="E240" s="56" t="s">
        <v>6533</v>
      </c>
      <c r="F240" s="58">
        <v>405</v>
      </c>
      <c r="G240" s="59">
        <v>57.23</v>
      </c>
      <c r="H240" s="60">
        <v>23178.15</v>
      </c>
      <c r="I240" s="41">
        <f t="shared" si="7"/>
        <v>18837572.320000019</v>
      </c>
      <c r="J240" s="42">
        <f t="shared" si="8"/>
        <v>8262093.1228070268</v>
      </c>
      <c r="L240" s="27"/>
      <c r="N240" s="19"/>
      <c r="P240" s="19"/>
    </row>
    <row r="241" spans="1:16" ht="16.5" x14ac:dyDescent="0.25">
      <c r="A241" s="55" t="s">
        <v>3824</v>
      </c>
      <c r="B241" s="56" t="s">
        <v>3843</v>
      </c>
      <c r="C241" s="57" t="s">
        <v>3844</v>
      </c>
      <c r="D241" s="56" t="s">
        <v>6840</v>
      </c>
      <c r="E241" s="56" t="s">
        <v>19</v>
      </c>
      <c r="F241" s="58">
        <v>5</v>
      </c>
      <c r="G241" s="59">
        <v>4621.99</v>
      </c>
      <c r="H241" s="60">
        <v>23109.95</v>
      </c>
      <c r="I241" s="41">
        <f t="shared" si="7"/>
        <v>18860682.270000018</v>
      </c>
      <c r="J241" s="42">
        <f t="shared" si="8"/>
        <v>8272229.0657894826</v>
      </c>
      <c r="L241" s="27"/>
      <c r="N241" s="19"/>
      <c r="P241" s="19"/>
    </row>
    <row r="242" spans="1:16" x14ac:dyDescent="0.25">
      <c r="A242" s="55" t="s">
        <v>2831</v>
      </c>
      <c r="B242" s="56" t="s">
        <v>2832</v>
      </c>
      <c r="C242" s="57" t="s">
        <v>2833</v>
      </c>
      <c r="D242" s="56" t="s">
        <v>6792</v>
      </c>
      <c r="E242" s="56" t="s">
        <v>19</v>
      </c>
      <c r="F242" s="58">
        <v>26</v>
      </c>
      <c r="G242" s="59">
        <v>886.45</v>
      </c>
      <c r="H242" s="60">
        <v>23047.7</v>
      </c>
      <c r="I242" s="41">
        <f t="shared" si="7"/>
        <v>18883729.970000017</v>
      </c>
      <c r="J242" s="42">
        <f t="shared" si="8"/>
        <v>8282337.7061403589</v>
      </c>
      <c r="L242" s="27"/>
      <c r="N242" s="19"/>
      <c r="P242" s="19"/>
    </row>
    <row r="243" spans="1:16" ht="16.5" x14ac:dyDescent="0.25">
      <c r="A243" s="55" t="s">
        <v>6739</v>
      </c>
      <c r="B243" s="56" t="s">
        <v>6752</v>
      </c>
      <c r="C243" s="57" t="s">
        <v>6753</v>
      </c>
      <c r="D243" s="56" t="s">
        <v>880</v>
      </c>
      <c r="E243" s="56" t="s">
        <v>19</v>
      </c>
      <c r="F243" s="58">
        <v>6</v>
      </c>
      <c r="G243" s="59">
        <v>3804.92</v>
      </c>
      <c r="H243" s="60">
        <v>22829.52</v>
      </c>
      <c r="I243" s="41">
        <f t="shared" si="7"/>
        <v>18906559.490000017</v>
      </c>
      <c r="J243" s="42">
        <f t="shared" si="8"/>
        <v>8292350.6535087805</v>
      </c>
      <c r="L243" s="27"/>
      <c r="N243" s="19"/>
      <c r="P243" s="19"/>
    </row>
    <row r="244" spans="1:16" ht="16.5" x14ac:dyDescent="0.25">
      <c r="A244" s="55" t="s">
        <v>6742</v>
      </c>
      <c r="B244" s="56" t="s">
        <v>6755</v>
      </c>
      <c r="C244" s="57" t="s">
        <v>6756</v>
      </c>
      <c r="D244" s="56" t="s">
        <v>880</v>
      </c>
      <c r="E244" s="56" t="s">
        <v>19</v>
      </c>
      <c r="F244" s="58">
        <v>6</v>
      </c>
      <c r="G244" s="59">
        <v>3804.92</v>
      </c>
      <c r="H244" s="60">
        <v>22829.52</v>
      </c>
      <c r="I244" s="41">
        <f t="shared" si="7"/>
        <v>18929389.010000017</v>
      </c>
      <c r="J244" s="42">
        <f t="shared" si="8"/>
        <v>8302363.6008772012</v>
      </c>
      <c r="L244" s="27"/>
      <c r="N244" s="19"/>
      <c r="P244" s="19"/>
    </row>
    <row r="245" spans="1:16" x14ac:dyDescent="0.25">
      <c r="A245" s="55" t="s">
        <v>5895</v>
      </c>
      <c r="B245" s="56" t="s">
        <v>5899</v>
      </c>
      <c r="C245" s="57" t="s">
        <v>5900</v>
      </c>
      <c r="D245" s="56" t="s">
        <v>11</v>
      </c>
      <c r="E245" s="56" t="s">
        <v>12</v>
      </c>
      <c r="F245" s="58">
        <v>257</v>
      </c>
      <c r="G245" s="59">
        <v>88.79</v>
      </c>
      <c r="H245" s="60">
        <v>22819.03</v>
      </c>
      <c r="I245" s="41">
        <f t="shared" si="7"/>
        <v>18952208.040000018</v>
      </c>
      <c r="J245" s="42">
        <f t="shared" si="8"/>
        <v>8312371.94736843</v>
      </c>
      <c r="L245" s="27"/>
      <c r="N245" s="19"/>
      <c r="P245" s="19"/>
    </row>
    <row r="246" spans="1:16" ht="16.5" x14ac:dyDescent="0.25">
      <c r="A246" s="55" t="s">
        <v>1554</v>
      </c>
      <c r="B246" s="56" t="s">
        <v>1555</v>
      </c>
      <c r="C246" s="57" t="s">
        <v>1556</v>
      </c>
      <c r="D246" s="56" t="s">
        <v>11</v>
      </c>
      <c r="E246" s="56" t="s">
        <v>19</v>
      </c>
      <c r="F246" s="58">
        <v>52</v>
      </c>
      <c r="G246" s="59">
        <v>437.71</v>
      </c>
      <c r="H246" s="60">
        <v>22760.92</v>
      </c>
      <c r="I246" s="41">
        <f t="shared" si="7"/>
        <v>18974968.96000002</v>
      </c>
      <c r="J246" s="42">
        <f t="shared" si="8"/>
        <v>8322354.8070175536</v>
      </c>
      <c r="L246" s="27"/>
      <c r="N246" s="19"/>
      <c r="P246" s="19"/>
    </row>
    <row r="247" spans="1:16" ht="16.5" x14ac:dyDescent="0.25">
      <c r="A247" s="55" t="s">
        <v>6652</v>
      </c>
      <c r="B247" s="56" t="s">
        <v>6665</v>
      </c>
      <c r="C247" s="57" t="s">
        <v>6666</v>
      </c>
      <c r="D247" s="56" t="s">
        <v>11</v>
      </c>
      <c r="E247" s="56" t="s">
        <v>19</v>
      </c>
      <c r="F247" s="61">
        <v>3</v>
      </c>
      <c r="G247" s="59">
        <v>7579.09</v>
      </c>
      <c r="H247" s="60">
        <v>22737.27</v>
      </c>
      <c r="I247" s="41">
        <f t="shared" si="7"/>
        <v>18997706.230000019</v>
      </c>
      <c r="J247" s="42">
        <f t="shared" si="8"/>
        <v>8332327.2938596578</v>
      </c>
      <c r="L247" s="27"/>
      <c r="N247" s="19"/>
      <c r="P247" s="19"/>
    </row>
    <row r="248" spans="1:16" ht="24.75" x14ac:dyDescent="0.25">
      <c r="A248" s="55" t="s">
        <v>1720</v>
      </c>
      <c r="B248" s="56" t="s">
        <v>1721</v>
      </c>
      <c r="C248" s="57" t="s">
        <v>1722</v>
      </c>
      <c r="D248" s="56" t="s">
        <v>11</v>
      </c>
      <c r="E248" s="56" t="s">
        <v>68</v>
      </c>
      <c r="F248" s="58">
        <v>499</v>
      </c>
      <c r="G248" s="59">
        <v>45.55</v>
      </c>
      <c r="H248" s="60">
        <v>22729.45</v>
      </c>
      <c r="I248" s="41">
        <f t="shared" si="7"/>
        <v>19020435.680000018</v>
      </c>
      <c r="J248" s="42">
        <f t="shared" si="8"/>
        <v>8342296.3508772021</v>
      </c>
      <c r="L248" s="27"/>
      <c r="N248" s="19"/>
      <c r="P248" s="19"/>
    </row>
    <row r="249" spans="1:16" ht="24.75" x14ac:dyDescent="0.25">
      <c r="A249" s="55" t="s">
        <v>3004</v>
      </c>
      <c r="B249" s="56" t="s">
        <v>3005</v>
      </c>
      <c r="C249" s="57" t="s">
        <v>3006</v>
      </c>
      <c r="D249" s="56" t="s">
        <v>11</v>
      </c>
      <c r="E249" s="56" t="s">
        <v>68</v>
      </c>
      <c r="F249" s="58">
        <v>600</v>
      </c>
      <c r="G249" s="59">
        <v>37.659999999999997</v>
      </c>
      <c r="H249" s="60">
        <v>22596</v>
      </c>
      <c r="I249" s="41">
        <f t="shared" si="7"/>
        <v>19043031.680000018</v>
      </c>
      <c r="J249" s="42">
        <f t="shared" si="8"/>
        <v>8352206.8771929909</v>
      </c>
      <c r="K249" s="27" t="s">
        <v>3301</v>
      </c>
      <c r="L249" s="27"/>
      <c r="N249" s="19"/>
      <c r="P249" s="19"/>
    </row>
    <row r="250" spans="1:16" x14ac:dyDescent="0.25">
      <c r="A250" s="55" t="s">
        <v>2103</v>
      </c>
      <c r="B250" s="56" t="s">
        <v>2104</v>
      </c>
      <c r="C250" s="57" t="s">
        <v>2105</v>
      </c>
      <c r="D250" s="56" t="s">
        <v>6792</v>
      </c>
      <c r="E250" s="56" t="s">
        <v>19</v>
      </c>
      <c r="F250" s="61">
        <v>7</v>
      </c>
      <c r="G250" s="59">
        <v>3222.72</v>
      </c>
      <c r="H250" s="60">
        <v>22559.040000000001</v>
      </c>
      <c r="I250" s="41">
        <f t="shared" si="7"/>
        <v>19065590.720000017</v>
      </c>
      <c r="J250" s="42">
        <f t="shared" si="8"/>
        <v>8362101.1929824641</v>
      </c>
      <c r="L250" s="27"/>
      <c r="N250" s="19"/>
      <c r="P250" s="19"/>
    </row>
    <row r="251" spans="1:16" ht="33" x14ac:dyDescent="0.25">
      <c r="A251" s="55" t="s">
        <v>6546</v>
      </c>
      <c r="B251" s="56" t="s">
        <v>6559</v>
      </c>
      <c r="C251" s="57" t="s">
        <v>6560</v>
      </c>
      <c r="D251" s="56" t="s">
        <v>11</v>
      </c>
      <c r="E251" s="56" t="s">
        <v>6561</v>
      </c>
      <c r="F251" s="61">
        <v>160</v>
      </c>
      <c r="G251" s="59">
        <v>140.93</v>
      </c>
      <c r="H251" s="60">
        <v>22548.799999999999</v>
      </c>
      <c r="I251" s="41">
        <f t="shared" si="7"/>
        <v>19088139.520000018</v>
      </c>
      <c r="J251" s="42">
        <f t="shared" si="8"/>
        <v>8371991.0175438682</v>
      </c>
      <c r="L251" s="27"/>
      <c r="N251" s="19"/>
      <c r="P251" s="19"/>
    </row>
    <row r="252" spans="1:16" ht="16.5" x14ac:dyDescent="0.25">
      <c r="A252" s="55" t="s">
        <v>4341</v>
      </c>
      <c r="B252" s="56" t="s">
        <v>4342</v>
      </c>
      <c r="C252" s="57" t="s">
        <v>4343</v>
      </c>
      <c r="D252" s="56" t="s">
        <v>11</v>
      </c>
      <c r="E252" s="56" t="s">
        <v>12</v>
      </c>
      <c r="F252" s="58">
        <v>312</v>
      </c>
      <c r="G252" s="59">
        <v>72.16</v>
      </c>
      <c r="H252" s="60">
        <v>22513.919999999998</v>
      </c>
      <c r="I252" s="41">
        <f t="shared" si="7"/>
        <v>19110653.44000002</v>
      </c>
      <c r="J252" s="42">
        <f t="shared" si="8"/>
        <v>8381865.5438596588</v>
      </c>
      <c r="K252" s="27" t="s">
        <v>6806</v>
      </c>
      <c r="L252" s="27"/>
      <c r="N252" s="19"/>
      <c r="P252" s="19"/>
    </row>
    <row r="253" spans="1:16" x14ac:dyDescent="0.25">
      <c r="A253" s="55" t="s">
        <v>6543</v>
      </c>
      <c r="B253" s="56" t="s">
        <v>6556</v>
      </c>
      <c r="C253" s="57" t="s">
        <v>6557</v>
      </c>
      <c r="D253" s="56" t="s">
        <v>11</v>
      </c>
      <c r="E253" s="56" t="s">
        <v>6533</v>
      </c>
      <c r="F253" s="61">
        <v>500</v>
      </c>
      <c r="G253" s="59">
        <v>44.64</v>
      </c>
      <c r="H253" s="60">
        <v>22320</v>
      </c>
      <c r="I253" s="41">
        <f t="shared" si="7"/>
        <v>19132973.44000002</v>
      </c>
      <c r="J253" s="42">
        <f t="shared" si="8"/>
        <v>8391655.0175438691</v>
      </c>
      <c r="L253" s="27"/>
      <c r="N253" s="19"/>
      <c r="P253" s="19"/>
    </row>
    <row r="254" spans="1:16" ht="16.5" x14ac:dyDescent="0.25">
      <c r="A254" s="55" t="s">
        <v>6673</v>
      </c>
      <c r="B254" s="56" t="s">
        <v>6686</v>
      </c>
      <c r="C254" s="57" t="s">
        <v>6687</v>
      </c>
      <c r="D254" s="56" t="s">
        <v>880</v>
      </c>
      <c r="E254" s="56" t="s">
        <v>19</v>
      </c>
      <c r="F254" s="58">
        <v>6</v>
      </c>
      <c r="G254" s="59">
        <v>3715.19</v>
      </c>
      <c r="H254" s="60">
        <v>22291.14</v>
      </c>
      <c r="I254" s="41">
        <f t="shared" si="7"/>
        <v>19155264.580000021</v>
      </c>
      <c r="J254" s="42">
        <f t="shared" si="8"/>
        <v>8401431.8333333433</v>
      </c>
      <c r="L254" s="27"/>
      <c r="N254" s="19"/>
      <c r="P254" s="19"/>
    </row>
    <row r="255" spans="1:16" ht="16.5" x14ac:dyDescent="0.25">
      <c r="A255" s="55" t="s">
        <v>832</v>
      </c>
      <c r="B255" s="56" t="s">
        <v>833</v>
      </c>
      <c r="C255" s="57" t="s">
        <v>834</v>
      </c>
      <c r="D255" s="56" t="s">
        <v>11</v>
      </c>
      <c r="E255" s="56" t="s">
        <v>19</v>
      </c>
      <c r="F255" s="58">
        <v>12</v>
      </c>
      <c r="G255" s="59">
        <v>1851.01</v>
      </c>
      <c r="H255" s="60">
        <v>22212.12</v>
      </c>
      <c r="I255" s="41">
        <f t="shared" si="7"/>
        <v>19177476.700000022</v>
      </c>
      <c r="J255" s="42">
        <f t="shared" si="8"/>
        <v>8411173.9912280813</v>
      </c>
      <c r="L255" s="27"/>
      <c r="N255" s="19"/>
      <c r="P255" s="19"/>
    </row>
    <row r="256" spans="1:16" x14ac:dyDescent="0.25">
      <c r="A256" s="55" t="s">
        <v>127</v>
      </c>
      <c r="B256" s="56" t="s">
        <v>128</v>
      </c>
      <c r="C256" s="57" t="s">
        <v>129</v>
      </c>
      <c r="D256" s="56" t="s">
        <v>6792</v>
      </c>
      <c r="E256" s="56" t="s">
        <v>29</v>
      </c>
      <c r="F256" s="58">
        <v>52</v>
      </c>
      <c r="G256" s="59">
        <v>427.13</v>
      </c>
      <c r="H256" s="60">
        <v>22210.76</v>
      </c>
      <c r="I256" s="41">
        <f t="shared" si="7"/>
        <v>19199687.460000023</v>
      </c>
      <c r="J256" s="42">
        <f t="shared" si="8"/>
        <v>8420915.5526315905</v>
      </c>
      <c r="L256" s="27"/>
      <c r="N256" s="19"/>
      <c r="P256" s="19"/>
    </row>
    <row r="257" spans="1:16" x14ac:dyDescent="0.25">
      <c r="A257" s="55" t="s">
        <v>4545</v>
      </c>
      <c r="B257" s="56" t="s">
        <v>4546</v>
      </c>
      <c r="C257" s="57" t="s">
        <v>4547</v>
      </c>
      <c r="D257" s="56" t="s">
        <v>6792</v>
      </c>
      <c r="E257" s="56" t="s">
        <v>12</v>
      </c>
      <c r="F257" s="58">
        <v>777</v>
      </c>
      <c r="G257" s="59">
        <v>28.56</v>
      </c>
      <c r="H257" s="60">
        <v>22191.119999999999</v>
      </c>
      <c r="I257" s="41">
        <f t="shared" si="7"/>
        <v>19221878.580000024</v>
      </c>
      <c r="J257" s="42">
        <f t="shared" si="8"/>
        <v>8430648.5000000112</v>
      </c>
      <c r="L257" s="27"/>
      <c r="N257" s="19"/>
      <c r="P257" s="19"/>
    </row>
    <row r="258" spans="1:16" x14ac:dyDescent="0.25">
      <c r="A258" s="55" t="s">
        <v>632</v>
      </c>
      <c r="B258" s="56" t="s">
        <v>633</v>
      </c>
      <c r="C258" s="57" t="s">
        <v>634</v>
      </c>
      <c r="D258" s="56" t="s">
        <v>6792</v>
      </c>
      <c r="E258" s="56" t="s">
        <v>19</v>
      </c>
      <c r="F258" s="58">
        <v>7</v>
      </c>
      <c r="G258" s="59">
        <v>3123.73</v>
      </c>
      <c r="H258" s="60">
        <v>21866.11</v>
      </c>
      <c r="I258" s="41">
        <f t="shared" si="7"/>
        <v>19243744.690000024</v>
      </c>
      <c r="J258" s="42">
        <f t="shared" si="8"/>
        <v>8440238.8991228174</v>
      </c>
      <c r="L258" s="27"/>
      <c r="N258" s="19"/>
      <c r="P258" s="19"/>
    </row>
    <row r="259" spans="1:16" ht="16.5" x14ac:dyDescent="0.25">
      <c r="A259" s="55" t="s">
        <v>2052</v>
      </c>
      <c r="B259" s="56" t="s">
        <v>2053</v>
      </c>
      <c r="C259" s="57" t="s">
        <v>2054</v>
      </c>
      <c r="D259" s="56" t="s">
        <v>11</v>
      </c>
      <c r="E259" s="56" t="s">
        <v>19</v>
      </c>
      <c r="F259" s="61">
        <v>40</v>
      </c>
      <c r="G259" s="59">
        <v>538.15</v>
      </c>
      <c r="H259" s="60">
        <v>21526</v>
      </c>
      <c r="I259" s="41">
        <f t="shared" si="7"/>
        <v>19265270.690000024</v>
      </c>
      <c r="J259" s="42">
        <f t="shared" si="8"/>
        <v>8449680.1271929927</v>
      </c>
      <c r="L259" s="27"/>
      <c r="N259" s="19"/>
      <c r="P259" s="19"/>
    </row>
    <row r="260" spans="1:16" x14ac:dyDescent="0.25">
      <c r="A260" s="55" t="s">
        <v>699</v>
      </c>
      <c r="B260" s="56" t="s">
        <v>700</v>
      </c>
      <c r="C260" s="57" t="s">
        <v>701</v>
      </c>
      <c r="D260" s="56" t="s">
        <v>6792</v>
      </c>
      <c r="E260" s="56" t="s">
        <v>698</v>
      </c>
      <c r="F260" s="58">
        <v>52</v>
      </c>
      <c r="G260" s="59">
        <v>412.96</v>
      </c>
      <c r="H260" s="60">
        <v>21473.919999999998</v>
      </c>
      <c r="I260" s="41">
        <f t="shared" si="7"/>
        <v>19286744.610000025</v>
      </c>
      <c r="J260" s="42">
        <f t="shared" si="8"/>
        <v>8459098.513157906</v>
      </c>
      <c r="L260" s="27"/>
      <c r="N260" s="19"/>
      <c r="P260" s="19"/>
    </row>
    <row r="261" spans="1:16" x14ac:dyDescent="0.25">
      <c r="A261" s="55" t="s">
        <v>1485</v>
      </c>
      <c r="B261" s="56" t="s">
        <v>1486</v>
      </c>
      <c r="C261" s="57" t="s">
        <v>1487</v>
      </c>
      <c r="D261" s="56" t="s">
        <v>6792</v>
      </c>
      <c r="E261" s="56" t="s">
        <v>68</v>
      </c>
      <c r="F261" s="58">
        <v>127</v>
      </c>
      <c r="G261" s="59">
        <v>168.88</v>
      </c>
      <c r="H261" s="60">
        <v>21447.759999999998</v>
      </c>
      <c r="I261" s="41">
        <f t="shared" si="7"/>
        <v>19308192.370000027</v>
      </c>
      <c r="J261" s="42">
        <f t="shared" si="8"/>
        <v>8468505.425438609</v>
      </c>
      <c r="L261" s="27"/>
      <c r="N261" s="19"/>
      <c r="P261" s="19"/>
    </row>
    <row r="262" spans="1:16" x14ac:dyDescent="0.25">
      <c r="A262" s="55" t="s">
        <v>695</v>
      </c>
      <c r="B262" s="56" t="s">
        <v>696</v>
      </c>
      <c r="C262" s="57" t="s">
        <v>697</v>
      </c>
      <c r="D262" s="56" t="s">
        <v>6792</v>
      </c>
      <c r="E262" s="56" t="s">
        <v>698</v>
      </c>
      <c r="F262" s="58">
        <v>52</v>
      </c>
      <c r="G262" s="59">
        <v>411.9</v>
      </c>
      <c r="H262" s="60">
        <v>21418.799999999999</v>
      </c>
      <c r="I262" s="41">
        <f t="shared" si="7"/>
        <v>19329611.170000028</v>
      </c>
      <c r="J262" s="42">
        <f t="shared" si="8"/>
        <v>8477899.6359649245</v>
      </c>
      <c r="L262" s="27"/>
      <c r="N262" s="19"/>
      <c r="P262" s="19"/>
    </row>
    <row r="263" spans="1:16" ht="24.75" x14ac:dyDescent="0.25">
      <c r="A263" s="55" t="s">
        <v>3001</v>
      </c>
      <c r="B263" s="56" t="s">
        <v>3002</v>
      </c>
      <c r="C263" s="57" t="s">
        <v>3003</v>
      </c>
      <c r="D263" s="56" t="s">
        <v>11</v>
      </c>
      <c r="E263" s="56" t="s">
        <v>68</v>
      </c>
      <c r="F263" s="58">
        <v>800</v>
      </c>
      <c r="G263" s="59">
        <v>26.68</v>
      </c>
      <c r="H263" s="60">
        <v>21344</v>
      </c>
      <c r="I263" s="41">
        <f t="shared" si="7"/>
        <v>19350955.170000028</v>
      </c>
      <c r="J263" s="42">
        <f t="shared" si="8"/>
        <v>8487261.0394736975</v>
      </c>
      <c r="K263" s="27" t="s">
        <v>3301</v>
      </c>
      <c r="L263" s="27"/>
      <c r="N263" s="19"/>
      <c r="P263" s="19"/>
    </row>
    <row r="264" spans="1:16" x14ac:dyDescent="0.25">
      <c r="A264" s="55" t="s">
        <v>6210</v>
      </c>
      <c r="B264" s="56" t="s">
        <v>6223</v>
      </c>
      <c r="C264" s="57" t="s">
        <v>6224</v>
      </c>
      <c r="D264" s="56" t="s">
        <v>6792</v>
      </c>
      <c r="E264" s="56" t="s">
        <v>12</v>
      </c>
      <c r="F264" s="58">
        <v>52</v>
      </c>
      <c r="G264" s="59">
        <v>409.61</v>
      </c>
      <c r="H264" s="60">
        <v>21299.72</v>
      </c>
      <c r="I264" s="41">
        <f t="shared" si="7"/>
        <v>19372254.890000027</v>
      </c>
      <c r="J264" s="42">
        <f t="shared" si="8"/>
        <v>8496603.0219298378</v>
      </c>
      <c r="L264" s="27"/>
      <c r="N264" s="19"/>
      <c r="P264" s="19"/>
    </row>
    <row r="265" spans="1:16" x14ac:dyDescent="0.25">
      <c r="A265" s="55" t="s">
        <v>6763</v>
      </c>
      <c r="B265" s="56" t="s">
        <v>6775</v>
      </c>
      <c r="C265" s="57" t="s">
        <v>6776</v>
      </c>
      <c r="D265" s="56" t="s">
        <v>880</v>
      </c>
      <c r="E265" s="56" t="s">
        <v>19</v>
      </c>
      <c r="F265" s="58">
        <v>20</v>
      </c>
      <c r="G265" s="59">
        <v>1064.78</v>
      </c>
      <c r="H265" s="60">
        <v>21295.599999999999</v>
      </c>
      <c r="I265" s="41">
        <f t="shared" si="7"/>
        <v>19393550.490000028</v>
      </c>
      <c r="J265" s="42">
        <f t="shared" si="8"/>
        <v>8505943.1973684337</v>
      </c>
      <c r="L265" s="27"/>
      <c r="N265" s="19"/>
      <c r="P265" s="19"/>
    </row>
    <row r="266" spans="1:16" ht="16.5" x14ac:dyDescent="0.25">
      <c r="A266" s="55" t="s">
        <v>6851</v>
      </c>
      <c r="B266" s="56" t="s">
        <v>6857</v>
      </c>
      <c r="C266" s="57" t="s">
        <v>6858</v>
      </c>
      <c r="D266" s="56" t="s">
        <v>36</v>
      </c>
      <c r="E266" s="56" t="s">
        <v>6859</v>
      </c>
      <c r="F266" s="58">
        <v>30</v>
      </c>
      <c r="G266" s="59">
        <v>706.05</v>
      </c>
      <c r="H266" s="60">
        <v>21181.5</v>
      </c>
      <c r="I266" s="41">
        <f t="shared" si="7"/>
        <v>19414731.990000028</v>
      </c>
      <c r="J266" s="42">
        <f t="shared" si="8"/>
        <v>8515233.328947382</v>
      </c>
      <c r="L266" s="27"/>
      <c r="N266" s="19"/>
      <c r="P266" s="19"/>
    </row>
    <row r="267" spans="1:16" ht="16.5" x14ac:dyDescent="0.25">
      <c r="A267" s="55" t="s">
        <v>2424</v>
      </c>
      <c r="B267" s="56" t="s">
        <v>2422</v>
      </c>
      <c r="C267" s="57" t="s">
        <v>2423</v>
      </c>
      <c r="D267" s="56" t="s">
        <v>880</v>
      </c>
      <c r="E267" s="56" t="s">
        <v>19</v>
      </c>
      <c r="F267" s="61">
        <v>134</v>
      </c>
      <c r="G267" s="59">
        <v>157.37</v>
      </c>
      <c r="H267" s="60">
        <v>21087.58</v>
      </c>
      <c r="I267" s="41">
        <f t="shared" si="7"/>
        <v>19435819.570000026</v>
      </c>
      <c r="J267" s="42">
        <f t="shared" si="8"/>
        <v>8524482.2675438728</v>
      </c>
      <c r="L267" s="27"/>
      <c r="N267" s="19"/>
      <c r="P267" s="19"/>
    </row>
    <row r="268" spans="1:16" ht="33" x14ac:dyDescent="0.25">
      <c r="A268" s="55" t="s">
        <v>6766</v>
      </c>
      <c r="B268" s="56" t="s">
        <v>6777</v>
      </c>
      <c r="C268" s="57" t="s">
        <v>6778</v>
      </c>
      <c r="D268" s="56" t="s">
        <v>880</v>
      </c>
      <c r="E268" s="56" t="s">
        <v>19</v>
      </c>
      <c r="F268" s="58">
        <v>5</v>
      </c>
      <c r="G268" s="59">
        <v>4215.3599999999997</v>
      </c>
      <c r="H268" s="60">
        <v>21076.799999999999</v>
      </c>
      <c r="I268" s="41">
        <f t="shared" si="7"/>
        <v>19456896.370000027</v>
      </c>
      <c r="J268" s="42">
        <f t="shared" si="8"/>
        <v>8533726.4780701883</v>
      </c>
      <c r="L268" s="27"/>
      <c r="N268" s="19"/>
      <c r="P268" s="19"/>
    </row>
    <row r="269" spans="1:16" x14ac:dyDescent="0.25">
      <c r="A269" s="55" t="s">
        <v>868</v>
      </c>
      <c r="B269" s="56" t="s">
        <v>869</v>
      </c>
      <c r="C269" s="57" t="s">
        <v>870</v>
      </c>
      <c r="D269" s="56" t="s">
        <v>6792</v>
      </c>
      <c r="E269" s="56" t="s">
        <v>12</v>
      </c>
      <c r="F269" s="58">
        <v>17</v>
      </c>
      <c r="G269" s="59">
        <v>1229.8399999999999</v>
      </c>
      <c r="H269" s="60">
        <v>20907.28</v>
      </c>
      <c r="I269" s="41">
        <f t="shared" si="7"/>
        <v>19477803.650000028</v>
      </c>
      <c r="J269" s="42">
        <f t="shared" si="8"/>
        <v>8542896.3377193119</v>
      </c>
      <c r="L269" s="27"/>
      <c r="N269" s="19"/>
      <c r="P269" s="19"/>
    </row>
    <row r="270" spans="1:16" x14ac:dyDescent="0.25">
      <c r="A270" s="55" t="s">
        <v>1699</v>
      </c>
      <c r="B270" s="56" t="s">
        <v>1700</v>
      </c>
      <c r="C270" s="57" t="s">
        <v>1701</v>
      </c>
      <c r="D270" s="56" t="s">
        <v>6792</v>
      </c>
      <c r="E270" s="56" t="s">
        <v>19</v>
      </c>
      <c r="F270" s="58">
        <v>4</v>
      </c>
      <c r="G270" s="59">
        <v>5218.2700000000004</v>
      </c>
      <c r="H270" s="60">
        <v>20873.080000000002</v>
      </c>
      <c r="I270" s="41">
        <f t="shared" si="7"/>
        <v>19498676.730000027</v>
      </c>
      <c r="J270" s="42">
        <f t="shared" si="8"/>
        <v>8552051.1973684337</v>
      </c>
      <c r="L270" s="27"/>
      <c r="N270" s="19"/>
      <c r="P270" s="19"/>
    </row>
    <row r="271" spans="1:16" x14ac:dyDescent="0.25">
      <c r="A271" s="55" t="s">
        <v>100</v>
      </c>
      <c r="B271" s="56" t="s">
        <v>101</v>
      </c>
      <c r="C271" s="57" t="s">
        <v>102</v>
      </c>
      <c r="D271" s="56" t="s">
        <v>6792</v>
      </c>
      <c r="E271" s="56" t="s">
        <v>12</v>
      </c>
      <c r="F271" s="58">
        <v>152</v>
      </c>
      <c r="G271" s="59">
        <v>137.15</v>
      </c>
      <c r="H271" s="60">
        <v>20846.8</v>
      </c>
      <c r="I271" s="41">
        <f t="shared" ref="I271:I334" si="9">H271+I270</f>
        <v>19519523.530000027</v>
      </c>
      <c r="J271" s="42">
        <f t="shared" ref="J271:J334" si="10">I271/$H$2272</f>
        <v>8561194.5307017677</v>
      </c>
      <c r="L271" s="27"/>
      <c r="N271" s="19"/>
      <c r="P271" s="19"/>
    </row>
    <row r="272" spans="1:16" ht="24.75" x14ac:dyDescent="0.25">
      <c r="A272" s="55" t="s">
        <v>723</v>
      </c>
      <c r="B272" s="56" t="s">
        <v>724</v>
      </c>
      <c r="C272" s="57" t="s">
        <v>725</v>
      </c>
      <c r="D272" s="56" t="s">
        <v>11</v>
      </c>
      <c r="E272" s="56" t="s">
        <v>19</v>
      </c>
      <c r="F272" s="58">
        <v>102</v>
      </c>
      <c r="G272" s="59">
        <v>204.19</v>
      </c>
      <c r="H272" s="60">
        <v>20827.38</v>
      </c>
      <c r="I272" s="41">
        <f t="shared" si="9"/>
        <v>19540350.910000026</v>
      </c>
      <c r="J272" s="42">
        <f t="shared" si="10"/>
        <v>8570329.34649124</v>
      </c>
      <c r="L272" s="27"/>
      <c r="N272" s="19"/>
      <c r="P272" s="19"/>
    </row>
    <row r="273" spans="1:16" ht="16.5" x14ac:dyDescent="0.25">
      <c r="A273" s="55" t="s">
        <v>3836</v>
      </c>
      <c r="B273" s="56" t="s">
        <v>3840</v>
      </c>
      <c r="C273" s="57" t="s">
        <v>3841</v>
      </c>
      <c r="D273" s="56" t="s">
        <v>6840</v>
      </c>
      <c r="E273" s="56" t="s">
        <v>19</v>
      </c>
      <c r="F273" s="58">
        <v>5</v>
      </c>
      <c r="G273" s="59">
        <v>4156.91</v>
      </c>
      <c r="H273" s="60">
        <v>20784.55</v>
      </c>
      <c r="I273" s="41">
        <f t="shared" si="9"/>
        <v>19561135.460000027</v>
      </c>
      <c r="J273" s="42">
        <f t="shared" si="10"/>
        <v>8579445.3771929946</v>
      </c>
      <c r="L273" s="27"/>
      <c r="N273" s="19"/>
      <c r="P273" s="19"/>
    </row>
    <row r="274" spans="1:16" x14ac:dyDescent="0.25">
      <c r="A274" s="55" t="s">
        <v>1004</v>
      </c>
      <c r="B274" s="56" t="s">
        <v>1005</v>
      </c>
      <c r="C274" s="57" t="s">
        <v>1006</v>
      </c>
      <c r="D274" s="56" t="s">
        <v>6792</v>
      </c>
      <c r="E274" s="56" t="s">
        <v>12</v>
      </c>
      <c r="F274" s="58">
        <v>86</v>
      </c>
      <c r="G274" s="59">
        <v>241.66</v>
      </c>
      <c r="H274" s="60">
        <v>20782.759999999998</v>
      </c>
      <c r="I274" s="41">
        <f t="shared" si="9"/>
        <v>19581918.220000029</v>
      </c>
      <c r="J274" s="42">
        <f t="shared" si="10"/>
        <v>8588560.6228070315</v>
      </c>
      <c r="L274" s="27"/>
      <c r="N274" s="19"/>
      <c r="P274" s="19"/>
    </row>
    <row r="275" spans="1:16" x14ac:dyDescent="0.25">
      <c r="A275" s="55" t="s">
        <v>5892</v>
      </c>
      <c r="B275" s="56" t="s">
        <v>5896</v>
      </c>
      <c r="C275" s="57" t="s">
        <v>5897</v>
      </c>
      <c r="D275" s="56" t="s">
        <v>6792</v>
      </c>
      <c r="E275" s="56" t="s">
        <v>68</v>
      </c>
      <c r="F275" s="58">
        <v>200</v>
      </c>
      <c r="G275" s="59">
        <v>102.45</v>
      </c>
      <c r="H275" s="60">
        <v>20490</v>
      </c>
      <c r="I275" s="41">
        <f t="shared" si="9"/>
        <v>19602408.220000029</v>
      </c>
      <c r="J275" s="42">
        <f t="shared" si="10"/>
        <v>8597547.4649122935</v>
      </c>
      <c r="L275" s="27"/>
      <c r="N275" s="19"/>
      <c r="P275" s="19"/>
    </row>
    <row r="276" spans="1:16" x14ac:dyDescent="0.25">
      <c r="A276" s="55" t="s">
        <v>726</v>
      </c>
      <c r="B276" s="56" t="s">
        <v>727</v>
      </c>
      <c r="C276" s="57" t="s">
        <v>728</v>
      </c>
      <c r="D276" s="56" t="s">
        <v>6792</v>
      </c>
      <c r="E276" s="56" t="s">
        <v>729</v>
      </c>
      <c r="F276" s="58">
        <v>113</v>
      </c>
      <c r="G276" s="59">
        <v>181.09</v>
      </c>
      <c r="H276" s="60">
        <v>20463.169999999998</v>
      </c>
      <c r="I276" s="41">
        <f t="shared" si="9"/>
        <v>19622871.39000003</v>
      </c>
      <c r="J276" s="42">
        <f t="shared" si="10"/>
        <v>8606522.5394736975</v>
      </c>
      <c r="L276" s="27"/>
      <c r="N276" s="19"/>
      <c r="P276" s="19"/>
    </row>
    <row r="277" spans="1:16" x14ac:dyDescent="0.25">
      <c r="A277" s="55" t="s">
        <v>844</v>
      </c>
      <c r="B277" s="56" t="s">
        <v>845</v>
      </c>
      <c r="C277" s="57" t="s">
        <v>846</v>
      </c>
      <c r="D277" s="56" t="s">
        <v>6792</v>
      </c>
      <c r="E277" s="56" t="s">
        <v>19</v>
      </c>
      <c r="F277" s="58">
        <v>6</v>
      </c>
      <c r="G277" s="59">
        <v>3390.54</v>
      </c>
      <c r="H277" s="60">
        <v>20343.240000000002</v>
      </c>
      <c r="I277" s="41">
        <f t="shared" si="9"/>
        <v>19643214.630000029</v>
      </c>
      <c r="J277" s="42">
        <f t="shared" si="10"/>
        <v>8615445.0131579079</v>
      </c>
      <c r="L277" s="27"/>
      <c r="N277" s="19"/>
      <c r="P277" s="19"/>
    </row>
    <row r="278" spans="1:16" ht="16.5" x14ac:dyDescent="0.25">
      <c r="A278" s="55" t="s">
        <v>180</v>
      </c>
      <c r="B278" s="56" t="s">
        <v>181</v>
      </c>
      <c r="C278" s="57" t="s">
        <v>182</v>
      </c>
      <c r="D278" s="56" t="s">
        <v>11</v>
      </c>
      <c r="E278" s="56" t="s">
        <v>93</v>
      </c>
      <c r="F278" s="58">
        <v>2000</v>
      </c>
      <c r="G278" s="59">
        <v>10.17</v>
      </c>
      <c r="H278" s="60">
        <v>20340</v>
      </c>
      <c r="I278" s="41">
        <f t="shared" si="9"/>
        <v>19663554.630000029</v>
      </c>
      <c r="J278" s="42">
        <f t="shared" si="10"/>
        <v>8624366.0657894872</v>
      </c>
      <c r="L278" s="27"/>
      <c r="N278" s="19"/>
      <c r="P278" s="19"/>
    </row>
    <row r="279" spans="1:16" x14ac:dyDescent="0.25">
      <c r="A279" s="55" t="s">
        <v>2181</v>
      </c>
      <c r="B279" s="56" t="s">
        <v>2182</v>
      </c>
      <c r="C279" s="57" t="s">
        <v>2183</v>
      </c>
      <c r="D279" s="56" t="s">
        <v>6792</v>
      </c>
      <c r="E279" s="56" t="s">
        <v>19</v>
      </c>
      <c r="F279" s="61">
        <v>30</v>
      </c>
      <c r="G279" s="59">
        <v>672.76</v>
      </c>
      <c r="H279" s="60">
        <v>20182.8</v>
      </c>
      <c r="I279" s="41">
        <f t="shared" si="9"/>
        <v>19683737.43000003</v>
      </c>
      <c r="J279" s="42">
        <f t="shared" si="10"/>
        <v>8633218.1710526459</v>
      </c>
      <c r="L279" s="27"/>
      <c r="N279" s="19"/>
      <c r="P279" s="19"/>
    </row>
    <row r="280" spans="1:16" x14ac:dyDescent="0.25">
      <c r="A280" s="55" t="s">
        <v>6530</v>
      </c>
      <c r="B280" s="56" t="s">
        <v>6544</v>
      </c>
      <c r="C280" s="57" t="s">
        <v>6545</v>
      </c>
      <c r="D280" s="56" t="s">
        <v>11</v>
      </c>
      <c r="E280" s="56" t="s">
        <v>6533</v>
      </c>
      <c r="F280" s="61">
        <v>500</v>
      </c>
      <c r="G280" s="59">
        <v>40.32</v>
      </c>
      <c r="H280" s="60">
        <v>20160</v>
      </c>
      <c r="I280" s="41">
        <f t="shared" si="9"/>
        <v>19703897.43000003</v>
      </c>
      <c r="J280" s="42">
        <f t="shared" si="10"/>
        <v>8642060.2763158027</v>
      </c>
      <c r="L280" s="27"/>
      <c r="N280" s="19"/>
      <c r="P280" s="19"/>
    </row>
    <row r="281" spans="1:16" ht="16.5" x14ac:dyDescent="0.25">
      <c r="A281" s="55" t="s">
        <v>2586</v>
      </c>
      <c r="B281" s="56" t="s">
        <v>2587</v>
      </c>
      <c r="C281" s="57" t="s">
        <v>2588</v>
      </c>
      <c r="D281" s="56" t="s">
        <v>11</v>
      </c>
      <c r="E281" s="56" t="s">
        <v>19</v>
      </c>
      <c r="F281" s="58">
        <v>285</v>
      </c>
      <c r="G281" s="59">
        <v>70.69</v>
      </c>
      <c r="H281" s="60">
        <v>20146.650000000001</v>
      </c>
      <c r="I281" s="41">
        <f t="shared" si="9"/>
        <v>19724044.080000028</v>
      </c>
      <c r="J281" s="42">
        <f t="shared" si="10"/>
        <v>8650896.5263158027</v>
      </c>
      <c r="L281" s="27"/>
      <c r="N281" s="19"/>
      <c r="P281" s="19"/>
    </row>
    <row r="282" spans="1:16" x14ac:dyDescent="0.25">
      <c r="A282" s="55" t="s">
        <v>3446</v>
      </c>
      <c r="B282" s="56" t="s">
        <v>3459</v>
      </c>
      <c r="C282" s="57" t="s">
        <v>3460</v>
      </c>
      <c r="D282" s="56" t="s">
        <v>6792</v>
      </c>
      <c r="E282" s="56" t="s">
        <v>19</v>
      </c>
      <c r="F282" s="58">
        <v>1062</v>
      </c>
      <c r="G282" s="59">
        <v>18.95</v>
      </c>
      <c r="H282" s="60">
        <v>20124.900000000001</v>
      </c>
      <c r="I282" s="41">
        <f t="shared" si="9"/>
        <v>19744168.980000027</v>
      </c>
      <c r="J282" s="42">
        <f t="shared" si="10"/>
        <v>8659723.2368421182</v>
      </c>
      <c r="L282" s="27"/>
      <c r="N282" s="19"/>
      <c r="P282" s="19"/>
    </row>
    <row r="283" spans="1:16" x14ac:dyDescent="0.25">
      <c r="A283" s="55" t="s">
        <v>3987</v>
      </c>
      <c r="B283" s="56" t="s">
        <v>4012</v>
      </c>
      <c r="C283" s="57" t="s">
        <v>4013</v>
      </c>
      <c r="D283" s="56" t="s">
        <v>6840</v>
      </c>
      <c r="E283" s="56" t="s">
        <v>68</v>
      </c>
      <c r="F283" s="58">
        <v>300</v>
      </c>
      <c r="G283" s="59">
        <v>66.650000000000006</v>
      </c>
      <c r="H283" s="60">
        <v>19995</v>
      </c>
      <c r="I283" s="41">
        <f t="shared" si="9"/>
        <v>19764163.980000027</v>
      </c>
      <c r="J283" s="42">
        <f t="shared" si="10"/>
        <v>8668492.9736842234</v>
      </c>
      <c r="L283" s="27"/>
      <c r="N283" s="19"/>
      <c r="P283" s="19"/>
    </row>
    <row r="284" spans="1:16" ht="16.5" x14ac:dyDescent="0.25">
      <c r="A284" s="55" t="s">
        <v>835</v>
      </c>
      <c r="B284" s="56" t="s">
        <v>836</v>
      </c>
      <c r="C284" s="57" t="s">
        <v>837</v>
      </c>
      <c r="D284" s="56" t="s">
        <v>6840</v>
      </c>
      <c r="E284" s="56" t="s">
        <v>19</v>
      </c>
      <c r="F284" s="58">
        <v>12</v>
      </c>
      <c r="G284" s="59">
        <v>1661.49</v>
      </c>
      <c r="H284" s="60">
        <v>19937.88</v>
      </c>
      <c r="I284" s="41">
        <f t="shared" si="9"/>
        <v>19784101.860000025</v>
      </c>
      <c r="J284" s="42">
        <f t="shared" si="10"/>
        <v>8677237.6578947492</v>
      </c>
      <c r="L284" s="27"/>
      <c r="N284" s="19"/>
      <c r="P284" s="19"/>
    </row>
    <row r="285" spans="1:16" ht="33" x14ac:dyDescent="0.25">
      <c r="A285" s="55" t="s">
        <v>2076</v>
      </c>
      <c r="B285" s="56" t="s">
        <v>2077</v>
      </c>
      <c r="C285" s="57" t="s">
        <v>2078</v>
      </c>
      <c r="D285" s="56" t="s">
        <v>11</v>
      </c>
      <c r="E285" s="56" t="s">
        <v>19</v>
      </c>
      <c r="F285" s="61">
        <v>26</v>
      </c>
      <c r="G285" s="59">
        <v>761.81</v>
      </c>
      <c r="H285" s="60">
        <v>19807.060000000001</v>
      </c>
      <c r="I285" s="41">
        <f t="shared" si="9"/>
        <v>19803908.920000024</v>
      </c>
      <c r="J285" s="42">
        <f t="shared" si="10"/>
        <v>8685924.9649122916</v>
      </c>
      <c r="L285" s="27"/>
      <c r="N285" s="19"/>
      <c r="P285" s="19"/>
    </row>
    <row r="286" spans="1:16" x14ac:dyDescent="0.25">
      <c r="A286" s="55" t="s">
        <v>6505</v>
      </c>
      <c r="B286" s="56" t="s">
        <v>6518</v>
      </c>
      <c r="C286" s="57" t="s">
        <v>6519</v>
      </c>
      <c r="D286" s="56" t="s">
        <v>6792</v>
      </c>
      <c r="E286" s="56" t="s">
        <v>19</v>
      </c>
      <c r="F286" s="58">
        <v>13</v>
      </c>
      <c r="G286" s="59">
        <v>1521.33</v>
      </c>
      <c r="H286" s="60">
        <v>19777.29</v>
      </c>
      <c r="I286" s="41">
        <f t="shared" si="9"/>
        <v>19823686.210000023</v>
      </c>
      <c r="J286" s="42">
        <f t="shared" si="10"/>
        <v>8694599.2149122916</v>
      </c>
      <c r="L286" s="27"/>
      <c r="N286" s="19"/>
      <c r="P286" s="19"/>
    </row>
    <row r="287" spans="1:16" ht="24.75" x14ac:dyDescent="0.25">
      <c r="A287" s="55" t="s">
        <v>4287</v>
      </c>
      <c r="B287" s="56" t="s">
        <v>4304</v>
      </c>
      <c r="C287" s="57" t="s">
        <v>4305</v>
      </c>
      <c r="D287" s="56" t="s">
        <v>36</v>
      </c>
      <c r="E287" s="56" t="s">
        <v>1653</v>
      </c>
      <c r="F287" s="58">
        <v>4</v>
      </c>
      <c r="G287" s="59">
        <v>4896.2700000000004</v>
      </c>
      <c r="H287" s="60">
        <v>19585.080000000002</v>
      </c>
      <c r="I287" s="41">
        <f t="shared" si="9"/>
        <v>19843271.290000021</v>
      </c>
      <c r="J287" s="42">
        <f t="shared" si="10"/>
        <v>8703189.1622807123</v>
      </c>
      <c r="L287" s="27"/>
      <c r="N287" s="19"/>
      <c r="P287" s="19"/>
    </row>
    <row r="288" spans="1:16" x14ac:dyDescent="0.25">
      <c r="A288" s="55" t="s">
        <v>584</v>
      </c>
      <c r="B288" s="56" t="s">
        <v>585</v>
      </c>
      <c r="C288" s="57" t="s">
        <v>586</v>
      </c>
      <c r="D288" s="56" t="s">
        <v>6792</v>
      </c>
      <c r="E288" s="56" t="s">
        <v>68</v>
      </c>
      <c r="F288" s="58">
        <v>39</v>
      </c>
      <c r="G288" s="59">
        <v>499.96</v>
      </c>
      <c r="H288" s="60">
        <v>19498.439999999999</v>
      </c>
      <c r="I288" s="41">
        <f t="shared" si="9"/>
        <v>19862769.730000023</v>
      </c>
      <c r="J288" s="42">
        <f t="shared" si="10"/>
        <v>8711741.1096491329</v>
      </c>
      <c r="L288" s="27"/>
      <c r="N288" s="19"/>
      <c r="P288" s="19"/>
    </row>
    <row r="289" spans="1:16" x14ac:dyDescent="0.25">
      <c r="A289" s="55" t="s">
        <v>838</v>
      </c>
      <c r="B289" s="56" t="s">
        <v>839</v>
      </c>
      <c r="C289" s="57" t="s">
        <v>840</v>
      </c>
      <c r="D289" s="56" t="s">
        <v>6792</v>
      </c>
      <c r="E289" s="56" t="s">
        <v>19</v>
      </c>
      <c r="F289" s="58">
        <v>3</v>
      </c>
      <c r="G289" s="59">
        <v>6494</v>
      </c>
      <c r="H289" s="60">
        <v>19482</v>
      </c>
      <c r="I289" s="41">
        <f t="shared" si="9"/>
        <v>19882251.730000023</v>
      </c>
      <c r="J289" s="42">
        <f t="shared" si="10"/>
        <v>8720285.8464912381</v>
      </c>
      <c r="L289" s="27"/>
      <c r="N289" s="19"/>
      <c r="P289" s="19"/>
    </row>
    <row r="290" spans="1:16" ht="16.5" x14ac:dyDescent="0.25">
      <c r="A290" s="55" t="s">
        <v>4450</v>
      </c>
      <c r="B290" s="56" t="s">
        <v>4451</v>
      </c>
      <c r="C290" s="57" t="s">
        <v>4452</v>
      </c>
      <c r="D290" s="56" t="s">
        <v>11</v>
      </c>
      <c r="E290" s="56" t="s">
        <v>12</v>
      </c>
      <c r="F290" s="58">
        <v>100</v>
      </c>
      <c r="G290" s="59">
        <v>194.82</v>
      </c>
      <c r="H290" s="60">
        <v>19482</v>
      </c>
      <c r="I290" s="41">
        <f t="shared" si="9"/>
        <v>19901733.730000023</v>
      </c>
      <c r="J290" s="42">
        <f t="shared" si="10"/>
        <v>8728830.5833333433</v>
      </c>
      <c r="L290" s="27"/>
      <c r="N290" s="19"/>
      <c r="P290" s="19"/>
    </row>
    <row r="291" spans="1:16" x14ac:dyDescent="0.25">
      <c r="A291" s="55" t="s">
        <v>383</v>
      </c>
      <c r="B291" s="56" t="s">
        <v>386</v>
      </c>
      <c r="C291" s="57" t="s">
        <v>387</v>
      </c>
      <c r="D291" s="56" t="s">
        <v>6792</v>
      </c>
      <c r="E291" s="56" t="s">
        <v>68</v>
      </c>
      <c r="F291" s="58">
        <v>26</v>
      </c>
      <c r="G291" s="59">
        <v>746.99</v>
      </c>
      <c r="H291" s="60">
        <v>19421.740000000002</v>
      </c>
      <c r="I291" s="41">
        <f t="shared" si="9"/>
        <v>19921155.470000021</v>
      </c>
      <c r="J291" s="42">
        <f t="shared" si="10"/>
        <v>8737348.8903508876</v>
      </c>
      <c r="L291" s="27"/>
      <c r="N291" s="19"/>
      <c r="P291" s="19"/>
    </row>
    <row r="292" spans="1:16" ht="16.5" x14ac:dyDescent="0.25">
      <c r="A292" s="55" t="s">
        <v>415</v>
      </c>
      <c r="B292" s="56" t="s">
        <v>419</v>
      </c>
      <c r="C292" s="57" t="s">
        <v>420</v>
      </c>
      <c r="D292" s="56" t="s">
        <v>6792</v>
      </c>
      <c r="E292" s="56" t="s">
        <v>12</v>
      </c>
      <c r="F292" s="58">
        <v>102</v>
      </c>
      <c r="G292" s="59">
        <v>189.56</v>
      </c>
      <c r="H292" s="60">
        <v>19335.12</v>
      </c>
      <c r="I292" s="41">
        <f t="shared" si="9"/>
        <v>19940490.590000022</v>
      </c>
      <c r="J292" s="42">
        <f t="shared" si="10"/>
        <v>8745829.2061403617</v>
      </c>
      <c r="L292" s="27"/>
      <c r="N292" s="19"/>
      <c r="P292" s="19"/>
    </row>
    <row r="293" spans="1:16" x14ac:dyDescent="0.25">
      <c r="A293" s="55" t="s">
        <v>917</v>
      </c>
      <c r="B293" s="56" t="s">
        <v>918</v>
      </c>
      <c r="C293" s="57" t="s">
        <v>919</v>
      </c>
      <c r="D293" s="56" t="s">
        <v>6792</v>
      </c>
      <c r="E293" s="56" t="s">
        <v>68</v>
      </c>
      <c r="F293" s="58">
        <v>20</v>
      </c>
      <c r="G293" s="59">
        <v>963.37</v>
      </c>
      <c r="H293" s="60">
        <v>19267.400000000001</v>
      </c>
      <c r="I293" s="41">
        <f t="shared" si="9"/>
        <v>19959757.990000021</v>
      </c>
      <c r="J293" s="42">
        <f t="shared" si="10"/>
        <v>8754279.8201754484</v>
      </c>
      <c r="K293" s="27" t="s">
        <v>6799</v>
      </c>
      <c r="L293" s="27"/>
      <c r="N293" s="19"/>
      <c r="P293" s="19"/>
    </row>
    <row r="294" spans="1:16" x14ac:dyDescent="0.25">
      <c r="A294" s="55" t="s">
        <v>3172</v>
      </c>
      <c r="B294" s="56" t="s">
        <v>3173</v>
      </c>
      <c r="C294" s="57" t="s">
        <v>3174</v>
      </c>
      <c r="D294" s="56" t="s">
        <v>6792</v>
      </c>
      <c r="E294" s="56" t="s">
        <v>19</v>
      </c>
      <c r="F294" s="58">
        <v>70</v>
      </c>
      <c r="G294" s="59">
        <v>274.66000000000003</v>
      </c>
      <c r="H294" s="60">
        <v>19226.2</v>
      </c>
      <c r="I294" s="41">
        <f t="shared" si="9"/>
        <v>19978984.19000002</v>
      </c>
      <c r="J294" s="42">
        <f t="shared" si="10"/>
        <v>8762712.3640350979</v>
      </c>
      <c r="K294" s="27" t="s">
        <v>6798</v>
      </c>
      <c r="L294" s="27"/>
      <c r="N294" s="19"/>
      <c r="P294" s="19"/>
    </row>
    <row r="295" spans="1:16" ht="24.75" x14ac:dyDescent="0.25">
      <c r="A295" s="55" t="s">
        <v>1527</v>
      </c>
      <c r="B295" s="56" t="s">
        <v>1528</v>
      </c>
      <c r="C295" s="57" t="s">
        <v>1529</v>
      </c>
      <c r="D295" s="56" t="s">
        <v>11</v>
      </c>
      <c r="E295" s="56" t="s">
        <v>19</v>
      </c>
      <c r="F295" s="58">
        <v>152</v>
      </c>
      <c r="G295" s="59">
        <v>125.61</v>
      </c>
      <c r="H295" s="60">
        <v>19092.72</v>
      </c>
      <c r="I295" s="41">
        <f t="shared" si="9"/>
        <v>19998076.910000019</v>
      </c>
      <c r="J295" s="42">
        <f t="shared" si="10"/>
        <v>8771086.364035096</v>
      </c>
      <c r="L295" s="27"/>
      <c r="N295" s="19"/>
      <c r="P295" s="19"/>
    </row>
    <row r="296" spans="1:16" x14ac:dyDescent="0.25">
      <c r="A296" s="55" t="s">
        <v>291</v>
      </c>
      <c r="B296" s="56" t="s">
        <v>295</v>
      </c>
      <c r="C296" s="57" t="s">
        <v>296</v>
      </c>
      <c r="D296" s="56" t="s">
        <v>6792</v>
      </c>
      <c r="E296" s="56" t="s">
        <v>12</v>
      </c>
      <c r="F296" s="58">
        <v>52</v>
      </c>
      <c r="G296" s="59">
        <v>365.68</v>
      </c>
      <c r="H296" s="60">
        <v>19015.36</v>
      </c>
      <c r="I296" s="41">
        <f t="shared" si="9"/>
        <v>20017092.270000018</v>
      </c>
      <c r="J296" s="42">
        <f t="shared" si="10"/>
        <v>8779426.4342105351</v>
      </c>
      <c r="L296" s="27"/>
      <c r="N296" s="19"/>
      <c r="P296" s="19"/>
    </row>
    <row r="297" spans="1:16" ht="16.5" x14ac:dyDescent="0.25">
      <c r="A297" s="55" t="s">
        <v>87</v>
      </c>
      <c r="B297" s="56" t="s">
        <v>88</v>
      </c>
      <c r="C297" s="57" t="s">
        <v>89</v>
      </c>
      <c r="D297" s="56" t="s">
        <v>11</v>
      </c>
      <c r="E297" s="56" t="s">
        <v>12</v>
      </c>
      <c r="F297" s="58">
        <v>135</v>
      </c>
      <c r="G297" s="59">
        <v>140.65</v>
      </c>
      <c r="H297" s="60">
        <v>18987.75</v>
      </c>
      <c r="I297" s="41">
        <f t="shared" si="9"/>
        <v>20036080.020000018</v>
      </c>
      <c r="J297" s="42">
        <f t="shared" si="10"/>
        <v>8787754.3947368506</v>
      </c>
      <c r="L297" s="31"/>
      <c r="N297" s="19"/>
      <c r="P297" s="19"/>
    </row>
    <row r="298" spans="1:16" x14ac:dyDescent="0.25">
      <c r="A298" s="55" t="s">
        <v>3219</v>
      </c>
      <c r="B298" s="56" t="s">
        <v>3232</v>
      </c>
      <c r="C298" s="57" t="s">
        <v>3233</v>
      </c>
      <c r="D298" s="56" t="s">
        <v>6792</v>
      </c>
      <c r="E298" s="56" t="s">
        <v>19</v>
      </c>
      <c r="F298" s="61">
        <v>5</v>
      </c>
      <c r="G298" s="59">
        <v>3773.92</v>
      </c>
      <c r="H298" s="60">
        <v>18869.599999999999</v>
      </c>
      <c r="I298" s="41">
        <f t="shared" si="9"/>
        <v>20054949.62000002</v>
      </c>
      <c r="J298" s="42">
        <f t="shared" si="10"/>
        <v>8796030.5350877289</v>
      </c>
      <c r="L298" s="27"/>
      <c r="N298" s="19"/>
      <c r="P298" s="19"/>
    </row>
    <row r="299" spans="1:16" x14ac:dyDescent="0.25">
      <c r="A299" s="55" t="s">
        <v>368</v>
      </c>
      <c r="B299" s="56" t="s">
        <v>372</v>
      </c>
      <c r="C299" s="57" t="s">
        <v>373</v>
      </c>
      <c r="D299" s="56" t="s">
        <v>6792</v>
      </c>
      <c r="E299" s="56" t="s">
        <v>68</v>
      </c>
      <c r="F299" s="58">
        <v>26</v>
      </c>
      <c r="G299" s="59">
        <v>717.37</v>
      </c>
      <c r="H299" s="60">
        <v>18651.62</v>
      </c>
      <c r="I299" s="41">
        <f t="shared" si="9"/>
        <v>20073601.240000021</v>
      </c>
      <c r="J299" s="42">
        <f t="shared" si="10"/>
        <v>8804211.0701754484</v>
      </c>
      <c r="L299" s="27"/>
      <c r="N299" s="19"/>
      <c r="P299" s="19"/>
    </row>
    <row r="300" spans="1:16" x14ac:dyDescent="0.25">
      <c r="A300" s="55" t="s">
        <v>6480</v>
      </c>
      <c r="B300" s="56" t="s">
        <v>6494</v>
      </c>
      <c r="C300" s="57" t="s">
        <v>6495</v>
      </c>
      <c r="D300" s="56" t="s">
        <v>6792</v>
      </c>
      <c r="E300" s="56" t="s">
        <v>19</v>
      </c>
      <c r="F300" s="58">
        <v>26</v>
      </c>
      <c r="G300" s="59">
        <v>717.14</v>
      </c>
      <c r="H300" s="60">
        <v>18645.64</v>
      </c>
      <c r="I300" s="41">
        <f t="shared" si="9"/>
        <v>20092246.880000021</v>
      </c>
      <c r="J300" s="42">
        <f t="shared" si="10"/>
        <v>8812388.9824561495</v>
      </c>
      <c r="L300" s="27"/>
      <c r="N300" s="19"/>
      <c r="P300" s="19"/>
    </row>
    <row r="301" spans="1:16" x14ac:dyDescent="0.25">
      <c r="A301" s="55" t="s">
        <v>4793</v>
      </c>
      <c r="B301" s="56" t="s">
        <v>4797</v>
      </c>
      <c r="C301" s="57" t="s">
        <v>4798</v>
      </c>
      <c r="D301" s="56" t="s">
        <v>6792</v>
      </c>
      <c r="E301" s="56" t="s">
        <v>12</v>
      </c>
      <c r="F301" s="58">
        <v>86</v>
      </c>
      <c r="G301" s="59">
        <v>215.6</v>
      </c>
      <c r="H301" s="60">
        <v>18541.599999999999</v>
      </c>
      <c r="I301" s="41">
        <f t="shared" si="9"/>
        <v>20110788.480000023</v>
      </c>
      <c r="J301" s="42">
        <f t="shared" si="10"/>
        <v>8820521.263157906</v>
      </c>
      <c r="L301" s="27"/>
      <c r="N301" s="19"/>
      <c r="P301" s="19"/>
    </row>
    <row r="302" spans="1:16" x14ac:dyDescent="0.25">
      <c r="A302" s="55" t="s">
        <v>4601</v>
      </c>
      <c r="B302" s="56" t="s">
        <v>4602</v>
      </c>
      <c r="C302" s="57" t="s">
        <v>4547</v>
      </c>
      <c r="D302" s="56" t="s">
        <v>6792</v>
      </c>
      <c r="E302" s="56" t="s">
        <v>12</v>
      </c>
      <c r="F302" s="58">
        <v>648</v>
      </c>
      <c r="G302" s="59">
        <v>28.56</v>
      </c>
      <c r="H302" s="60">
        <v>18506.88</v>
      </c>
      <c r="I302" s="41">
        <f t="shared" si="9"/>
        <v>20129295.360000022</v>
      </c>
      <c r="J302" s="42">
        <f t="shared" si="10"/>
        <v>8828638.3157894835</v>
      </c>
      <c r="L302" s="27"/>
      <c r="N302" s="19"/>
      <c r="P302" s="19"/>
    </row>
    <row r="303" spans="1:16" ht="24.75" x14ac:dyDescent="0.25">
      <c r="A303" s="55" t="s">
        <v>4913</v>
      </c>
      <c r="B303" s="56" t="s">
        <v>4917</v>
      </c>
      <c r="C303" s="57" t="s">
        <v>4918</v>
      </c>
      <c r="D303" s="56" t="s">
        <v>6840</v>
      </c>
      <c r="E303" s="56" t="s">
        <v>12</v>
      </c>
      <c r="F303" s="58">
        <v>127</v>
      </c>
      <c r="G303" s="59">
        <v>145.37</v>
      </c>
      <c r="H303" s="60">
        <v>18461.990000000002</v>
      </c>
      <c r="I303" s="41">
        <f t="shared" si="9"/>
        <v>20147757.35000002</v>
      </c>
      <c r="J303" s="42">
        <f t="shared" si="10"/>
        <v>8836735.6798245702</v>
      </c>
      <c r="L303" s="27"/>
      <c r="N303" s="19"/>
      <c r="P303" s="19"/>
    </row>
    <row r="304" spans="1:16" x14ac:dyDescent="0.25">
      <c r="A304" s="55" t="s">
        <v>1362</v>
      </c>
      <c r="B304" s="56" t="s">
        <v>1370</v>
      </c>
      <c r="C304" s="57" t="s">
        <v>1371</v>
      </c>
      <c r="D304" s="56" t="s">
        <v>6840</v>
      </c>
      <c r="E304" s="56" t="s">
        <v>12</v>
      </c>
      <c r="F304" s="58">
        <v>25</v>
      </c>
      <c r="G304" s="59">
        <v>737.16</v>
      </c>
      <c r="H304" s="60">
        <v>18429</v>
      </c>
      <c r="I304" s="41">
        <f t="shared" si="9"/>
        <v>20166186.35000002</v>
      </c>
      <c r="J304" s="42">
        <f t="shared" si="10"/>
        <v>8844818.5745614134</v>
      </c>
      <c r="L304" s="27"/>
      <c r="N304" s="19"/>
      <c r="P304" s="19"/>
    </row>
    <row r="305" spans="1:16" x14ac:dyDescent="0.25">
      <c r="A305" s="55" t="s">
        <v>3875</v>
      </c>
      <c r="B305" s="56" t="s">
        <v>3897</v>
      </c>
      <c r="C305" s="57" t="s">
        <v>3898</v>
      </c>
      <c r="D305" s="56" t="s">
        <v>6792</v>
      </c>
      <c r="E305" s="56" t="s">
        <v>19</v>
      </c>
      <c r="F305" s="58">
        <v>5</v>
      </c>
      <c r="G305" s="59">
        <v>3667.27</v>
      </c>
      <c r="H305" s="60">
        <v>18336.349999999999</v>
      </c>
      <c r="I305" s="41">
        <f t="shared" si="9"/>
        <v>20184522.700000022</v>
      </c>
      <c r="J305" s="42">
        <f t="shared" si="10"/>
        <v>8852860.8333333433</v>
      </c>
      <c r="L305" s="27"/>
      <c r="N305" s="19"/>
      <c r="P305" s="19"/>
    </row>
    <row r="306" spans="1:16" ht="24.75" x14ac:dyDescent="0.25">
      <c r="A306" s="55" t="s">
        <v>4566</v>
      </c>
      <c r="B306" s="56" t="s">
        <v>4567</v>
      </c>
      <c r="C306" s="57" t="s">
        <v>4568</v>
      </c>
      <c r="D306" s="56" t="s">
        <v>11</v>
      </c>
      <c r="E306" s="56" t="s">
        <v>12</v>
      </c>
      <c r="F306" s="58">
        <v>72</v>
      </c>
      <c r="G306" s="59">
        <v>252.33</v>
      </c>
      <c r="H306" s="60">
        <v>18167.759999999998</v>
      </c>
      <c r="I306" s="41">
        <f t="shared" si="9"/>
        <v>20202690.460000023</v>
      </c>
      <c r="J306" s="42">
        <f t="shared" si="10"/>
        <v>8860829.1491228174</v>
      </c>
      <c r="L306" s="27"/>
      <c r="N306" s="19"/>
      <c r="P306" s="19"/>
    </row>
    <row r="307" spans="1:16" x14ac:dyDescent="0.25">
      <c r="A307" s="55" t="s">
        <v>4221</v>
      </c>
      <c r="B307" s="56" t="s">
        <v>4255</v>
      </c>
      <c r="C307" s="57" t="s">
        <v>4256</v>
      </c>
      <c r="D307" s="56" t="s">
        <v>6792</v>
      </c>
      <c r="E307" s="56" t="s">
        <v>19</v>
      </c>
      <c r="F307" s="58">
        <v>5</v>
      </c>
      <c r="G307" s="59">
        <v>3614.16</v>
      </c>
      <c r="H307" s="60">
        <v>18070.8</v>
      </c>
      <c r="I307" s="41">
        <f t="shared" si="9"/>
        <v>20220761.260000024</v>
      </c>
      <c r="J307" s="42">
        <f t="shared" si="10"/>
        <v>8868754.9385965019</v>
      </c>
      <c r="L307" s="27"/>
      <c r="N307" s="19"/>
      <c r="P307" s="19"/>
    </row>
    <row r="308" spans="1:16" x14ac:dyDescent="0.25">
      <c r="A308" s="55" t="s">
        <v>1141</v>
      </c>
      <c r="B308" s="56" t="s">
        <v>1142</v>
      </c>
      <c r="C308" s="57" t="s">
        <v>1143</v>
      </c>
      <c r="D308" s="56" t="s">
        <v>6792</v>
      </c>
      <c r="E308" s="56" t="s">
        <v>12</v>
      </c>
      <c r="F308" s="58">
        <v>300</v>
      </c>
      <c r="G308" s="59">
        <v>59.69</v>
      </c>
      <c r="H308" s="60">
        <v>17907</v>
      </c>
      <c r="I308" s="41">
        <f t="shared" si="9"/>
        <v>20238668.260000024</v>
      </c>
      <c r="J308" s="42">
        <f t="shared" si="10"/>
        <v>8876608.8859649245</v>
      </c>
      <c r="L308" s="27"/>
      <c r="N308" s="19"/>
      <c r="P308" s="19"/>
    </row>
    <row r="309" spans="1:16" x14ac:dyDescent="0.25">
      <c r="A309" s="55" t="s">
        <v>374</v>
      </c>
      <c r="B309" s="56" t="s">
        <v>378</v>
      </c>
      <c r="C309" s="57" t="s">
        <v>379</v>
      </c>
      <c r="D309" s="56" t="s">
        <v>6792</v>
      </c>
      <c r="E309" s="56" t="s">
        <v>68</v>
      </c>
      <c r="F309" s="58">
        <v>36</v>
      </c>
      <c r="G309" s="59">
        <v>496.56</v>
      </c>
      <c r="H309" s="60">
        <v>17876.16</v>
      </c>
      <c r="I309" s="41">
        <f t="shared" si="9"/>
        <v>20256544.420000024</v>
      </c>
      <c r="J309" s="42">
        <f t="shared" si="10"/>
        <v>8884449.3070175555</v>
      </c>
      <c r="L309" s="27"/>
      <c r="N309" s="19"/>
      <c r="P309" s="19"/>
    </row>
    <row r="310" spans="1:16" ht="16.5" x14ac:dyDescent="0.25">
      <c r="A310" s="55" t="s">
        <v>1696</v>
      </c>
      <c r="B310" s="56" t="s">
        <v>1697</v>
      </c>
      <c r="C310" s="57" t="s">
        <v>1698</v>
      </c>
      <c r="D310" s="56" t="s">
        <v>11</v>
      </c>
      <c r="E310" s="56" t="s">
        <v>19</v>
      </c>
      <c r="F310" s="58">
        <v>7</v>
      </c>
      <c r="G310" s="59">
        <v>2531.61</v>
      </c>
      <c r="H310" s="60">
        <v>17721.27</v>
      </c>
      <c r="I310" s="41">
        <f t="shared" si="9"/>
        <v>20274265.690000024</v>
      </c>
      <c r="J310" s="42">
        <f t="shared" si="10"/>
        <v>8892221.7938596606</v>
      </c>
      <c r="L310" s="27"/>
      <c r="N310" s="19"/>
      <c r="P310" s="19"/>
    </row>
    <row r="311" spans="1:16" x14ac:dyDescent="0.25">
      <c r="A311" s="55" t="s">
        <v>2763</v>
      </c>
      <c r="B311" s="56" t="s">
        <v>2764</v>
      </c>
      <c r="C311" s="57" t="s">
        <v>2765</v>
      </c>
      <c r="D311" s="56" t="s">
        <v>6792</v>
      </c>
      <c r="E311" s="56" t="s">
        <v>68</v>
      </c>
      <c r="F311" s="58">
        <v>366</v>
      </c>
      <c r="G311" s="59">
        <v>48.31</v>
      </c>
      <c r="H311" s="60">
        <v>17681.46</v>
      </c>
      <c r="I311" s="41">
        <f t="shared" si="9"/>
        <v>20291947.150000025</v>
      </c>
      <c r="J311" s="42">
        <f t="shared" si="10"/>
        <v>8899976.8201754503</v>
      </c>
      <c r="L311" s="27"/>
      <c r="N311" s="19"/>
      <c r="P311" s="19"/>
    </row>
    <row r="312" spans="1:16" ht="16.5" x14ac:dyDescent="0.25">
      <c r="A312" s="55" t="s">
        <v>6534</v>
      </c>
      <c r="B312" s="56" t="s">
        <v>6547</v>
      </c>
      <c r="C312" s="57" t="s">
        <v>6548</v>
      </c>
      <c r="D312" s="56" t="s">
        <v>11</v>
      </c>
      <c r="E312" s="56" t="s">
        <v>6533</v>
      </c>
      <c r="F312" s="61">
        <v>500</v>
      </c>
      <c r="G312" s="59">
        <v>35.17</v>
      </c>
      <c r="H312" s="60">
        <v>17585</v>
      </c>
      <c r="I312" s="41">
        <f t="shared" si="9"/>
        <v>20309532.150000025</v>
      </c>
      <c r="J312" s="42">
        <f t="shared" si="10"/>
        <v>8907689.5394736957</v>
      </c>
      <c r="L312" s="27"/>
      <c r="N312" s="19"/>
      <c r="P312" s="19"/>
    </row>
    <row r="313" spans="1:16" ht="24.75" x14ac:dyDescent="0.25">
      <c r="A313" s="55" t="s">
        <v>2825</v>
      </c>
      <c r="B313" s="56" t="s">
        <v>2826</v>
      </c>
      <c r="C313" s="57" t="s">
        <v>2827</v>
      </c>
      <c r="D313" s="56" t="s">
        <v>11</v>
      </c>
      <c r="E313" s="56" t="s">
        <v>19</v>
      </c>
      <c r="F313" s="58">
        <v>36</v>
      </c>
      <c r="G313" s="59">
        <v>486.74</v>
      </c>
      <c r="H313" s="60">
        <v>17522.64</v>
      </c>
      <c r="I313" s="41">
        <f t="shared" si="9"/>
        <v>20327054.790000025</v>
      </c>
      <c r="J313" s="42">
        <f t="shared" si="10"/>
        <v>8915374.9078947492</v>
      </c>
      <c r="L313" s="27"/>
      <c r="N313" s="19"/>
      <c r="P313" s="19"/>
    </row>
    <row r="314" spans="1:16" ht="16.5" x14ac:dyDescent="0.25">
      <c r="A314" s="55" t="s">
        <v>6676</v>
      </c>
      <c r="B314" s="56" t="s">
        <v>6689</v>
      </c>
      <c r="C314" s="57" t="s">
        <v>6690</v>
      </c>
      <c r="D314" s="56" t="s">
        <v>880</v>
      </c>
      <c r="E314" s="56" t="s">
        <v>19</v>
      </c>
      <c r="F314" s="58">
        <v>6</v>
      </c>
      <c r="G314" s="59">
        <v>2918.83</v>
      </c>
      <c r="H314" s="60">
        <v>17512.98</v>
      </c>
      <c r="I314" s="41">
        <f t="shared" si="9"/>
        <v>20344567.770000026</v>
      </c>
      <c r="J314" s="42">
        <f t="shared" si="10"/>
        <v>8923056.0394736957</v>
      </c>
      <c r="L314" s="27"/>
      <c r="N314" s="19"/>
      <c r="P314" s="19"/>
    </row>
    <row r="315" spans="1:16" ht="24.75" x14ac:dyDescent="0.25">
      <c r="A315" s="55" t="s">
        <v>151</v>
      </c>
      <c r="B315" s="56" t="s">
        <v>152</v>
      </c>
      <c r="C315" s="57" t="s">
        <v>153</v>
      </c>
      <c r="D315" s="56" t="s">
        <v>11</v>
      </c>
      <c r="E315" s="56" t="s">
        <v>29</v>
      </c>
      <c r="F315" s="58">
        <v>32</v>
      </c>
      <c r="G315" s="59">
        <v>546.41</v>
      </c>
      <c r="H315" s="60">
        <v>17485.12</v>
      </c>
      <c r="I315" s="41">
        <f t="shared" si="9"/>
        <v>20362052.890000027</v>
      </c>
      <c r="J315" s="42">
        <f t="shared" si="10"/>
        <v>8930724.9517543986</v>
      </c>
      <c r="L315" s="27"/>
      <c r="N315" s="19"/>
      <c r="P315" s="19"/>
    </row>
    <row r="316" spans="1:16" x14ac:dyDescent="0.25">
      <c r="A316" s="55" t="s">
        <v>1069</v>
      </c>
      <c r="B316" s="56" t="s">
        <v>1070</v>
      </c>
      <c r="C316" s="57" t="s">
        <v>1071</v>
      </c>
      <c r="D316" s="56" t="s">
        <v>6792</v>
      </c>
      <c r="E316" s="56" t="s">
        <v>12</v>
      </c>
      <c r="F316" s="58">
        <v>100</v>
      </c>
      <c r="G316" s="59">
        <v>174.75</v>
      </c>
      <c r="H316" s="60">
        <v>17475</v>
      </c>
      <c r="I316" s="41">
        <f t="shared" si="9"/>
        <v>20379527.890000027</v>
      </c>
      <c r="J316" s="42">
        <f t="shared" si="10"/>
        <v>8938389.425438609</v>
      </c>
      <c r="K316" s="27" t="s">
        <v>6804</v>
      </c>
      <c r="L316" s="27"/>
      <c r="N316" s="19"/>
      <c r="P316" s="19"/>
    </row>
    <row r="317" spans="1:16" x14ac:dyDescent="0.25">
      <c r="A317" s="55" t="s">
        <v>2061</v>
      </c>
      <c r="B317" s="56" t="s">
        <v>2062</v>
      </c>
      <c r="C317" s="57" t="s">
        <v>2063</v>
      </c>
      <c r="D317" s="56" t="s">
        <v>6792</v>
      </c>
      <c r="E317" s="56" t="s">
        <v>19</v>
      </c>
      <c r="F317" s="61">
        <v>17</v>
      </c>
      <c r="G317" s="59">
        <v>1017.34</v>
      </c>
      <c r="H317" s="60">
        <v>17294.78</v>
      </c>
      <c r="I317" s="41">
        <f t="shared" si="9"/>
        <v>20396822.670000028</v>
      </c>
      <c r="J317" s="42">
        <f t="shared" si="10"/>
        <v>8945974.8552631717</v>
      </c>
      <c r="L317" s="27"/>
      <c r="N317" s="19"/>
      <c r="P317" s="19"/>
    </row>
    <row r="318" spans="1:16" ht="24.75" x14ac:dyDescent="0.25">
      <c r="A318" s="55" t="s">
        <v>4572</v>
      </c>
      <c r="B318" s="56" t="s">
        <v>4573</v>
      </c>
      <c r="C318" s="57" t="s">
        <v>4574</v>
      </c>
      <c r="D318" s="56" t="s">
        <v>11</v>
      </c>
      <c r="E318" s="56" t="s">
        <v>12</v>
      </c>
      <c r="F318" s="58">
        <v>53</v>
      </c>
      <c r="G318" s="59">
        <v>325.17</v>
      </c>
      <c r="H318" s="60">
        <v>17234.009999999998</v>
      </c>
      <c r="I318" s="41">
        <f t="shared" si="9"/>
        <v>20414056.68000003</v>
      </c>
      <c r="J318" s="42">
        <f t="shared" si="10"/>
        <v>8953533.6315789614</v>
      </c>
      <c r="L318" s="27"/>
      <c r="N318" s="19"/>
      <c r="P318" s="19"/>
    </row>
    <row r="319" spans="1:16" x14ac:dyDescent="0.25">
      <c r="A319" s="55" t="s">
        <v>629</v>
      </c>
      <c r="B319" s="56" t="s">
        <v>630</v>
      </c>
      <c r="C319" s="57" t="s">
        <v>631</v>
      </c>
      <c r="D319" s="56" t="s">
        <v>6792</v>
      </c>
      <c r="E319" s="56" t="s">
        <v>19</v>
      </c>
      <c r="F319" s="58">
        <v>7</v>
      </c>
      <c r="G319" s="59">
        <v>2459.0100000000002</v>
      </c>
      <c r="H319" s="60">
        <v>17213.07</v>
      </c>
      <c r="I319" s="41">
        <f t="shared" si="9"/>
        <v>20431269.75000003</v>
      </c>
      <c r="J319" s="42">
        <f t="shared" si="10"/>
        <v>8961083.2236842252</v>
      </c>
      <c r="L319" s="27"/>
      <c r="N319" s="19"/>
      <c r="P319" s="19"/>
    </row>
    <row r="320" spans="1:16" x14ac:dyDescent="0.25">
      <c r="A320" s="55" t="s">
        <v>1365</v>
      </c>
      <c r="B320" s="56" t="s">
        <v>1372</v>
      </c>
      <c r="C320" s="57" t="s">
        <v>1373</v>
      </c>
      <c r="D320" s="56" t="s">
        <v>6840</v>
      </c>
      <c r="E320" s="56" t="s">
        <v>12</v>
      </c>
      <c r="F320" s="58">
        <v>35</v>
      </c>
      <c r="G320" s="59">
        <v>491.48</v>
      </c>
      <c r="H320" s="60">
        <v>17201.8</v>
      </c>
      <c r="I320" s="41">
        <f t="shared" si="9"/>
        <v>20448471.550000031</v>
      </c>
      <c r="J320" s="42">
        <f t="shared" si="10"/>
        <v>8968627.8728070315</v>
      </c>
      <c r="L320" s="27"/>
      <c r="N320" s="19"/>
      <c r="P320" s="19"/>
    </row>
    <row r="321" spans="1:16" ht="16.5" x14ac:dyDescent="0.25">
      <c r="A321" s="55" t="s">
        <v>2409</v>
      </c>
      <c r="B321" s="56" t="s">
        <v>2410</v>
      </c>
      <c r="C321" s="57" t="s">
        <v>2411</v>
      </c>
      <c r="D321" s="56" t="s">
        <v>11</v>
      </c>
      <c r="E321" s="56" t="s">
        <v>19</v>
      </c>
      <c r="F321" s="61">
        <v>5</v>
      </c>
      <c r="G321" s="59">
        <v>3421.89</v>
      </c>
      <c r="H321" s="60">
        <v>17109.45</v>
      </c>
      <c r="I321" s="41">
        <f t="shared" si="9"/>
        <v>20465581.00000003</v>
      </c>
      <c r="J321" s="42">
        <f t="shared" si="10"/>
        <v>8976132.0175438728</v>
      </c>
      <c r="L321" s="27"/>
      <c r="N321" s="19"/>
      <c r="P321" s="19"/>
    </row>
    <row r="322" spans="1:16" x14ac:dyDescent="0.25">
      <c r="A322" s="55" t="s">
        <v>1461</v>
      </c>
      <c r="B322" s="56" t="s">
        <v>1462</v>
      </c>
      <c r="C322" s="57" t="s">
        <v>1463</v>
      </c>
      <c r="D322" s="56" t="s">
        <v>6792</v>
      </c>
      <c r="E322" s="56" t="s">
        <v>68</v>
      </c>
      <c r="F322" s="58">
        <v>755</v>
      </c>
      <c r="G322" s="59">
        <v>22.53</v>
      </c>
      <c r="H322" s="60">
        <v>17010.150000000001</v>
      </c>
      <c r="I322" s="41">
        <f t="shared" si="9"/>
        <v>20482591.150000028</v>
      </c>
      <c r="J322" s="42">
        <f t="shared" si="10"/>
        <v>8983592.6096491367</v>
      </c>
      <c r="L322" s="27"/>
      <c r="N322" s="19"/>
      <c r="P322" s="19"/>
    </row>
    <row r="323" spans="1:16" x14ac:dyDescent="0.25">
      <c r="A323" s="55" t="s">
        <v>133</v>
      </c>
      <c r="B323" s="56" t="s">
        <v>134</v>
      </c>
      <c r="C323" s="57" t="s">
        <v>135</v>
      </c>
      <c r="D323" s="56" t="s">
        <v>6792</v>
      </c>
      <c r="E323" s="56" t="s">
        <v>29</v>
      </c>
      <c r="F323" s="58">
        <v>31</v>
      </c>
      <c r="G323" s="59">
        <v>548.23</v>
      </c>
      <c r="H323" s="60">
        <v>16995.13</v>
      </c>
      <c r="I323" s="41">
        <f t="shared" si="9"/>
        <v>20499586.280000027</v>
      </c>
      <c r="J323" s="42">
        <f t="shared" si="10"/>
        <v>8991046.6140350997</v>
      </c>
      <c r="L323" s="27"/>
      <c r="N323" s="19"/>
      <c r="P323" s="19"/>
    </row>
    <row r="324" spans="1:16" ht="16.5" x14ac:dyDescent="0.25">
      <c r="A324" s="55" t="s">
        <v>6496</v>
      </c>
      <c r="B324" s="56" t="s">
        <v>6509</v>
      </c>
      <c r="C324" s="57" t="s">
        <v>6510</v>
      </c>
      <c r="D324" s="56" t="s">
        <v>11</v>
      </c>
      <c r="E324" s="56" t="s">
        <v>19</v>
      </c>
      <c r="F324" s="58">
        <v>2</v>
      </c>
      <c r="G324" s="59">
        <v>8491.89</v>
      </c>
      <c r="H324" s="60">
        <v>16983.78</v>
      </c>
      <c r="I324" s="41">
        <f t="shared" si="9"/>
        <v>20516570.060000028</v>
      </c>
      <c r="J324" s="42">
        <f t="shared" si="10"/>
        <v>8998495.6403508913</v>
      </c>
      <c r="L324" s="27"/>
      <c r="N324" s="19"/>
      <c r="P324" s="19"/>
    </row>
    <row r="325" spans="1:16" x14ac:dyDescent="0.25">
      <c r="A325" s="55" t="s">
        <v>617</v>
      </c>
      <c r="B325" s="56" t="s">
        <v>618</v>
      </c>
      <c r="C325" s="57" t="s">
        <v>619</v>
      </c>
      <c r="D325" s="56" t="s">
        <v>6792</v>
      </c>
      <c r="E325" s="56" t="s">
        <v>68</v>
      </c>
      <c r="F325" s="58">
        <v>9</v>
      </c>
      <c r="G325" s="59">
        <v>1886.82</v>
      </c>
      <c r="H325" s="60">
        <v>16981.38</v>
      </c>
      <c r="I325" s="41">
        <f t="shared" si="9"/>
        <v>20533551.440000027</v>
      </c>
      <c r="J325" s="42">
        <f t="shared" si="10"/>
        <v>9005943.6140350997</v>
      </c>
      <c r="L325" s="27"/>
      <c r="N325" s="19"/>
      <c r="P325" s="19"/>
    </row>
    <row r="326" spans="1:16" x14ac:dyDescent="0.25">
      <c r="A326" s="55" t="s">
        <v>611</v>
      </c>
      <c r="B326" s="56" t="s">
        <v>612</v>
      </c>
      <c r="C326" s="57" t="s">
        <v>613</v>
      </c>
      <c r="D326" s="56" t="s">
        <v>6792</v>
      </c>
      <c r="E326" s="56" t="s">
        <v>68</v>
      </c>
      <c r="F326" s="58">
        <v>12</v>
      </c>
      <c r="G326" s="59">
        <v>1404.97</v>
      </c>
      <c r="H326" s="60">
        <v>16859.64</v>
      </c>
      <c r="I326" s="41">
        <f t="shared" si="9"/>
        <v>20550411.080000028</v>
      </c>
      <c r="J326" s="42">
        <f t="shared" si="10"/>
        <v>9013338.1929824688</v>
      </c>
      <c r="L326" s="27"/>
      <c r="N326" s="19"/>
      <c r="P326" s="19"/>
    </row>
    <row r="327" spans="1:16" x14ac:dyDescent="0.25">
      <c r="A327" s="55" t="s">
        <v>6222</v>
      </c>
      <c r="B327" s="56" t="s">
        <v>6235</v>
      </c>
      <c r="C327" s="57" t="s">
        <v>6236</v>
      </c>
      <c r="D327" s="56" t="s">
        <v>6792</v>
      </c>
      <c r="E327" s="56" t="s">
        <v>12</v>
      </c>
      <c r="F327" s="58">
        <v>52</v>
      </c>
      <c r="G327" s="59">
        <v>324.20999999999998</v>
      </c>
      <c r="H327" s="60">
        <v>16858.919999999998</v>
      </c>
      <c r="I327" s="41">
        <f t="shared" si="9"/>
        <v>20567270.00000003</v>
      </c>
      <c r="J327" s="42">
        <f t="shared" si="10"/>
        <v>9020732.4561403655</v>
      </c>
      <c r="L327" s="27"/>
      <c r="N327" s="19"/>
      <c r="P327" s="19"/>
    </row>
    <row r="328" spans="1:16" x14ac:dyDescent="0.25">
      <c r="A328" s="55" t="s">
        <v>2406</v>
      </c>
      <c r="B328" s="56" t="s">
        <v>2407</v>
      </c>
      <c r="C328" s="57" t="s">
        <v>2408</v>
      </c>
      <c r="D328" s="56" t="s">
        <v>6840</v>
      </c>
      <c r="E328" s="56" t="s">
        <v>19</v>
      </c>
      <c r="F328" s="61">
        <v>3</v>
      </c>
      <c r="G328" s="59">
        <v>5609.19</v>
      </c>
      <c r="H328" s="60">
        <v>16827.57</v>
      </c>
      <c r="I328" s="41">
        <f t="shared" si="9"/>
        <v>20584097.57000003</v>
      </c>
      <c r="J328" s="42">
        <f t="shared" si="10"/>
        <v>9028112.9692982603</v>
      </c>
      <c r="L328" s="27"/>
      <c r="N328" s="19"/>
      <c r="P328" s="19"/>
    </row>
    <row r="329" spans="1:16" x14ac:dyDescent="0.25">
      <c r="A329" s="55" t="s">
        <v>2559</v>
      </c>
      <c r="B329" s="56" t="s">
        <v>2560</v>
      </c>
      <c r="C329" s="57" t="s">
        <v>2561</v>
      </c>
      <c r="D329" s="56" t="s">
        <v>6840</v>
      </c>
      <c r="E329" s="56" t="s">
        <v>68</v>
      </c>
      <c r="F329" s="58">
        <v>200</v>
      </c>
      <c r="G329" s="59">
        <v>83.94</v>
      </c>
      <c r="H329" s="60">
        <v>16788</v>
      </c>
      <c r="I329" s="41">
        <f t="shared" si="9"/>
        <v>20600885.57000003</v>
      </c>
      <c r="J329" s="42">
        <f t="shared" si="10"/>
        <v>9035476.1271929964</v>
      </c>
      <c r="L329" s="27"/>
      <c r="N329" s="19"/>
      <c r="P329" s="19"/>
    </row>
    <row r="330" spans="1:16" x14ac:dyDescent="0.25">
      <c r="A330" s="55" t="s">
        <v>2178</v>
      </c>
      <c r="B330" s="56" t="s">
        <v>2179</v>
      </c>
      <c r="C330" s="57" t="s">
        <v>2180</v>
      </c>
      <c r="D330" s="56" t="s">
        <v>6792</v>
      </c>
      <c r="E330" s="56" t="s">
        <v>19</v>
      </c>
      <c r="F330" s="61">
        <v>26</v>
      </c>
      <c r="G330" s="59">
        <v>645.54</v>
      </c>
      <c r="H330" s="60">
        <v>16784.04</v>
      </c>
      <c r="I330" s="41">
        <f t="shared" si="9"/>
        <v>20617669.610000029</v>
      </c>
      <c r="J330" s="42">
        <f t="shared" si="10"/>
        <v>9042837.5482456274</v>
      </c>
      <c r="L330" s="27"/>
      <c r="N330" s="19"/>
      <c r="P330" s="19"/>
    </row>
    <row r="331" spans="1:16" ht="16.5" x14ac:dyDescent="0.25">
      <c r="A331" s="55" t="s">
        <v>6592</v>
      </c>
      <c r="B331" s="56" t="s">
        <v>6605</v>
      </c>
      <c r="C331" s="57" t="s">
        <v>6606</v>
      </c>
      <c r="D331" s="56" t="s">
        <v>6840</v>
      </c>
      <c r="E331" s="56" t="s">
        <v>12</v>
      </c>
      <c r="F331" s="61">
        <v>12</v>
      </c>
      <c r="G331" s="59">
        <v>1397.54</v>
      </c>
      <c r="H331" s="60">
        <v>16770.48</v>
      </c>
      <c r="I331" s="41">
        <f t="shared" si="9"/>
        <v>20634440.09000003</v>
      </c>
      <c r="J331" s="42">
        <f t="shared" si="10"/>
        <v>9050193.0219298378</v>
      </c>
      <c r="L331" s="27"/>
      <c r="N331" s="19"/>
      <c r="P331" s="19"/>
    </row>
    <row r="332" spans="1:16" x14ac:dyDescent="0.25">
      <c r="A332" s="55" t="s">
        <v>2451</v>
      </c>
      <c r="B332" s="56" t="s">
        <v>2452</v>
      </c>
      <c r="C332" s="57" t="s">
        <v>2453</v>
      </c>
      <c r="D332" s="56" t="s">
        <v>6792</v>
      </c>
      <c r="E332" s="56" t="s">
        <v>19</v>
      </c>
      <c r="F332" s="58">
        <v>5</v>
      </c>
      <c r="G332" s="59">
        <v>3340.95</v>
      </c>
      <c r="H332" s="60">
        <v>16704.75</v>
      </c>
      <c r="I332" s="41">
        <f t="shared" si="9"/>
        <v>20651144.84000003</v>
      </c>
      <c r="J332" s="42">
        <f t="shared" si="10"/>
        <v>9057519.6666666809</v>
      </c>
      <c r="L332" s="27"/>
      <c r="N332" s="19"/>
      <c r="P332" s="19"/>
    </row>
    <row r="333" spans="1:16" ht="33" x14ac:dyDescent="0.25">
      <c r="A333" s="55" t="s">
        <v>941</v>
      </c>
      <c r="B333" s="56" t="s">
        <v>942</v>
      </c>
      <c r="C333" s="57" t="s">
        <v>943</v>
      </c>
      <c r="D333" s="56" t="s">
        <v>11</v>
      </c>
      <c r="E333" s="56" t="s">
        <v>68</v>
      </c>
      <c r="F333" s="58">
        <v>26</v>
      </c>
      <c r="G333" s="59">
        <v>638.57000000000005</v>
      </c>
      <c r="H333" s="60">
        <v>16602.82</v>
      </c>
      <c r="I333" s="41">
        <f t="shared" si="9"/>
        <v>20667747.66000003</v>
      </c>
      <c r="J333" s="42">
        <f t="shared" si="10"/>
        <v>9064801.6052631717</v>
      </c>
      <c r="L333" s="27"/>
      <c r="N333" s="19"/>
      <c r="P333" s="19"/>
    </row>
    <row r="334" spans="1:16" ht="16.5" x14ac:dyDescent="0.25">
      <c r="A334" s="55" t="s">
        <v>3118</v>
      </c>
      <c r="B334" s="56" t="s">
        <v>3119</v>
      </c>
      <c r="C334" s="57" t="s">
        <v>3120</v>
      </c>
      <c r="D334" s="56" t="s">
        <v>11</v>
      </c>
      <c r="E334" s="56" t="s">
        <v>19</v>
      </c>
      <c r="F334" s="58">
        <v>429</v>
      </c>
      <c r="G334" s="59">
        <v>38.69</v>
      </c>
      <c r="H334" s="60">
        <v>16598.009999999998</v>
      </c>
      <c r="I334" s="41">
        <f t="shared" si="9"/>
        <v>20684345.670000032</v>
      </c>
      <c r="J334" s="42">
        <f t="shared" si="10"/>
        <v>9072081.4342105407</v>
      </c>
      <c r="L334" s="27"/>
      <c r="N334" s="19"/>
      <c r="P334" s="19"/>
    </row>
    <row r="335" spans="1:16" ht="16.5" x14ac:dyDescent="0.25">
      <c r="A335" s="55" t="s">
        <v>1617</v>
      </c>
      <c r="B335" s="56" t="s">
        <v>1618</v>
      </c>
      <c r="C335" s="57" t="s">
        <v>1619</v>
      </c>
      <c r="D335" s="56" t="s">
        <v>11</v>
      </c>
      <c r="E335" s="56" t="s">
        <v>19</v>
      </c>
      <c r="F335" s="58">
        <v>40</v>
      </c>
      <c r="G335" s="59">
        <v>414.49</v>
      </c>
      <c r="H335" s="60">
        <v>16579.599999999999</v>
      </c>
      <c r="I335" s="41">
        <f t="shared" ref="I335:I352" si="11">H335+I334</f>
        <v>20700925.270000033</v>
      </c>
      <c r="J335" s="42">
        <f t="shared" ref="J335:J352" si="12">I335/$H$2272</f>
        <v>9079353.1885965057</v>
      </c>
      <c r="L335" s="27"/>
      <c r="N335" s="19"/>
      <c r="P335" s="19"/>
    </row>
    <row r="336" spans="1:16" x14ac:dyDescent="0.25">
      <c r="A336" s="55" t="s">
        <v>811</v>
      </c>
      <c r="B336" s="56" t="s">
        <v>812</v>
      </c>
      <c r="C336" s="57" t="s">
        <v>813</v>
      </c>
      <c r="D336" s="56" t="s">
        <v>6792</v>
      </c>
      <c r="E336" s="56" t="s">
        <v>12</v>
      </c>
      <c r="F336" s="58">
        <v>13</v>
      </c>
      <c r="G336" s="59">
        <v>1270.22</v>
      </c>
      <c r="H336" s="60">
        <v>16512.86</v>
      </c>
      <c r="I336" s="41">
        <f t="shared" si="11"/>
        <v>20717438.130000032</v>
      </c>
      <c r="J336" s="42">
        <f t="shared" si="12"/>
        <v>9086595.6710526459</v>
      </c>
      <c r="L336" s="27"/>
      <c r="N336" s="19"/>
      <c r="P336" s="19"/>
    </row>
    <row r="337" spans="1:16" ht="16.5" x14ac:dyDescent="0.25">
      <c r="A337" s="55" t="s">
        <v>186</v>
      </c>
      <c r="B337" s="56" t="s">
        <v>187</v>
      </c>
      <c r="C337" s="57" t="s">
        <v>188</v>
      </c>
      <c r="D337" s="56" t="s">
        <v>11</v>
      </c>
      <c r="E337" s="56" t="s">
        <v>93</v>
      </c>
      <c r="F337" s="58">
        <v>2000</v>
      </c>
      <c r="G337" s="59">
        <v>8.24</v>
      </c>
      <c r="H337" s="60">
        <v>16480</v>
      </c>
      <c r="I337" s="41">
        <f t="shared" si="11"/>
        <v>20733918.130000032</v>
      </c>
      <c r="J337" s="42">
        <f t="shared" si="12"/>
        <v>9093823.741228085</v>
      </c>
      <c r="L337" s="27"/>
      <c r="N337" s="19"/>
      <c r="P337" s="19"/>
    </row>
    <row r="338" spans="1:16" ht="16.5" x14ac:dyDescent="0.25">
      <c r="A338" s="55" t="s">
        <v>4784</v>
      </c>
      <c r="B338" s="56" t="s">
        <v>4785</v>
      </c>
      <c r="C338" s="57" t="s">
        <v>4786</v>
      </c>
      <c r="D338" s="56" t="s">
        <v>11</v>
      </c>
      <c r="E338" s="56" t="s">
        <v>12</v>
      </c>
      <c r="F338" s="58">
        <v>60</v>
      </c>
      <c r="G338" s="59">
        <v>272.95</v>
      </c>
      <c r="H338" s="60">
        <v>16377</v>
      </c>
      <c r="I338" s="41">
        <f t="shared" si="11"/>
        <v>20750295.130000032</v>
      </c>
      <c r="J338" s="42">
        <f t="shared" si="12"/>
        <v>9101006.6359649282</v>
      </c>
      <c r="L338" s="27"/>
      <c r="N338" s="19"/>
      <c r="P338" s="19"/>
    </row>
    <row r="339" spans="1:16" ht="16.5" x14ac:dyDescent="0.25">
      <c r="A339" s="55" t="s">
        <v>2854</v>
      </c>
      <c r="B339" s="56" t="s">
        <v>2855</v>
      </c>
      <c r="C339" s="57" t="s">
        <v>2856</v>
      </c>
      <c r="D339" s="56" t="s">
        <v>11</v>
      </c>
      <c r="E339" s="56" t="s">
        <v>19</v>
      </c>
      <c r="F339" s="58">
        <v>98</v>
      </c>
      <c r="G339" s="59">
        <v>166.83</v>
      </c>
      <c r="H339" s="60">
        <v>16349.34</v>
      </c>
      <c r="I339" s="41">
        <f t="shared" si="11"/>
        <v>20766644.470000032</v>
      </c>
      <c r="J339" s="42">
        <f t="shared" si="12"/>
        <v>9108177.3991228212</v>
      </c>
      <c r="L339" s="27"/>
      <c r="N339" s="19"/>
      <c r="P339" s="19"/>
    </row>
    <row r="340" spans="1:16" ht="16.5" x14ac:dyDescent="0.25">
      <c r="A340" s="55" t="s">
        <v>1302</v>
      </c>
      <c r="B340" s="56" t="s">
        <v>1309</v>
      </c>
      <c r="C340" s="57" t="s">
        <v>1310</v>
      </c>
      <c r="D340" s="56" t="s">
        <v>11</v>
      </c>
      <c r="E340" s="56" t="s">
        <v>68</v>
      </c>
      <c r="F340" s="58">
        <v>209</v>
      </c>
      <c r="G340" s="59">
        <v>77.19</v>
      </c>
      <c r="H340" s="60">
        <v>16132.71</v>
      </c>
      <c r="I340" s="41">
        <f t="shared" si="11"/>
        <v>20782777.180000033</v>
      </c>
      <c r="J340" s="42">
        <f t="shared" si="12"/>
        <v>9115253.149122823</v>
      </c>
      <c r="L340" s="27"/>
      <c r="N340" s="19"/>
      <c r="P340" s="19"/>
    </row>
    <row r="341" spans="1:16" ht="16.5" x14ac:dyDescent="0.25">
      <c r="A341" s="55" t="s">
        <v>5727</v>
      </c>
      <c r="B341" s="56" t="s">
        <v>5729</v>
      </c>
      <c r="C341" s="57" t="s">
        <v>5730</v>
      </c>
      <c r="D341" s="56" t="s">
        <v>11</v>
      </c>
      <c r="E341" s="56" t="s">
        <v>12</v>
      </c>
      <c r="F341" s="58">
        <v>66</v>
      </c>
      <c r="G341" s="59">
        <v>243.56</v>
      </c>
      <c r="H341" s="60">
        <v>16074.96</v>
      </c>
      <c r="I341" s="41">
        <f t="shared" si="11"/>
        <v>20798852.140000034</v>
      </c>
      <c r="J341" s="42">
        <f t="shared" si="12"/>
        <v>9122303.570175454</v>
      </c>
      <c r="L341" s="27"/>
      <c r="N341" s="19"/>
      <c r="P341" s="19"/>
    </row>
    <row r="342" spans="1:16" x14ac:dyDescent="0.25">
      <c r="A342" s="55" t="s">
        <v>545</v>
      </c>
      <c r="B342" s="56" t="s">
        <v>546</v>
      </c>
      <c r="C342" s="57" t="s">
        <v>547</v>
      </c>
      <c r="D342" s="56" t="s">
        <v>6792</v>
      </c>
      <c r="E342" s="56" t="s">
        <v>19</v>
      </c>
      <c r="F342" s="58">
        <v>7</v>
      </c>
      <c r="G342" s="59">
        <v>2285.48</v>
      </c>
      <c r="H342" s="60">
        <v>15998.36</v>
      </c>
      <c r="I342" s="41">
        <f t="shared" si="11"/>
        <v>20814850.500000034</v>
      </c>
      <c r="J342" s="42">
        <f t="shared" si="12"/>
        <v>9129320.3947368581</v>
      </c>
      <c r="L342" s="27"/>
      <c r="N342" s="19"/>
      <c r="P342" s="19"/>
    </row>
    <row r="343" spans="1:16" x14ac:dyDescent="0.25">
      <c r="A343" s="55" t="s">
        <v>4599</v>
      </c>
      <c r="B343" s="56" t="s">
        <v>4600</v>
      </c>
      <c r="C343" s="57" t="s">
        <v>4533</v>
      </c>
      <c r="D343" s="56" t="s">
        <v>6792</v>
      </c>
      <c r="E343" s="56" t="s">
        <v>12</v>
      </c>
      <c r="F343" s="58">
        <v>337</v>
      </c>
      <c r="G343" s="59">
        <v>47</v>
      </c>
      <c r="H343" s="60">
        <v>15839</v>
      </c>
      <c r="I343" s="41">
        <f t="shared" si="11"/>
        <v>20830689.500000034</v>
      </c>
      <c r="J343" s="42">
        <f t="shared" si="12"/>
        <v>9136267.324561419</v>
      </c>
      <c r="L343" s="27"/>
      <c r="N343" s="19"/>
      <c r="P343" s="19"/>
    </row>
    <row r="344" spans="1:16" x14ac:dyDescent="0.25">
      <c r="A344" s="55" t="s">
        <v>2766</v>
      </c>
      <c r="B344" s="56" t="s">
        <v>2767</v>
      </c>
      <c r="C344" s="57" t="s">
        <v>2768</v>
      </c>
      <c r="D344" s="56" t="s">
        <v>6792</v>
      </c>
      <c r="E344" s="56" t="s">
        <v>68</v>
      </c>
      <c r="F344" s="58">
        <v>269</v>
      </c>
      <c r="G344" s="59">
        <v>58.77</v>
      </c>
      <c r="H344" s="60">
        <v>15809.13</v>
      </c>
      <c r="I344" s="41">
        <f t="shared" si="11"/>
        <v>20846498.630000032</v>
      </c>
      <c r="J344" s="42">
        <f t="shared" si="12"/>
        <v>9143201.1535087861</v>
      </c>
      <c r="L344" s="27"/>
      <c r="N344" s="19"/>
      <c r="P344" s="19"/>
    </row>
    <row r="345" spans="1:16" x14ac:dyDescent="0.25">
      <c r="A345" s="55" t="s">
        <v>6540</v>
      </c>
      <c r="B345" s="56" t="s">
        <v>6553</v>
      </c>
      <c r="C345" s="57" t="s">
        <v>6554</v>
      </c>
      <c r="D345" s="56" t="s">
        <v>11</v>
      </c>
      <c r="E345" s="56" t="s">
        <v>6533</v>
      </c>
      <c r="F345" s="61">
        <v>500</v>
      </c>
      <c r="G345" s="59">
        <v>31.42</v>
      </c>
      <c r="H345" s="60">
        <v>15710</v>
      </c>
      <c r="I345" s="41">
        <f t="shared" si="11"/>
        <v>20862208.630000032</v>
      </c>
      <c r="J345" s="42">
        <f t="shared" si="12"/>
        <v>9150091.5043859798</v>
      </c>
      <c r="L345" s="27"/>
      <c r="N345" s="19"/>
      <c r="P345" s="19"/>
    </row>
    <row r="346" spans="1:16" x14ac:dyDescent="0.25">
      <c r="A346" s="55" t="s">
        <v>4138</v>
      </c>
      <c r="B346" s="56" t="s">
        <v>4169</v>
      </c>
      <c r="C346" s="57" t="s">
        <v>4170</v>
      </c>
      <c r="D346" s="56" t="s">
        <v>6792</v>
      </c>
      <c r="E346" s="56" t="s">
        <v>19</v>
      </c>
      <c r="F346" s="58">
        <v>600</v>
      </c>
      <c r="G346" s="59">
        <v>26.14</v>
      </c>
      <c r="H346" s="60">
        <v>15684</v>
      </c>
      <c r="I346" s="41">
        <f t="shared" si="11"/>
        <v>20877892.630000032</v>
      </c>
      <c r="J346" s="42">
        <f t="shared" si="12"/>
        <v>9156970.4517544005</v>
      </c>
      <c r="L346" s="27"/>
      <c r="N346" s="19"/>
      <c r="P346" s="19"/>
    </row>
    <row r="347" spans="1:16" ht="24.75" x14ac:dyDescent="0.25">
      <c r="A347" s="55" t="s">
        <v>4739</v>
      </c>
      <c r="B347" s="56" t="s">
        <v>4740</v>
      </c>
      <c r="C347" s="57" t="s">
        <v>4741</v>
      </c>
      <c r="D347" s="56" t="s">
        <v>11</v>
      </c>
      <c r="E347" s="56" t="s">
        <v>12</v>
      </c>
      <c r="F347" s="58">
        <v>250</v>
      </c>
      <c r="G347" s="59">
        <v>62.47</v>
      </c>
      <c r="H347" s="60">
        <v>15617.5</v>
      </c>
      <c r="I347" s="41">
        <f t="shared" si="11"/>
        <v>20893510.130000032</v>
      </c>
      <c r="J347" s="42">
        <f t="shared" si="12"/>
        <v>9163820.2324561551</v>
      </c>
      <c r="L347" s="27"/>
      <c r="N347" s="19"/>
      <c r="P347" s="19"/>
    </row>
    <row r="348" spans="1:16" x14ac:dyDescent="0.25">
      <c r="A348" s="55" t="s">
        <v>6537</v>
      </c>
      <c r="B348" s="56" t="s">
        <v>6550</v>
      </c>
      <c r="C348" s="57" t="s">
        <v>6551</v>
      </c>
      <c r="D348" s="56" t="s">
        <v>11</v>
      </c>
      <c r="E348" s="56" t="s">
        <v>6533</v>
      </c>
      <c r="F348" s="61">
        <v>500</v>
      </c>
      <c r="G348" s="59">
        <v>31.21</v>
      </c>
      <c r="H348" s="60">
        <v>15605</v>
      </c>
      <c r="I348" s="41">
        <f t="shared" si="11"/>
        <v>20909115.130000032</v>
      </c>
      <c r="J348" s="42">
        <f t="shared" si="12"/>
        <v>9170664.5307017695</v>
      </c>
      <c r="L348" s="27"/>
      <c r="N348" s="19"/>
      <c r="P348" s="19"/>
    </row>
    <row r="349" spans="1:16" x14ac:dyDescent="0.25">
      <c r="A349" s="55" t="s">
        <v>6527</v>
      </c>
      <c r="B349" s="56" t="s">
        <v>6541</v>
      </c>
      <c r="C349" s="57" t="s">
        <v>6542</v>
      </c>
      <c r="D349" s="56" t="s">
        <v>11</v>
      </c>
      <c r="E349" s="56" t="s">
        <v>6533</v>
      </c>
      <c r="F349" s="61">
        <v>500</v>
      </c>
      <c r="G349" s="59">
        <v>30.99</v>
      </c>
      <c r="H349" s="60">
        <v>15495</v>
      </c>
      <c r="I349" s="41">
        <f t="shared" si="11"/>
        <v>20924610.130000032</v>
      </c>
      <c r="J349" s="42">
        <f t="shared" si="12"/>
        <v>9177460.5833333489</v>
      </c>
      <c r="L349" s="27"/>
      <c r="N349" s="19"/>
      <c r="P349" s="19"/>
    </row>
    <row r="350" spans="1:16" x14ac:dyDescent="0.25">
      <c r="A350" s="55" t="s">
        <v>3218</v>
      </c>
      <c r="B350" s="56" t="s">
        <v>3229</v>
      </c>
      <c r="C350" s="57" t="s">
        <v>3230</v>
      </c>
      <c r="D350" s="56" t="s">
        <v>6792</v>
      </c>
      <c r="E350" s="56" t="s">
        <v>19</v>
      </c>
      <c r="F350" s="61">
        <v>5</v>
      </c>
      <c r="G350" s="59">
        <v>3089.28</v>
      </c>
      <c r="H350" s="60">
        <v>15446.4</v>
      </c>
      <c r="I350" s="41">
        <f t="shared" si="11"/>
        <v>20940056.530000031</v>
      </c>
      <c r="J350" s="42">
        <f t="shared" si="12"/>
        <v>9184235.3201754522</v>
      </c>
      <c r="L350" s="27"/>
      <c r="N350" s="19"/>
      <c r="P350" s="19"/>
    </row>
    <row r="351" spans="1:16" x14ac:dyDescent="0.25">
      <c r="A351" s="55" t="s">
        <v>5469</v>
      </c>
      <c r="B351" s="56" t="s">
        <v>5470</v>
      </c>
      <c r="C351" s="57" t="s">
        <v>5471</v>
      </c>
      <c r="D351" s="56" t="s">
        <v>6792</v>
      </c>
      <c r="E351" s="56" t="s">
        <v>12</v>
      </c>
      <c r="F351" s="58">
        <v>378</v>
      </c>
      <c r="G351" s="59">
        <v>40.79</v>
      </c>
      <c r="H351" s="60">
        <v>15418.62</v>
      </c>
      <c r="I351" s="41">
        <f t="shared" si="11"/>
        <v>20955475.150000032</v>
      </c>
      <c r="J351" s="42">
        <f t="shared" si="12"/>
        <v>9190997.8728070315</v>
      </c>
      <c r="L351" s="27"/>
      <c r="N351" s="19"/>
      <c r="P351" s="19"/>
    </row>
    <row r="352" spans="1:16" ht="24.75" x14ac:dyDescent="0.25">
      <c r="A352" s="55" t="s">
        <v>4427</v>
      </c>
      <c r="B352" s="56" t="s">
        <v>4428</v>
      </c>
      <c r="C352" s="57" t="s">
        <v>4429</v>
      </c>
      <c r="D352" s="56" t="s">
        <v>11</v>
      </c>
      <c r="E352" s="56" t="s">
        <v>12</v>
      </c>
      <c r="F352" s="58">
        <v>247</v>
      </c>
      <c r="G352" s="59">
        <v>62.02</v>
      </c>
      <c r="H352" s="60">
        <v>15318.94</v>
      </c>
      <c r="I352" s="41">
        <f t="shared" si="11"/>
        <v>20970794.090000033</v>
      </c>
      <c r="J352" s="42">
        <f t="shared" si="12"/>
        <v>9197716.7061403655</v>
      </c>
      <c r="L352" s="27"/>
      <c r="N352" s="19"/>
      <c r="P352" s="19"/>
    </row>
    <row r="353" spans="1:16" ht="16.5" x14ac:dyDescent="0.25">
      <c r="A353" s="55" t="s">
        <v>3166</v>
      </c>
      <c r="B353" s="56" t="s">
        <v>3167</v>
      </c>
      <c r="C353" s="57" t="s">
        <v>3168</v>
      </c>
      <c r="D353" s="56" t="s">
        <v>6792</v>
      </c>
      <c r="E353" s="56" t="s">
        <v>19</v>
      </c>
      <c r="F353" s="58">
        <v>26</v>
      </c>
      <c r="G353" s="59">
        <v>588.09</v>
      </c>
      <c r="H353" s="60">
        <v>15290.34</v>
      </c>
      <c r="I353" s="41">
        <f>H353+I352</f>
        <v>20986084.430000033</v>
      </c>
      <c r="J353" s="42">
        <f>I353/$H$2272</f>
        <v>9204422.99561405</v>
      </c>
      <c r="L353" s="27"/>
      <c r="N353" s="19"/>
      <c r="P353" s="19"/>
    </row>
    <row r="354" spans="1:16" ht="16.5" x14ac:dyDescent="0.25">
      <c r="A354" s="55" t="s">
        <v>2157</v>
      </c>
      <c r="B354" s="56" t="s">
        <v>2158</v>
      </c>
      <c r="C354" s="57" t="s">
        <v>2159</v>
      </c>
      <c r="D354" s="56" t="s">
        <v>6840</v>
      </c>
      <c r="E354" s="56" t="s">
        <v>19</v>
      </c>
      <c r="F354" s="61">
        <v>20</v>
      </c>
      <c r="G354" s="59">
        <v>763.46</v>
      </c>
      <c r="H354" s="60">
        <v>15269.2</v>
      </c>
      <c r="I354" s="41">
        <f>H354+I353</f>
        <v>21001353.630000032</v>
      </c>
      <c r="J354" s="42">
        <f>I354/$H$2272</f>
        <v>9211120.0131579097</v>
      </c>
      <c r="L354" s="27"/>
      <c r="N354" s="19"/>
      <c r="P354" s="19"/>
    </row>
    <row r="355" spans="1:16" ht="16.5" x14ac:dyDescent="0.25">
      <c r="A355" s="55" t="s">
        <v>183</v>
      </c>
      <c r="B355" s="56" t="s">
        <v>184</v>
      </c>
      <c r="C355" s="57" t="s">
        <v>185</v>
      </c>
      <c r="D355" s="56" t="s">
        <v>11</v>
      </c>
      <c r="E355" s="56" t="s">
        <v>93</v>
      </c>
      <c r="F355" s="58">
        <v>1800</v>
      </c>
      <c r="G355" s="59">
        <v>8.44</v>
      </c>
      <c r="H355" s="60">
        <v>15192</v>
      </c>
      <c r="I355" s="41">
        <f t="shared" ref="I355:I358" si="13">H355+I354</f>
        <v>21016545.630000032</v>
      </c>
      <c r="J355" s="42">
        <f t="shared" ref="J355:J366" si="14">I355/$H$2272</f>
        <v>9217783.1710526459</v>
      </c>
      <c r="L355" s="27"/>
      <c r="N355" s="19"/>
      <c r="P355" s="19"/>
    </row>
    <row r="356" spans="1:16" x14ac:dyDescent="0.25">
      <c r="A356" s="55" t="s">
        <v>2175</v>
      </c>
      <c r="B356" s="56" t="s">
        <v>2176</v>
      </c>
      <c r="C356" s="57" t="s">
        <v>2177</v>
      </c>
      <c r="D356" s="56" t="s">
        <v>6792</v>
      </c>
      <c r="E356" s="56" t="s">
        <v>19</v>
      </c>
      <c r="F356" s="61">
        <v>26</v>
      </c>
      <c r="G356" s="59">
        <v>583.75</v>
      </c>
      <c r="H356" s="60">
        <v>15177.5</v>
      </c>
      <c r="I356" s="41">
        <f t="shared" si="13"/>
        <v>21031723.130000032</v>
      </c>
      <c r="J356" s="42">
        <f t="shared" si="14"/>
        <v>9224439.9692982603</v>
      </c>
      <c r="L356" s="27"/>
      <c r="N356" s="19"/>
      <c r="P356" s="19"/>
    </row>
    <row r="357" spans="1:16" x14ac:dyDescent="0.25">
      <c r="A357" s="55" t="s">
        <v>109</v>
      </c>
      <c r="B357" s="56" t="s">
        <v>110</v>
      </c>
      <c r="C357" s="57" t="s">
        <v>111</v>
      </c>
      <c r="D357" s="56" t="s">
        <v>6792</v>
      </c>
      <c r="E357" s="56" t="s">
        <v>12</v>
      </c>
      <c r="F357" s="58">
        <v>109</v>
      </c>
      <c r="G357" s="59">
        <v>139.01</v>
      </c>
      <c r="H357" s="60">
        <v>15152.09</v>
      </c>
      <c r="I357" s="41">
        <f t="shared" si="13"/>
        <v>21046875.220000032</v>
      </c>
      <c r="J357" s="42">
        <f t="shared" si="14"/>
        <v>9231085.6228070334</v>
      </c>
      <c r="L357" s="27"/>
      <c r="N357" s="19"/>
      <c r="P357" s="19"/>
    </row>
    <row r="358" spans="1:16" x14ac:dyDescent="0.25">
      <c r="A358" s="55" t="s">
        <v>448</v>
      </c>
      <c r="B358" s="56" t="s">
        <v>452</v>
      </c>
      <c r="C358" s="57" t="s">
        <v>453</v>
      </c>
      <c r="D358" s="56" t="s">
        <v>6792</v>
      </c>
      <c r="E358" s="56" t="s">
        <v>12</v>
      </c>
      <c r="F358" s="58">
        <v>52</v>
      </c>
      <c r="G358" s="59">
        <v>291.01</v>
      </c>
      <c r="H358" s="60">
        <v>15132.52</v>
      </c>
      <c r="I358" s="41">
        <f t="shared" si="13"/>
        <v>21062007.740000032</v>
      </c>
      <c r="J358" s="42">
        <f t="shared" si="14"/>
        <v>9237722.6929824706</v>
      </c>
      <c r="L358" s="27"/>
      <c r="N358" s="19"/>
      <c r="P358" s="19"/>
    </row>
    <row r="359" spans="1:16" x14ac:dyDescent="0.25">
      <c r="A359" s="55" t="s">
        <v>5277</v>
      </c>
      <c r="B359" s="56" t="s">
        <v>5278</v>
      </c>
      <c r="C359" s="57" t="s">
        <v>5279</v>
      </c>
      <c r="D359" s="56" t="s">
        <v>6792</v>
      </c>
      <c r="E359" s="56" t="s">
        <v>12</v>
      </c>
      <c r="F359" s="58">
        <v>300</v>
      </c>
      <c r="G359" s="59">
        <v>50.41</v>
      </c>
      <c r="H359" s="60">
        <v>15123</v>
      </c>
      <c r="I359" s="41">
        <f>H359+I358</f>
        <v>21077130.740000032</v>
      </c>
      <c r="J359" s="42">
        <f>I359/$H$2272</f>
        <v>9244355.5877193138</v>
      </c>
      <c r="K359" s="27" t="s">
        <v>6533</v>
      </c>
      <c r="L359" s="27"/>
      <c r="N359" s="19"/>
      <c r="P359" s="19"/>
    </row>
    <row r="360" spans="1:16" x14ac:dyDescent="0.25">
      <c r="A360" s="55" t="s">
        <v>6246</v>
      </c>
      <c r="B360" s="56" t="s">
        <v>6259</v>
      </c>
      <c r="C360" s="57" t="s">
        <v>6260</v>
      </c>
      <c r="D360" s="56" t="s">
        <v>6792</v>
      </c>
      <c r="E360" s="56" t="s">
        <v>12</v>
      </c>
      <c r="F360" s="58">
        <v>52</v>
      </c>
      <c r="G360" s="59">
        <v>289.79000000000002</v>
      </c>
      <c r="H360" s="60">
        <v>15069.08</v>
      </c>
      <c r="I360" s="41">
        <f t="shared" ref="I360:I361" si="15">H360+I359</f>
        <v>21092199.82000003</v>
      </c>
      <c r="J360" s="42">
        <f t="shared" si="14"/>
        <v>9250964.833333347</v>
      </c>
      <c r="L360" s="27"/>
      <c r="N360" s="19"/>
      <c r="P360" s="19"/>
    </row>
    <row r="361" spans="1:16" ht="16.5" x14ac:dyDescent="0.25">
      <c r="A361" s="55" t="s">
        <v>174</v>
      </c>
      <c r="B361" s="56" t="s">
        <v>175</v>
      </c>
      <c r="C361" s="57" t="s">
        <v>176</v>
      </c>
      <c r="D361" s="56" t="s">
        <v>11</v>
      </c>
      <c r="E361" s="56" t="s">
        <v>93</v>
      </c>
      <c r="F361" s="58">
        <v>1200</v>
      </c>
      <c r="G361" s="59">
        <v>12.55</v>
      </c>
      <c r="H361" s="60">
        <v>15060</v>
      </c>
      <c r="I361" s="41">
        <f t="shared" si="15"/>
        <v>21107259.82000003</v>
      </c>
      <c r="J361" s="42">
        <f t="shared" si="14"/>
        <v>9257570.0964912418</v>
      </c>
      <c r="L361" s="27"/>
      <c r="N361" s="19"/>
      <c r="P361" s="19"/>
    </row>
    <row r="362" spans="1:16" x14ac:dyDescent="0.25">
      <c r="A362" s="55" t="s">
        <v>1638</v>
      </c>
      <c r="B362" s="56" t="s">
        <v>1639</v>
      </c>
      <c r="C362" s="57" t="s">
        <v>1640</v>
      </c>
      <c r="D362" s="56" t="s">
        <v>6792</v>
      </c>
      <c r="E362" s="56" t="s">
        <v>19</v>
      </c>
      <c r="F362" s="58">
        <v>102</v>
      </c>
      <c r="G362" s="59">
        <v>147.25</v>
      </c>
      <c r="H362" s="60">
        <v>15019.5</v>
      </c>
      <c r="I362" s="41">
        <f>H362+I361</f>
        <v>21122279.32000003</v>
      </c>
      <c r="J362" s="42">
        <f>I362/$H$2272</f>
        <v>9264157.5964912418</v>
      </c>
      <c r="L362" s="27"/>
      <c r="N362" s="19"/>
      <c r="P362" s="19"/>
    </row>
    <row r="363" spans="1:16" ht="24.75" x14ac:dyDescent="0.25">
      <c r="A363" s="55" t="s">
        <v>1524</v>
      </c>
      <c r="B363" s="56" t="s">
        <v>1525</v>
      </c>
      <c r="C363" s="57" t="s">
        <v>1526</v>
      </c>
      <c r="D363" s="56" t="s">
        <v>11</v>
      </c>
      <c r="E363" s="56" t="s">
        <v>19</v>
      </c>
      <c r="F363" s="58">
        <v>162</v>
      </c>
      <c r="G363" s="59">
        <v>92.54</v>
      </c>
      <c r="H363" s="60">
        <v>14991.48</v>
      </c>
      <c r="I363" s="41">
        <f t="shared" ref="I363:I366" si="16">H363+I362</f>
        <v>21137270.800000031</v>
      </c>
      <c r="J363" s="42">
        <f t="shared" si="14"/>
        <v>9270732.8070175573</v>
      </c>
      <c r="L363" s="27"/>
      <c r="N363" s="19"/>
      <c r="P363" s="19"/>
    </row>
    <row r="364" spans="1:16" ht="16.5" x14ac:dyDescent="0.25">
      <c r="A364" s="55" t="s">
        <v>560</v>
      </c>
      <c r="B364" s="56" t="s">
        <v>561</v>
      </c>
      <c r="C364" s="57" t="s">
        <v>562</v>
      </c>
      <c r="D364" s="56" t="s">
        <v>6792</v>
      </c>
      <c r="E364" s="56" t="s">
        <v>19</v>
      </c>
      <c r="F364" s="58">
        <v>7</v>
      </c>
      <c r="G364" s="59">
        <v>2129.4</v>
      </c>
      <c r="H364" s="60">
        <v>14905.8</v>
      </c>
      <c r="I364" s="41">
        <f t="shared" si="16"/>
        <v>21152176.600000031</v>
      </c>
      <c r="J364" s="42">
        <f t="shared" si="14"/>
        <v>9277270.4385965057</v>
      </c>
      <c r="L364" s="27"/>
      <c r="N364" s="19"/>
      <c r="P364" s="19"/>
    </row>
    <row r="365" spans="1:16" x14ac:dyDescent="0.25">
      <c r="A365" s="55" t="s">
        <v>914</v>
      </c>
      <c r="B365" s="56" t="s">
        <v>915</v>
      </c>
      <c r="C365" s="57" t="s">
        <v>916</v>
      </c>
      <c r="D365" s="56" t="s">
        <v>6792</v>
      </c>
      <c r="E365" s="56" t="s">
        <v>68</v>
      </c>
      <c r="F365" s="58">
        <v>20</v>
      </c>
      <c r="G365" s="59">
        <v>744.83</v>
      </c>
      <c r="H365" s="60">
        <v>14896.6</v>
      </c>
      <c r="I365" s="41">
        <f t="shared" si="16"/>
        <v>21167073.200000033</v>
      </c>
      <c r="J365" s="42">
        <f t="shared" si="14"/>
        <v>9283804.0350877345</v>
      </c>
      <c r="K365" s="27" t="s">
        <v>6799</v>
      </c>
      <c r="L365" s="27"/>
      <c r="N365" s="19"/>
      <c r="P365" s="19"/>
    </row>
    <row r="366" spans="1:16" x14ac:dyDescent="0.25">
      <c r="A366" s="55" t="s">
        <v>6664</v>
      </c>
      <c r="B366" s="56" t="s">
        <v>6677</v>
      </c>
      <c r="C366" s="57" t="s">
        <v>6678</v>
      </c>
      <c r="D366" s="56" t="s">
        <v>6840</v>
      </c>
      <c r="E366" s="56" t="s">
        <v>93</v>
      </c>
      <c r="F366" s="61">
        <v>300</v>
      </c>
      <c r="G366" s="59">
        <v>49.59</v>
      </c>
      <c r="H366" s="60">
        <v>14877</v>
      </c>
      <c r="I366" s="41">
        <f t="shared" si="16"/>
        <v>21181950.200000033</v>
      </c>
      <c r="J366" s="42">
        <f t="shared" si="14"/>
        <v>9290329.0350877345</v>
      </c>
      <c r="L366" s="27"/>
      <c r="N366" s="19"/>
      <c r="P366" s="19"/>
    </row>
    <row r="367" spans="1:16" x14ac:dyDescent="0.25">
      <c r="A367" s="55" t="s">
        <v>1072</v>
      </c>
      <c r="B367" s="56" t="s">
        <v>1073</v>
      </c>
      <c r="C367" s="57" t="s">
        <v>1074</v>
      </c>
      <c r="D367" s="56" t="s">
        <v>6792</v>
      </c>
      <c r="E367" s="56" t="s">
        <v>12</v>
      </c>
      <c r="F367" s="58">
        <v>140</v>
      </c>
      <c r="G367" s="59">
        <v>106.16</v>
      </c>
      <c r="H367" s="60">
        <v>14862.4</v>
      </c>
      <c r="I367" s="41">
        <f>H367+I366</f>
        <v>21196812.600000031</v>
      </c>
      <c r="J367" s="42">
        <f>I367/$H$2272</f>
        <v>9296847.6315789614</v>
      </c>
      <c r="K367" s="27" t="s">
        <v>6804</v>
      </c>
      <c r="L367" s="27"/>
      <c r="N367" s="19"/>
      <c r="P367" s="19"/>
    </row>
    <row r="368" spans="1:16" x14ac:dyDescent="0.25">
      <c r="A368" s="55" t="s">
        <v>2142</v>
      </c>
      <c r="B368" s="56" t="s">
        <v>2143</v>
      </c>
      <c r="C368" s="57" t="s">
        <v>2144</v>
      </c>
      <c r="D368" s="56" t="s">
        <v>6792</v>
      </c>
      <c r="E368" s="56" t="s">
        <v>19</v>
      </c>
      <c r="F368" s="61">
        <v>24</v>
      </c>
      <c r="G368" s="59">
        <v>617.53</v>
      </c>
      <c r="H368" s="60">
        <v>14820.72</v>
      </c>
      <c r="I368" s="41">
        <v>355</v>
      </c>
      <c r="J368" s="42">
        <f>I368/2260</f>
        <v>0.15707964601769911</v>
      </c>
      <c r="L368" s="27"/>
      <c r="N368" s="19"/>
      <c r="P368" s="19"/>
    </row>
    <row r="369" spans="1:16" x14ac:dyDescent="0.25">
      <c r="A369" s="55" t="s">
        <v>847</v>
      </c>
      <c r="B369" s="56" t="s">
        <v>848</v>
      </c>
      <c r="C369" s="57" t="s">
        <v>849</v>
      </c>
      <c r="D369" s="56" t="s">
        <v>6792</v>
      </c>
      <c r="E369" s="56" t="s">
        <v>19</v>
      </c>
      <c r="F369" s="58">
        <v>4</v>
      </c>
      <c r="G369" s="59">
        <v>3695.64</v>
      </c>
      <c r="H369" s="60">
        <v>14782.56</v>
      </c>
      <c r="I369" s="38"/>
      <c r="J369" s="38"/>
      <c r="L369" s="27"/>
      <c r="N369" s="19"/>
      <c r="P369" s="19"/>
    </row>
    <row r="370" spans="1:16" ht="16.5" x14ac:dyDescent="0.25">
      <c r="A370" s="55" t="s">
        <v>4263</v>
      </c>
      <c r="B370" s="56" t="s">
        <v>4282</v>
      </c>
      <c r="C370" s="57" t="s">
        <v>4283</v>
      </c>
      <c r="D370" s="56" t="s">
        <v>11</v>
      </c>
      <c r="E370" s="56" t="s">
        <v>19</v>
      </c>
      <c r="F370" s="58">
        <v>19</v>
      </c>
      <c r="G370" s="59">
        <v>771.72</v>
      </c>
      <c r="H370" s="60">
        <v>14662.68</v>
      </c>
      <c r="I370" s="38"/>
      <c r="J370" s="38"/>
      <c r="L370" s="27"/>
      <c r="N370" s="19"/>
      <c r="P370" s="19"/>
    </row>
    <row r="371" spans="1:16" x14ac:dyDescent="0.25">
      <c r="A371" s="55" t="s">
        <v>1678</v>
      </c>
      <c r="B371" s="56" t="s">
        <v>1679</v>
      </c>
      <c r="C371" s="57" t="s">
        <v>1680</v>
      </c>
      <c r="D371" s="56" t="s">
        <v>6792</v>
      </c>
      <c r="E371" s="56" t="s">
        <v>19</v>
      </c>
      <c r="F371" s="58">
        <v>5</v>
      </c>
      <c r="G371" s="59">
        <v>2896.69</v>
      </c>
      <c r="H371" s="60">
        <v>14483.45</v>
      </c>
      <c r="I371" s="38"/>
      <c r="J371" s="38"/>
      <c r="L371" s="27">
        <v>21337767.67000002</v>
      </c>
      <c r="N371" s="19"/>
      <c r="P371" s="19"/>
    </row>
    <row r="372" spans="1:16" x14ac:dyDescent="0.25">
      <c r="A372" s="55" t="s">
        <v>2769</v>
      </c>
      <c r="B372" s="56" t="s">
        <v>2770</v>
      </c>
      <c r="C372" s="57" t="s">
        <v>2771</v>
      </c>
      <c r="D372" s="56" t="s">
        <v>6792</v>
      </c>
      <c r="E372" s="56" t="s">
        <v>68</v>
      </c>
      <c r="F372" s="58">
        <v>182</v>
      </c>
      <c r="G372" s="59">
        <v>79.53</v>
      </c>
      <c r="H372" s="60">
        <v>14474.46</v>
      </c>
      <c r="I372" s="38"/>
      <c r="J372" s="38"/>
      <c r="L372" s="27"/>
      <c r="N372" s="19"/>
      <c r="P372" s="19"/>
    </row>
    <row r="373" spans="1:16" x14ac:dyDescent="0.25">
      <c r="A373" s="55" t="s">
        <v>1238</v>
      </c>
      <c r="B373" s="56" t="s">
        <v>1245</v>
      </c>
      <c r="C373" s="57" t="s">
        <v>1246</v>
      </c>
      <c r="D373" s="56" t="s">
        <v>6792</v>
      </c>
      <c r="E373" s="56" t="s">
        <v>12</v>
      </c>
      <c r="F373" s="58">
        <v>481</v>
      </c>
      <c r="G373" s="59">
        <v>30.09</v>
      </c>
      <c r="H373" s="60">
        <v>14473.29</v>
      </c>
      <c r="I373" s="38"/>
      <c r="J373" s="38"/>
      <c r="L373" s="27"/>
      <c r="N373" s="19"/>
      <c r="P373" s="19"/>
    </row>
    <row r="374" spans="1:16" ht="16.5" x14ac:dyDescent="0.25">
      <c r="A374" s="55" t="s">
        <v>394</v>
      </c>
      <c r="B374" s="56" t="s">
        <v>398</v>
      </c>
      <c r="C374" s="57" t="s">
        <v>399</v>
      </c>
      <c r="D374" s="56" t="s">
        <v>6840</v>
      </c>
      <c r="E374" s="56" t="s">
        <v>12</v>
      </c>
      <c r="F374" s="58">
        <v>52</v>
      </c>
      <c r="G374" s="59">
        <v>277.95</v>
      </c>
      <c r="H374" s="60">
        <v>14453.4</v>
      </c>
      <c r="I374" s="38"/>
      <c r="J374" s="38"/>
      <c r="L374" s="27"/>
      <c r="N374" s="19"/>
      <c r="P374" s="19"/>
    </row>
    <row r="375" spans="1:16" ht="16.5" x14ac:dyDescent="0.25">
      <c r="A375" s="55" t="s">
        <v>557</v>
      </c>
      <c r="B375" s="56" t="s">
        <v>558</v>
      </c>
      <c r="C375" s="57" t="s">
        <v>559</v>
      </c>
      <c r="D375" s="56" t="s">
        <v>6792</v>
      </c>
      <c r="E375" s="56" t="s">
        <v>19</v>
      </c>
      <c r="F375" s="58">
        <v>7</v>
      </c>
      <c r="G375" s="59">
        <v>2058.4299999999998</v>
      </c>
      <c r="H375" s="60">
        <v>14409.01</v>
      </c>
      <c r="I375" s="38"/>
      <c r="J375" s="38"/>
      <c r="L375" s="27"/>
      <c r="N375" s="19"/>
      <c r="P375" s="19"/>
    </row>
    <row r="376" spans="1:16" ht="16.5" x14ac:dyDescent="0.25">
      <c r="A376" s="55" t="s">
        <v>6631</v>
      </c>
      <c r="B376" s="56" t="s">
        <v>6644</v>
      </c>
      <c r="C376" s="57" t="s">
        <v>6645</v>
      </c>
      <c r="D376" s="56" t="s">
        <v>6840</v>
      </c>
      <c r="E376" s="56" t="s">
        <v>12</v>
      </c>
      <c r="F376" s="61">
        <v>6</v>
      </c>
      <c r="G376" s="59">
        <v>2390.98</v>
      </c>
      <c r="H376" s="60">
        <v>14345.88</v>
      </c>
      <c r="I376" s="38"/>
      <c r="J376" s="38"/>
      <c r="L376" s="27"/>
      <c r="N376" s="19"/>
      <c r="P376" s="19"/>
    </row>
    <row r="377" spans="1:16" ht="16.5" x14ac:dyDescent="0.25">
      <c r="A377" s="55" t="s">
        <v>4856</v>
      </c>
      <c r="B377" s="56" t="s">
        <v>4860</v>
      </c>
      <c r="C377" s="57" t="s">
        <v>4861</v>
      </c>
      <c r="D377" s="56" t="s">
        <v>11</v>
      </c>
      <c r="E377" s="56" t="s">
        <v>12</v>
      </c>
      <c r="F377" s="58">
        <v>134</v>
      </c>
      <c r="G377" s="59">
        <v>105.88</v>
      </c>
      <c r="H377" s="60">
        <v>14187.92</v>
      </c>
      <c r="I377" s="38"/>
      <c r="J377" s="38"/>
      <c r="L377" s="27"/>
      <c r="N377" s="19"/>
      <c r="P377" s="19"/>
    </row>
    <row r="378" spans="1:16" x14ac:dyDescent="0.25">
      <c r="A378" s="55" t="s">
        <v>3280</v>
      </c>
      <c r="B378" s="56" t="s">
        <v>3293</v>
      </c>
      <c r="C378" s="57" t="s">
        <v>3294</v>
      </c>
      <c r="D378" s="56" t="s">
        <v>6792</v>
      </c>
      <c r="E378" s="56" t="s">
        <v>19</v>
      </c>
      <c r="F378" s="61">
        <v>125</v>
      </c>
      <c r="G378" s="59">
        <v>113.22</v>
      </c>
      <c r="H378" s="60">
        <v>14152.5</v>
      </c>
      <c r="I378" s="38"/>
      <c r="J378" s="38"/>
      <c r="L378" s="27"/>
      <c r="N378" s="19"/>
      <c r="P378" s="19"/>
    </row>
    <row r="379" spans="1:16" x14ac:dyDescent="0.25">
      <c r="A379" s="55" t="s">
        <v>300</v>
      </c>
      <c r="B379" s="56" t="s">
        <v>304</v>
      </c>
      <c r="C379" s="57" t="s">
        <v>305</v>
      </c>
      <c r="D379" s="56" t="s">
        <v>6792</v>
      </c>
      <c r="E379" s="56" t="s">
        <v>12</v>
      </c>
      <c r="F379" s="58">
        <v>52</v>
      </c>
      <c r="G379" s="59">
        <v>272.16000000000003</v>
      </c>
      <c r="H379" s="60">
        <v>14152.32</v>
      </c>
      <c r="I379" s="38"/>
      <c r="J379" s="38"/>
      <c r="L379" s="27"/>
      <c r="N379" s="19"/>
      <c r="P379" s="19"/>
    </row>
    <row r="380" spans="1:16" x14ac:dyDescent="0.25">
      <c r="A380" s="55" t="s">
        <v>3169</v>
      </c>
      <c r="B380" s="56" t="s">
        <v>3170</v>
      </c>
      <c r="C380" s="57" t="s">
        <v>3171</v>
      </c>
      <c r="D380" s="56" t="s">
        <v>6792</v>
      </c>
      <c r="E380" s="56" t="s">
        <v>19</v>
      </c>
      <c r="F380" s="58">
        <v>26</v>
      </c>
      <c r="G380" s="59">
        <v>544.17999999999995</v>
      </c>
      <c r="H380" s="60">
        <v>14148.68</v>
      </c>
      <c r="I380" s="38"/>
      <c r="J380" s="38"/>
      <c r="L380" s="27"/>
      <c r="N380" s="19"/>
      <c r="P380" s="19"/>
    </row>
    <row r="381" spans="1:16" x14ac:dyDescent="0.25">
      <c r="A381" s="55" t="s">
        <v>1675</v>
      </c>
      <c r="B381" s="56" t="s">
        <v>1676</v>
      </c>
      <c r="C381" s="57" t="s">
        <v>1677</v>
      </c>
      <c r="D381" s="56" t="s">
        <v>6792</v>
      </c>
      <c r="E381" s="56" t="s">
        <v>19</v>
      </c>
      <c r="F381" s="58">
        <v>5</v>
      </c>
      <c r="G381" s="59">
        <v>2826.48</v>
      </c>
      <c r="H381" s="60">
        <v>14132.4</v>
      </c>
      <c r="I381" s="38"/>
      <c r="J381" s="38"/>
      <c r="L381" s="27"/>
      <c r="N381" s="19"/>
      <c r="P381" s="19"/>
    </row>
    <row r="382" spans="1:16" ht="16.5" x14ac:dyDescent="0.25">
      <c r="A382" s="55" t="s">
        <v>554</v>
      </c>
      <c r="B382" s="56" t="s">
        <v>555</v>
      </c>
      <c r="C382" s="57" t="s">
        <v>556</v>
      </c>
      <c r="D382" s="56" t="s">
        <v>6792</v>
      </c>
      <c r="E382" s="56" t="s">
        <v>19</v>
      </c>
      <c r="F382" s="58">
        <v>7</v>
      </c>
      <c r="G382" s="59">
        <v>2018.57</v>
      </c>
      <c r="H382" s="60">
        <v>14129.99</v>
      </c>
      <c r="I382" s="38"/>
      <c r="J382" s="38"/>
      <c r="L382" s="27"/>
      <c r="N382" s="19"/>
      <c r="P382" s="19"/>
    </row>
    <row r="383" spans="1:16" x14ac:dyDescent="0.25">
      <c r="A383" s="55" t="s">
        <v>2373</v>
      </c>
      <c r="B383" s="56" t="s">
        <v>2374</v>
      </c>
      <c r="C383" s="57" t="s">
        <v>2375</v>
      </c>
      <c r="D383" s="56" t="s">
        <v>6792</v>
      </c>
      <c r="E383" s="56" t="s">
        <v>12</v>
      </c>
      <c r="F383" s="61">
        <v>5</v>
      </c>
      <c r="G383" s="59">
        <v>2823.84</v>
      </c>
      <c r="H383" s="60">
        <v>14119.2</v>
      </c>
      <c r="I383" s="38"/>
      <c r="J383" s="38"/>
      <c r="L383" s="27"/>
      <c r="N383" s="19"/>
      <c r="P383" s="19"/>
    </row>
    <row r="384" spans="1:16" x14ac:dyDescent="0.25">
      <c r="A384" s="55" t="s">
        <v>106</v>
      </c>
      <c r="B384" s="56" t="s">
        <v>107</v>
      </c>
      <c r="C384" s="57" t="s">
        <v>108</v>
      </c>
      <c r="D384" s="56" t="s">
        <v>6792</v>
      </c>
      <c r="E384" s="56" t="s">
        <v>12</v>
      </c>
      <c r="F384" s="58">
        <v>125</v>
      </c>
      <c r="G384" s="59">
        <v>110.98</v>
      </c>
      <c r="H384" s="60">
        <v>13872.5</v>
      </c>
      <c r="I384" s="38"/>
      <c r="J384" s="38"/>
      <c r="L384" s="27"/>
      <c r="N384" s="19"/>
      <c r="P384" s="19"/>
    </row>
    <row r="385" spans="1:16" x14ac:dyDescent="0.25">
      <c r="A385" s="55" t="s">
        <v>2649</v>
      </c>
      <c r="B385" s="56" t="s">
        <v>2650</v>
      </c>
      <c r="C385" s="57" t="s">
        <v>2651</v>
      </c>
      <c r="D385" s="56" t="s">
        <v>6792</v>
      </c>
      <c r="E385" s="56" t="s">
        <v>19</v>
      </c>
      <c r="F385" s="58">
        <v>5</v>
      </c>
      <c r="G385" s="59">
        <v>2771.06</v>
      </c>
      <c r="H385" s="60">
        <v>13855.3</v>
      </c>
      <c r="I385" s="38"/>
      <c r="J385" s="38"/>
      <c r="L385" s="27"/>
      <c r="N385" s="19"/>
      <c r="P385" s="19"/>
    </row>
    <row r="386" spans="1:16" ht="16.5" x14ac:dyDescent="0.25">
      <c r="A386" s="55" t="s">
        <v>177</v>
      </c>
      <c r="B386" s="56" t="s">
        <v>178</v>
      </c>
      <c r="C386" s="57" t="s">
        <v>179</v>
      </c>
      <c r="D386" s="56" t="s">
        <v>11</v>
      </c>
      <c r="E386" s="56" t="s">
        <v>93</v>
      </c>
      <c r="F386" s="58">
        <v>1200</v>
      </c>
      <c r="G386" s="59">
        <v>11.54</v>
      </c>
      <c r="H386" s="60">
        <v>13848</v>
      </c>
      <c r="I386" s="38"/>
      <c r="J386" s="38"/>
      <c r="L386" s="27"/>
      <c r="N386" s="19"/>
      <c r="P386" s="19"/>
    </row>
    <row r="387" spans="1:16" ht="16.5" x14ac:dyDescent="0.25">
      <c r="A387" s="55" t="s">
        <v>862</v>
      </c>
      <c r="B387" s="56" t="s">
        <v>863</v>
      </c>
      <c r="C387" s="57" t="s">
        <v>864</v>
      </c>
      <c r="D387" s="56" t="s">
        <v>6840</v>
      </c>
      <c r="E387" s="56" t="s">
        <v>12</v>
      </c>
      <c r="F387" s="58">
        <v>2</v>
      </c>
      <c r="G387" s="59">
        <v>6896.46</v>
      </c>
      <c r="H387" s="60">
        <v>13792.92</v>
      </c>
      <c r="I387" s="38"/>
      <c r="J387" s="38"/>
      <c r="L387" s="27"/>
      <c r="N387" s="19"/>
      <c r="P387" s="19"/>
    </row>
    <row r="388" spans="1:16" x14ac:dyDescent="0.25">
      <c r="A388" s="55" t="s">
        <v>896</v>
      </c>
      <c r="B388" s="56" t="s">
        <v>897</v>
      </c>
      <c r="C388" s="57" t="s">
        <v>898</v>
      </c>
      <c r="D388" s="56" t="s">
        <v>6792</v>
      </c>
      <c r="E388" s="56" t="s">
        <v>12</v>
      </c>
      <c r="F388" s="58">
        <v>18</v>
      </c>
      <c r="G388" s="59">
        <v>764.53</v>
      </c>
      <c r="H388" s="60">
        <v>13761.54</v>
      </c>
      <c r="I388" s="38"/>
      <c r="J388" s="38"/>
      <c r="L388" s="27"/>
      <c r="N388" s="19"/>
      <c r="P388" s="19"/>
    </row>
    <row r="389" spans="1:16" ht="16.5" x14ac:dyDescent="0.25">
      <c r="A389" s="55" t="s">
        <v>6524</v>
      </c>
      <c r="B389" s="56" t="s">
        <v>6538</v>
      </c>
      <c r="C389" s="57" t="s">
        <v>6539</v>
      </c>
      <c r="D389" s="56" t="s">
        <v>11</v>
      </c>
      <c r="E389" s="56" t="s">
        <v>6533</v>
      </c>
      <c r="F389" s="61">
        <v>500</v>
      </c>
      <c r="G389" s="59">
        <v>27.47</v>
      </c>
      <c r="H389" s="60">
        <v>13735</v>
      </c>
      <c r="I389" s="38"/>
      <c r="J389" s="38"/>
      <c r="L389" s="27"/>
      <c r="N389" s="19"/>
      <c r="P389" s="19"/>
    </row>
    <row r="390" spans="1:16" ht="24.75" x14ac:dyDescent="0.25">
      <c r="A390" s="55" t="s">
        <v>1530</v>
      </c>
      <c r="B390" s="56" t="s">
        <v>1531</v>
      </c>
      <c r="C390" s="57" t="s">
        <v>1532</v>
      </c>
      <c r="D390" s="56" t="s">
        <v>11</v>
      </c>
      <c r="E390" s="56" t="s">
        <v>19</v>
      </c>
      <c r="F390" s="58">
        <v>102</v>
      </c>
      <c r="G390" s="59">
        <v>134.4</v>
      </c>
      <c r="H390" s="60">
        <v>13708.8</v>
      </c>
      <c r="I390" s="38"/>
      <c r="J390" s="38"/>
      <c r="L390" s="27"/>
      <c r="N390" s="19"/>
      <c r="P390" s="19"/>
    </row>
    <row r="391" spans="1:16" ht="24.75" x14ac:dyDescent="0.25">
      <c r="A391" s="55" t="s">
        <v>4730</v>
      </c>
      <c r="B391" s="56" t="s">
        <v>4731</v>
      </c>
      <c r="C391" s="57" t="s">
        <v>4732</v>
      </c>
      <c r="D391" s="56" t="s">
        <v>11</v>
      </c>
      <c r="E391" s="56" t="s">
        <v>12</v>
      </c>
      <c r="F391" s="58">
        <v>200</v>
      </c>
      <c r="G391" s="59">
        <v>68.22</v>
      </c>
      <c r="H391" s="60">
        <v>13644</v>
      </c>
      <c r="I391" s="38"/>
      <c r="J391" s="38"/>
      <c r="L391" s="27"/>
      <c r="N391" s="19"/>
      <c r="P391" s="19"/>
    </row>
    <row r="392" spans="1:16" ht="16.5" x14ac:dyDescent="0.25">
      <c r="A392" s="55" t="s">
        <v>1666</v>
      </c>
      <c r="B392" s="56" t="s">
        <v>1667</v>
      </c>
      <c r="C392" s="57" t="s">
        <v>1668</v>
      </c>
      <c r="D392" s="56" t="s">
        <v>11</v>
      </c>
      <c r="E392" s="56" t="s">
        <v>19</v>
      </c>
      <c r="F392" s="58">
        <v>52</v>
      </c>
      <c r="G392" s="59">
        <v>260.76</v>
      </c>
      <c r="H392" s="60">
        <v>13559.52</v>
      </c>
      <c r="I392" s="38"/>
      <c r="J392" s="38"/>
      <c r="L392" s="27"/>
      <c r="N392" s="19"/>
      <c r="P392" s="19"/>
    </row>
    <row r="393" spans="1:16" ht="33" x14ac:dyDescent="0.25">
      <c r="A393" s="55" t="s">
        <v>400</v>
      </c>
      <c r="B393" s="56" t="s">
        <v>404</v>
      </c>
      <c r="C393" s="57" t="s">
        <v>405</v>
      </c>
      <c r="D393" s="56" t="s">
        <v>11</v>
      </c>
      <c r="E393" s="56" t="s">
        <v>12</v>
      </c>
      <c r="F393" s="58">
        <v>102</v>
      </c>
      <c r="G393" s="59">
        <v>132.51</v>
      </c>
      <c r="H393" s="60">
        <v>13516.02</v>
      </c>
      <c r="I393" s="38"/>
      <c r="J393" s="38"/>
      <c r="L393" s="27"/>
      <c r="N393" s="19"/>
      <c r="P393" s="19"/>
    </row>
    <row r="394" spans="1:16" x14ac:dyDescent="0.25">
      <c r="A394" s="55" t="s">
        <v>4685</v>
      </c>
      <c r="B394" s="56" t="s">
        <v>4686</v>
      </c>
      <c r="C394" s="57" t="s">
        <v>4687</v>
      </c>
      <c r="D394" s="56" t="s">
        <v>6840</v>
      </c>
      <c r="E394" s="56" t="s">
        <v>29</v>
      </c>
      <c r="F394" s="58">
        <v>22</v>
      </c>
      <c r="G394" s="59">
        <v>614.36</v>
      </c>
      <c r="H394" s="60">
        <v>13515.92</v>
      </c>
      <c r="I394" s="38"/>
      <c r="J394" s="38"/>
      <c r="L394" s="27"/>
      <c r="N394" s="19"/>
      <c r="P394" s="19"/>
    </row>
    <row r="395" spans="1:16" x14ac:dyDescent="0.25">
      <c r="A395" s="55" t="s">
        <v>859</v>
      </c>
      <c r="B395" s="56" t="s">
        <v>860</v>
      </c>
      <c r="C395" s="57" t="s">
        <v>861</v>
      </c>
      <c r="D395" s="56" t="s">
        <v>6792</v>
      </c>
      <c r="E395" s="56" t="s">
        <v>19</v>
      </c>
      <c r="F395" s="58">
        <v>4</v>
      </c>
      <c r="G395" s="59">
        <v>3345.26</v>
      </c>
      <c r="H395" s="60">
        <v>13381.04</v>
      </c>
      <c r="I395" s="38"/>
      <c r="J395" s="38"/>
      <c r="L395" s="27"/>
      <c r="N395" s="19"/>
      <c r="P395" s="19"/>
    </row>
    <row r="396" spans="1:16" ht="24.75" x14ac:dyDescent="0.25">
      <c r="A396" s="55" t="s">
        <v>1587</v>
      </c>
      <c r="B396" s="56" t="s">
        <v>1588</v>
      </c>
      <c r="C396" s="57" t="s">
        <v>1589</v>
      </c>
      <c r="D396" s="56" t="s">
        <v>11</v>
      </c>
      <c r="E396" s="56" t="s">
        <v>68</v>
      </c>
      <c r="F396" s="58">
        <v>77</v>
      </c>
      <c r="G396" s="59">
        <v>173.34</v>
      </c>
      <c r="H396" s="60">
        <v>13347.18</v>
      </c>
      <c r="I396" s="38"/>
      <c r="J396" s="38"/>
      <c r="L396" s="27"/>
      <c r="N396" s="19"/>
      <c r="P396" s="19"/>
    </row>
    <row r="397" spans="1:16" x14ac:dyDescent="0.25">
      <c r="A397" s="55" t="s">
        <v>2370</v>
      </c>
      <c r="B397" s="56" t="s">
        <v>2371</v>
      </c>
      <c r="C397" s="57" t="s">
        <v>2372</v>
      </c>
      <c r="D397" s="56" t="s">
        <v>6792</v>
      </c>
      <c r="E397" s="56" t="s">
        <v>12</v>
      </c>
      <c r="F397" s="61">
        <v>5</v>
      </c>
      <c r="G397" s="59">
        <v>2668.48</v>
      </c>
      <c r="H397" s="60">
        <v>13342.4</v>
      </c>
      <c r="I397" s="38"/>
      <c r="J397" s="38"/>
      <c r="L397" s="27"/>
      <c r="N397" s="19"/>
      <c r="P397" s="19"/>
    </row>
    <row r="398" spans="1:16" x14ac:dyDescent="0.25">
      <c r="A398" s="55" t="s">
        <v>1369</v>
      </c>
      <c r="B398" s="56" t="s">
        <v>1374</v>
      </c>
      <c r="C398" s="57" t="s">
        <v>1375</v>
      </c>
      <c r="D398" s="56" t="s">
        <v>6840</v>
      </c>
      <c r="E398" s="56" t="s">
        <v>12</v>
      </c>
      <c r="F398" s="58">
        <v>26</v>
      </c>
      <c r="G398" s="59">
        <v>512.48</v>
      </c>
      <c r="H398" s="60">
        <v>13324.48</v>
      </c>
      <c r="I398" s="38"/>
      <c r="J398" s="38"/>
      <c r="L398" s="27"/>
      <c r="N398" s="19"/>
      <c r="P398" s="19"/>
    </row>
    <row r="399" spans="1:16" x14ac:dyDescent="0.25">
      <c r="A399" s="55" t="s">
        <v>3253</v>
      </c>
      <c r="B399" s="56" t="s">
        <v>3266</v>
      </c>
      <c r="C399" s="57" t="s">
        <v>3267</v>
      </c>
      <c r="D399" s="56" t="s">
        <v>6792</v>
      </c>
      <c r="E399" s="56" t="s">
        <v>68</v>
      </c>
      <c r="F399" s="61">
        <v>311</v>
      </c>
      <c r="G399" s="59">
        <v>42.84</v>
      </c>
      <c r="H399" s="60">
        <v>13323.24</v>
      </c>
      <c r="I399" s="38"/>
      <c r="J399" s="38"/>
      <c r="L399" s="27"/>
      <c r="N399" s="19"/>
      <c r="P399" s="19"/>
    </row>
    <row r="400" spans="1:16" ht="24.75" x14ac:dyDescent="0.25">
      <c r="A400" s="55" t="s">
        <v>5397</v>
      </c>
      <c r="B400" s="56" t="s">
        <v>5398</v>
      </c>
      <c r="C400" s="57" t="s">
        <v>5399</v>
      </c>
      <c r="D400" s="56" t="s">
        <v>6840</v>
      </c>
      <c r="E400" s="56" t="s">
        <v>12</v>
      </c>
      <c r="F400" s="58">
        <v>52</v>
      </c>
      <c r="G400" s="59">
        <v>256.20999999999998</v>
      </c>
      <c r="H400" s="60">
        <v>13322.92</v>
      </c>
      <c r="I400" s="38"/>
      <c r="J400" s="38"/>
      <c r="K400" s="27" t="s">
        <v>6533</v>
      </c>
      <c r="L400" s="27"/>
      <c r="N400" s="19"/>
      <c r="P400" s="19"/>
    </row>
    <row r="401" spans="1:16" x14ac:dyDescent="0.25">
      <c r="A401" s="55" t="s">
        <v>6425</v>
      </c>
      <c r="B401" s="56" t="s">
        <v>6438</v>
      </c>
      <c r="C401" s="57" t="s">
        <v>6439</v>
      </c>
      <c r="D401" s="56" t="s">
        <v>6792</v>
      </c>
      <c r="E401" s="56" t="s">
        <v>12</v>
      </c>
      <c r="F401" s="58">
        <v>141</v>
      </c>
      <c r="G401" s="59">
        <v>94.34</v>
      </c>
      <c r="H401" s="60">
        <v>13301.94</v>
      </c>
      <c r="I401" s="38"/>
      <c r="J401" s="38"/>
      <c r="K401" s="27" t="s">
        <v>6797</v>
      </c>
      <c r="L401" s="27"/>
      <c r="N401" s="19"/>
      <c r="P401" s="19"/>
    </row>
    <row r="402" spans="1:16" x14ac:dyDescent="0.25">
      <c r="A402" s="55" t="s">
        <v>371</v>
      </c>
      <c r="B402" s="56" t="s">
        <v>375</v>
      </c>
      <c r="C402" s="57" t="s">
        <v>376</v>
      </c>
      <c r="D402" s="56" t="s">
        <v>6792</v>
      </c>
      <c r="E402" s="56" t="s">
        <v>68</v>
      </c>
      <c r="F402" s="58">
        <v>7</v>
      </c>
      <c r="G402" s="59">
        <v>1889.92</v>
      </c>
      <c r="H402" s="60">
        <v>13229.44</v>
      </c>
      <c r="I402" s="38"/>
      <c r="J402" s="38"/>
      <c r="L402" s="27"/>
      <c r="N402" s="19"/>
      <c r="P402" s="19"/>
    </row>
    <row r="403" spans="1:16" x14ac:dyDescent="0.25">
      <c r="A403" s="55" t="s">
        <v>814</v>
      </c>
      <c r="B403" s="56" t="s">
        <v>815</v>
      </c>
      <c r="C403" s="57" t="s">
        <v>816</v>
      </c>
      <c r="D403" s="56" t="s">
        <v>6792</v>
      </c>
      <c r="E403" s="56" t="s">
        <v>12</v>
      </c>
      <c r="F403" s="58">
        <v>13</v>
      </c>
      <c r="G403" s="59">
        <v>1013.27</v>
      </c>
      <c r="H403" s="60">
        <v>13172.51</v>
      </c>
      <c r="I403" s="38"/>
      <c r="J403" s="38"/>
      <c r="L403" s="27"/>
      <c r="N403" s="19"/>
      <c r="P403" s="19"/>
    </row>
    <row r="404" spans="1:16" x14ac:dyDescent="0.25">
      <c r="A404" s="55" t="s">
        <v>320</v>
      </c>
      <c r="B404" s="56" t="s">
        <v>324</v>
      </c>
      <c r="C404" s="57" t="s">
        <v>325</v>
      </c>
      <c r="D404" s="56" t="s">
        <v>6792</v>
      </c>
      <c r="E404" s="56" t="s">
        <v>12</v>
      </c>
      <c r="F404" s="58">
        <v>102</v>
      </c>
      <c r="G404" s="59">
        <v>129.13999999999999</v>
      </c>
      <c r="H404" s="60">
        <v>13172.28</v>
      </c>
      <c r="I404" s="38"/>
      <c r="J404" s="38"/>
      <c r="L404" s="27"/>
      <c r="N404" s="19"/>
      <c r="P404" s="19"/>
    </row>
    <row r="405" spans="1:16" x14ac:dyDescent="0.25">
      <c r="A405" s="55" t="s">
        <v>6207</v>
      </c>
      <c r="B405" s="56" t="s">
        <v>6220</v>
      </c>
      <c r="C405" s="57" t="s">
        <v>6221</v>
      </c>
      <c r="D405" s="56" t="s">
        <v>6792</v>
      </c>
      <c r="E405" s="56" t="s">
        <v>12</v>
      </c>
      <c r="F405" s="58">
        <v>52</v>
      </c>
      <c r="G405" s="59">
        <v>253.09</v>
      </c>
      <c r="H405" s="60">
        <v>13160.68</v>
      </c>
      <c r="I405" s="38"/>
      <c r="J405" s="38"/>
      <c r="L405" s="27"/>
      <c r="N405" s="19"/>
      <c r="P405" s="19"/>
    </row>
    <row r="406" spans="1:16" ht="16.5" x14ac:dyDescent="0.25">
      <c r="A406" s="55" t="s">
        <v>2628</v>
      </c>
      <c r="B406" s="56" t="s">
        <v>2629</v>
      </c>
      <c r="C406" s="57" t="s">
        <v>2630</v>
      </c>
      <c r="D406" s="56" t="s">
        <v>11</v>
      </c>
      <c r="E406" s="56" t="s">
        <v>19</v>
      </c>
      <c r="F406" s="58">
        <v>10</v>
      </c>
      <c r="G406" s="59">
        <v>1310.1600000000001</v>
      </c>
      <c r="H406" s="60">
        <v>13101.6</v>
      </c>
      <c r="I406" s="38"/>
      <c r="J406" s="38"/>
      <c r="L406" s="27"/>
      <c r="N406" s="19"/>
      <c r="P406" s="19"/>
    </row>
    <row r="407" spans="1:16" ht="16.5" x14ac:dyDescent="0.25">
      <c r="A407" s="55" t="s">
        <v>3265</v>
      </c>
      <c r="B407" s="56" t="s">
        <v>3278</v>
      </c>
      <c r="C407" s="57" t="s">
        <v>3279</v>
      </c>
      <c r="D407" s="56" t="s">
        <v>11</v>
      </c>
      <c r="E407" s="56" t="s">
        <v>19</v>
      </c>
      <c r="F407" s="61">
        <v>94</v>
      </c>
      <c r="G407" s="59">
        <v>139.28</v>
      </c>
      <c r="H407" s="60">
        <v>13092.32</v>
      </c>
      <c r="I407" s="38"/>
      <c r="J407" s="38"/>
      <c r="L407" s="27"/>
      <c r="N407" s="19"/>
      <c r="P407" s="19"/>
    </row>
    <row r="408" spans="1:16" x14ac:dyDescent="0.25">
      <c r="A408" s="55" t="s">
        <v>4439</v>
      </c>
      <c r="B408" s="56" t="s">
        <v>4440</v>
      </c>
      <c r="C408" s="57" t="s">
        <v>4441</v>
      </c>
      <c r="D408" s="56" t="s">
        <v>6792</v>
      </c>
      <c r="E408" s="56" t="s">
        <v>12</v>
      </c>
      <c r="F408" s="58">
        <v>77</v>
      </c>
      <c r="G408" s="59">
        <v>169.17</v>
      </c>
      <c r="H408" s="60">
        <v>13026.09</v>
      </c>
      <c r="I408" s="38"/>
      <c r="J408" s="38"/>
      <c r="L408" s="27"/>
      <c r="N408" s="19"/>
      <c r="P408" s="19"/>
    </row>
    <row r="409" spans="1:16" ht="16.5" x14ac:dyDescent="0.25">
      <c r="A409" s="55" t="s">
        <v>2448</v>
      </c>
      <c r="B409" s="56" t="s">
        <v>2449</v>
      </c>
      <c r="C409" s="57" t="s">
        <v>2450</v>
      </c>
      <c r="D409" s="56" t="s">
        <v>6792</v>
      </c>
      <c r="E409" s="56" t="s">
        <v>19</v>
      </c>
      <c r="F409" s="58">
        <v>5</v>
      </c>
      <c r="G409" s="59">
        <v>2603.11</v>
      </c>
      <c r="H409" s="60">
        <v>13015.55</v>
      </c>
      <c r="I409" s="38"/>
      <c r="J409" s="38"/>
      <c r="L409" s="27"/>
      <c r="N409" s="19"/>
      <c r="P409" s="19"/>
    </row>
    <row r="410" spans="1:16" ht="16.5" x14ac:dyDescent="0.25">
      <c r="A410" s="55" t="s">
        <v>2437</v>
      </c>
      <c r="B410" s="56" t="s">
        <v>2438</v>
      </c>
      <c r="C410" s="57" t="s">
        <v>2439</v>
      </c>
      <c r="D410" s="56" t="s">
        <v>880</v>
      </c>
      <c r="E410" s="56" t="s">
        <v>19</v>
      </c>
      <c r="F410" s="61">
        <v>10</v>
      </c>
      <c r="G410" s="59">
        <v>1301.28</v>
      </c>
      <c r="H410" s="60">
        <v>13012.8</v>
      </c>
      <c r="I410" s="38"/>
      <c r="J410" s="38"/>
      <c r="L410" s="27"/>
      <c r="N410" s="19"/>
      <c r="P410" s="19"/>
    </row>
    <row r="411" spans="1:16" x14ac:dyDescent="0.25">
      <c r="A411" s="55" t="s">
        <v>524</v>
      </c>
      <c r="B411" s="56" t="s">
        <v>525</v>
      </c>
      <c r="C411" s="57" t="s">
        <v>526</v>
      </c>
      <c r="D411" s="56" t="s">
        <v>6792</v>
      </c>
      <c r="E411" s="56" t="s">
        <v>19</v>
      </c>
      <c r="F411" s="58">
        <v>7</v>
      </c>
      <c r="G411" s="59">
        <v>1858.42</v>
      </c>
      <c r="H411" s="60">
        <v>13008.94</v>
      </c>
      <c r="I411" s="38"/>
      <c r="J411" s="38"/>
      <c r="L411" s="27"/>
      <c r="N411" s="19"/>
      <c r="P411" s="19"/>
    </row>
    <row r="412" spans="1:16" x14ac:dyDescent="0.25">
      <c r="A412" s="55" t="s">
        <v>1040</v>
      </c>
      <c r="B412" s="56" t="s">
        <v>1041</v>
      </c>
      <c r="C412" s="57" t="s">
        <v>1042</v>
      </c>
      <c r="D412" s="56" t="s">
        <v>6792</v>
      </c>
      <c r="E412" s="56" t="s">
        <v>772</v>
      </c>
      <c r="F412" s="58">
        <v>7</v>
      </c>
      <c r="G412" s="59">
        <v>1853.75</v>
      </c>
      <c r="H412" s="60">
        <v>12976.25</v>
      </c>
      <c r="I412" s="38"/>
      <c r="J412" s="38"/>
      <c r="L412" s="27"/>
      <c r="N412" s="19"/>
      <c r="P412" s="19"/>
    </row>
    <row r="413" spans="1:16" x14ac:dyDescent="0.25">
      <c r="A413" s="55" t="s">
        <v>3215</v>
      </c>
      <c r="B413" s="56" t="s">
        <v>3226</v>
      </c>
      <c r="C413" s="57" t="s">
        <v>3227</v>
      </c>
      <c r="D413" s="56" t="s">
        <v>6792</v>
      </c>
      <c r="E413" s="56" t="s">
        <v>19</v>
      </c>
      <c r="F413" s="61">
        <v>5</v>
      </c>
      <c r="G413" s="59">
        <v>2578.58</v>
      </c>
      <c r="H413" s="60">
        <v>12892.9</v>
      </c>
      <c r="I413" s="38"/>
      <c r="J413" s="38"/>
      <c r="L413" s="27"/>
      <c r="N413" s="19"/>
      <c r="P413" s="19"/>
    </row>
    <row r="414" spans="1:16" x14ac:dyDescent="0.25">
      <c r="A414" s="55" t="s">
        <v>1037</v>
      </c>
      <c r="B414" s="56" t="s">
        <v>1038</v>
      </c>
      <c r="C414" s="57" t="s">
        <v>1039</v>
      </c>
      <c r="D414" s="56" t="s">
        <v>6792</v>
      </c>
      <c r="E414" s="56" t="s">
        <v>772</v>
      </c>
      <c r="F414" s="58">
        <v>7</v>
      </c>
      <c r="G414" s="59">
        <v>1839.36</v>
      </c>
      <c r="H414" s="60">
        <v>12875.52</v>
      </c>
      <c r="I414" s="38"/>
      <c r="J414" s="38"/>
      <c r="L414" s="27"/>
      <c r="N414" s="19"/>
      <c r="P414" s="19"/>
    </row>
    <row r="415" spans="1:16" x14ac:dyDescent="0.25">
      <c r="A415" s="55" t="s">
        <v>2037</v>
      </c>
      <c r="B415" s="56" t="s">
        <v>2038</v>
      </c>
      <c r="C415" s="57" t="s">
        <v>2039</v>
      </c>
      <c r="D415" s="56" t="s">
        <v>6792</v>
      </c>
      <c r="E415" s="56" t="s">
        <v>68</v>
      </c>
      <c r="F415" s="58">
        <v>5</v>
      </c>
      <c r="G415" s="59">
        <v>2571.81</v>
      </c>
      <c r="H415" s="60">
        <v>12859.05</v>
      </c>
      <c r="I415" s="38"/>
      <c r="J415" s="38"/>
      <c r="L415" s="27"/>
      <c r="N415" s="19"/>
      <c r="P415" s="19"/>
    </row>
    <row r="416" spans="1:16" ht="24.75" x14ac:dyDescent="0.25">
      <c r="A416" s="55" t="s">
        <v>317</v>
      </c>
      <c r="B416" s="56" t="s">
        <v>321</v>
      </c>
      <c r="C416" s="57" t="s">
        <v>322</v>
      </c>
      <c r="D416" s="56" t="s">
        <v>11</v>
      </c>
      <c r="E416" s="56" t="s">
        <v>12</v>
      </c>
      <c r="F416" s="58">
        <v>125</v>
      </c>
      <c r="G416" s="59">
        <v>102.07</v>
      </c>
      <c r="H416" s="60">
        <v>12758.75</v>
      </c>
      <c r="I416" s="38"/>
      <c r="J416" s="38"/>
      <c r="L416" s="27"/>
      <c r="N416" s="19"/>
      <c r="P416" s="19"/>
    </row>
    <row r="417" spans="1:16" x14ac:dyDescent="0.25">
      <c r="A417" s="55" t="s">
        <v>2322</v>
      </c>
      <c r="B417" s="56" t="s">
        <v>2323</v>
      </c>
      <c r="C417" s="57" t="s">
        <v>2324</v>
      </c>
      <c r="D417" s="56" t="s">
        <v>6792</v>
      </c>
      <c r="E417" s="56" t="s">
        <v>19</v>
      </c>
      <c r="F417" s="61">
        <v>102</v>
      </c>
      <c r="G417" s="59">
        <v>125.02</v>
      </c>
      <c r="H417" s="60">
        <v>12752.04</v>
      </c>
      <c r="I417" s="38"/>
      <c r="J417" s="38"/>
      <c r="L417" s="27"/>
      <c r="N417" s="19"/>
      <c r="P417" s="19"/>
    </row>
    <row r="418" spans="1:16" ht="24.75" x14ac:dyDescent="0.25">
      <c r="A418" s="55" t="s">
        <v>2283</v>
      </c>
      <c r="B418" s="56" t="s">
        <v>2284</v>
      </c>
      <c r="C418" s="57" t="s">
        <v>2285</v>
      </c>
      <c r="D418" s="56" t="s">
        <v>11</v>
      </c>
      <c r="E418" s="56" t="s">
        <v>19</v>
      </c>
      <c r="F418" s="61">
        <v>117</v>
      </c>
      <c r="G418" s="59">
        <v>108.97</v>
      </c>
      <c r="H418" s="60">
        <v>12749.49</v>
      </c>
      <c r="I418" s="38"/>
      <c r="J418" s="38"/>
      <c r="L418" s="27"/>
      <c r="N418" s="19"/>
      <c r="P418" s="19"/>
    </row>
    <row r="419" spans="1:16" ht="16.5" x14ac:dyDescent="0.25">
      <c r="A419" s="55" t="s">
        <v>692</v>
      </c>
      <c r="B419" s="56" t="s">
        <v>693</v>
      </c>
      <c r="C419" s="57" t="s">
        <v>694</v>
      </c>
      <c r="D419" s="56" t="s">
        <v>11</v>
      </c>
      <c r="E419" s="56" t="s">
        <v>19</v>
      </c>
      <c r="F419" s="58">
        <v>52</v>
      </c>
      <c r="G419" s="59">
        <v>243.65</v>
      </c>
      <c r="H419" s="60">
        <v>12669.8</v>
      </c>
      <c r="I419" s="38"/>
      <c r="J419" s="38"/>
      <c r="L419" s="27"/>
      <c r="N419" s="19"/>
      <c r="P419" s="19"/>
    </row>
    <row r="420" spans="1:16" x14ac:dyDescent="0.25">
      <c r="A420" s="55" t="s">
        <v>3854</v>
      </c>
      <c r="B420" s="56" t="s">
        <v>3876</v>
      </c>
      <c r="C420" s="57" t="s">
        <v>3877</v>
      </c>
      <c r="D420" s="56" t="s">
        <v>6792</v>
      </c>
      <c r="E420" s="56" t="s">
        <v>19</v>
      </c>
      <c r="F420" s="58">
        <v>5</v>
      </c>
      <c r="G420" s="59">
        <v>2529.44</v>
      </c>
      <c r="H420" s="60">
        <v>12647.2</v>
      </c>
      <c r="I420" s="38"/>
      <c r="J420" s="38"/>
      <c r="L420" s="27"/>
      <c r="N420" s="19"/>
      <c r="P420" s="19"/>
    </row>
    <row r="421" spans="1:16" x14ac:dyDescent="0.25">
      <c r="A421" s="55" t="s">
        <v>2172</v>
      </c>
      <c r="B421" s="56" t="s">
        <v>2173</v>
      </c>
      <c r="C421" s="57" t="s">
        <v>2174</v>
      </c>
      <c r="D421" s="56" t="s">
        <v>6792</v>
      </c>
      <c r="E421" s="56" t="s">
        <v>19</v>
      </c>
      <c r="F421" s="61">
        <v>17</v>
      </c>
      <c r="G421" s="59">
        <v>743.62</v>
      </c>
      <c r="H421" s="60">
        <v>12641.54</v>
      </c>
      <c r="I421" s="38"/>
      <c r="J421" s="38"/>
      <c r="L421" s="27"/>
      <c r="N421" s="19"/>
      <c r="P421" s="19"/>
    </row>
    <row r="422" spans="1:16" x14ac:dyDescent="0.25">
      <c r="A422" s="55" t="s">
        <v>1046</v>
      </c>
      <c r="B422" s="56" t="s">
        <v>1047</v>
      </c>
      <c r="C422" s="57" t="s">
        <v>1048</v>
      </c>
      <c r="D422" s="56" t="s">
        <v>6792</v>
      </c>
      <c r="E422" s="56" t="s">
        <v>19</v>
      </c>
      <c r="F422" s="58">
        <v>7</v>
      </c>
      <c r="G422" s="59">
        <v>1805.38</v>
      </c>
      <c r="H422" s="60">
        <v>12637.66</v>
      </c>
      <c r="I422" s="38"/>
      <c r="J422" s="38"/>
      <c r="L422" s="27"/>
      <c r="N422" s="19"/>
      <c r="P422" s="19"/>
    </row>
    <row r="423" spans="1:16" x14ac:dyDescent="0.25">
      <c r="A423" s="55" t="s">
        <v>2772</v>
      </c>
      <c r="B423" s="56" t="s">
        <v>2773</v>
      </c>
      <c r="C423" s="57" t="s">
        <v>2774</v>
      </c>
      <c r="D423" s="56" t="s">
        <v>6792</v>
      </c>
      <c r="E423" s="56" t="s">
        <v>68</v>
      </c>
      <c r="F423" s="58">
        <v>139</v>
      </c>
      <c r="G423" s="59">
        <v>90.88</v>
      </c>
      <c r="H423" s="60">
        <v>12632.32</v>
      </c>
      <c r="I423" s="38"/>
      <c r="J423" s="38"/>
      <c r="L423" s="27"/>
      <c r="N423" s="19"/>
      <c r="P423" s="19"/>
    </row>
    <row r="424" spans="1:16" x14ac:dyDescent="0.25">
      <c r="A424" s="55" t="s">
        <v>3160</v>
      </c>
      <c r="B424" s="56" t="s">
        <v>3161</v>
      </c>
      <c r="C424" s="57" t="s">
        <v>3162</v>
      </c>
      <c r="D424" s="56" t="s">
        <v>6792</v>
      </c>
      <c r="E424" s="56" t="s">
        <v>19</v>
      </c>
      <c r="F424" s="58">
        <v>26</v>
      </c>
      <c r="G424" s="59">
        <v>484.12</v>
      </c>
      <c r="H424" s="60">
        <v>12587.12</v>
      </c>
      <c r="I424" s="38"/>
      <c r="J424" s="38"/>
      <c r="K424" s="27" t="s">
        <v>6798</v>
      </c>
      <c r="L424" s="27"/>
      <c r="N424" s="19"/>
      <c r="P424" s="19"/>
    </row>
    <row r="425" spans="1:16" x14ac:dyDescent="0.25">
      <c r="A425" s="55" t="s">
        <v>2902</v>
      </c>
      <c r="B425" s="56" t="s">
        <v>2903</v>
      </c>
      <c r="C425" s="57" t="s">
        <v>2904</v>
      </c>
      <c r="D425" s="56" t="s">
        <v>6792</v>
      </c>
      <c r="E425" s="56" t="s">
        <v>19</v>
      </c>
      <c r="F425" s="58">
        <v>10</v>
      </c>
      <c r="G425" s="59">
        <v>1248.1400000000001</v>
      </c>
      <c r="H425" s="60">
        <v>12481.4</v>
      </c>
      <c r="I425" s="38"/>
      <c r="J425" s="38"/>
      <c r="L425" s="27"/>
      <c r="N425" s="19"/>
      <c r="P425" s="19"/>
    </row>
    <row r="426" spans="1:16" ht="16.5" x14ac:dyDescent="0.25">
      <c r="A426" s="55" t="s">
        <v>1479</v>
      </c>
      <c r="B426" s="56" t="s">
        <v>1480</v>
      </c>
      <c r="C426" s="57" t="s">
        <v>1481</v>
      </c>
      <c r="D426" s="56" t="s">
        <v>11</v>
      </c>
      <c r="E426" s="56" t="s">
        <v>68</v>
      </c>
      <c r="F426" s="58">
        <v>252</v>
      </c>
      <c r="G426" s="59">
        <v>49.33</v>
      </c>
      <c r="H426" s="60">
        <v>12431.16</v>
      </c>
      <c r="I426" s="38"/>
      <c r="J426" s="38"/>
      <c r="L426" s="27"/>
      <c r="N426" s="19"/>
      <c r="P426" s="19"/>
    </row>
    <row r="427" spans="1:16" ht="16.5" x14ac:dyDescent="0.25">
      <c r="A427" s="55" t="s">
        <v>1647</v>
      </c>
      <c r="B427" s="56" t="s">
        <v>1648</v>
      </c>
      <c r="C427" s="57" t="s">
        <v>1649</v>
      </c>
      <c r="D427" s="56" t="s">
        <v>11</v>
      </c>
      <c r="E427" s="56" t="s">
        <v>19</v>
      </c>
      <c r="F427" s="58">
        <v>9</v>
      </c>
      <c r="G427" s="59">
        <v>1376.32</v>
      </c>
      <c r="H427" s="60">
        <v>12386.88</v>
      </c>
      <c r="I427" s="38"/>
      <c r="J427" s="38"/>
      <c r="L427" s="27"/>
      <c r="N427" s="19"/>
      <c r="P427" s="19"/>
    </row>
    <row r="428" spans="1:16" x14ac:dyDescent="0.25">
      <c r="A428" s="55" t="s">
        <v>6340</v>
      </c>
      <c r="B428" s="56" t="s">
        <v>6353</v>
      </c>
      <c r="C428" s="57" t="s">
        <v>6354</v>
      </c>
      <c r="D428" s="56" t="s">
        <v>6840</v>
      </c>
      <c r="E428" s="56" t="s">
        <v>12</v>
      </c>
      <c r="F428" s="58">
        <v>179</v>
      </c>
      <c r="G428" s="59">
        <v>68.91</v>
      </c>
      <c r="H428" s="60">
        <v>12334.89</v>
      </c>
      <c r="I428" s="38"/>
      <c r="J428" s="38"/>
      <c r="L428" s="27"/>
      <c r="N428" s="19"/>
      <c r="P428" s="19"/>
    </row>
    <row r="429" spans="1:16" x14ac:dyDescent="0.25">
      <c r="A429" s="55" t="s">
        <v>1025</v>
      </c>
      <c r="B429" s="56" t="s">
        <v>1026</v>
      </c>
      <c r="C429" s="57" t="s">
        <v>1027</v>
      </c>
      <c r="D429" s="56" t="s">
        <v>6792</v>
      </c>
      <c r="E429" s="56" t="s">
        <v>93</v>
      </c>
      <c r="F429" s="58">
        <v>200</v>
      </c>
      <c r="G429" s="59">
        <v>61.48</v>
      </c>
      <c r="H429" s="60">
        <v>12296</v>
      </c>
      <c r="I429" s="38"/>
      <c r="J429" s="38"/>
      <c r="L429" s="27"/>
      <c r="N429" s="19"/>
      <c r="P429" s="19"/>
    </row>
    <row r="430" spans="1:16" ht="24.75" x14ac:dyDescent="0.25">
      <c r="A430" s="55" t="s">
        <v>4721</v>
      </c>
      <c r="B430" s="56" t="s">
        <v>4722</v>
      </c>
      <c r="C430" s="57" t="s">
        <v>4723</v>
      </c>
      <c r="D430" s="56" t="s">
        <v>11</v>
      </c>
      <c r="E430" s="56" t="s">
        <v>12</v>
      </c>
      <c r="F430" s="58">
        <v>250</v>
      </c>
      <c r="G430" s="59">
        <v>48.9</v>
      </c>
      <c r="H430" s="60">
        <v>12225</v>
      </c>
      <c r="I430" s="38"/>
      <c r="J430" s="38"/>
      <c r="L430" s="27"/>
      <c r="N430" s="19"/>
      <c r="P430" s="19"/>
    </row>
    <row r="431" spans="1:16" ht="33" x14ac:dyDescent="0.25">
      <c r="A431" s="55" t="s">
        <v>509</v>
      </c>
      <c r="B431" s="56" t="s">
        <v>510</v>
      </c>
      <c r="C431" s="57" t="s">
        <v>511</v>
      </c>
      <c r="D431" s="56" t="s">
        <v>11</v>
      </c>
      <c r="E431" s="56" t="s">
        <v>19</v>
      </c>
      <c r="F431" s="58">
        <v>12</v>
      </c>
      <c r="G431" s="59">
        <v>1017.61</v>
      </c>
      <c r="H431" s="60">
        <v>12211.32</v>
      </c>
      <c r="I431" s="38"/>
      <c r="J431" s="38"/>
      <c r="L431" s="27"/>
      <c r="N431" s="19"/>
      <c r="P431" s="19"/>
    </row>
    <row r="432" spans="1:16" x14ac:dyDescent="0.25">
      <c r="A432" s="55" t="s">
        <v>4826</v>
      </c>
      <c r="B432" s="56" t="s">
        <v>4830</v>
      </c>
      <c r="C432" s="57" t="s">
        <v>4831</v>
      </c>
      <c r="D432" s="56" t="s">
        <v>6792</v>
      </c>
      <c r="E432" s="56" t="s">
        <v>12</v>
      </c>
      <c r="F432" s="58">
        <v>52</v>
      </c>
      <c r="G432" s="59">
        <v>234.51</v>
      </c>
      <c r="H432" s="60">
        <v>12194.52</v>
      </c>
      <c r="I432" s="38"/>
      <c r="J432" s="38"/>
      <c r="K432" s="27" t="s">
        <v>6796</v>
      </c>
      <c r="L432" s="27"/>
      <c r="N432" s="19"/>
      <c r="P432" s="19"/>
    </row>
    <row r="433" spans="1:16" ht="16.5" x14ac:dyDescent="0.25">
      <c r="A433" s="55" t="s">
        <v>388</v>
      </c>
      <c r="B433" s="56" t="s">
        <v>392</v>
      </c>
      <c r="C433" s="57" t="s">
        <v>393</v>
      </c>
      <c r="D433" s="56" t="s">
        <v>6840</v>
      </c>
      <c r="E433" s="56" t="s">
        <v>12</v>
      </c>
      <c r="F433" s="58">
        <v>52</v>
      </c>
      <c r="G433" s="59">
        <v>233.39</v>
      </c>
      <c r="H433" s="60">
        <v>12136.28</v>
      </c>
      <c r="I433" s="38"/>
      <c r="J433" s="38"/>
      <c r="L433" s="27"/>
      <c r="N433" s="19"/>
      <c r="P433" s="19"/>
    </row>
    <row r="434" spans="1:16" ht="16.5" x14ac:dyDescent="0.25">
      <c r="A434" s="55" t="s">
        <v>947</v>
      </c>
      <c r="B434" s="56" t="s">
        <v>948</v>
      </c>
      <c r="C434" s="57" t="s">
        <v>949</v>
      </c>
      <c r="D434" s="56" t="s">
        <v>6792</v>
      </c>
      <c r="E434" s="56" t="s">
        <v>68</v>
      </c>
      <c r="F434" s="58">
        <v>7</v>
      </c>
      <c r="G434" s="59">
        <v>1728.07</v>
      </c>
      <c r="H434" s="60">
        <v>12096.49</v>
      </c>
      <c r="I434" s="38"/>
      <c r="J434" s="38"/>
      <c r="L434" s="27"/>
      <c r="N434" s="19"/>
      <c r="P434" s="19"/>
    </row>
    <row r="435" spans="1:16" x14ac:dyDescent="0.25">
      <c r="A435" s="55" t="s">
        <v>2334</v>
      </c>
      <c r="B435" s="56" t="s">
        <v>2335</v>
      </c>
      <c r="C435" s="57" t="s">
        <v>2336</v>
      </c>
      <c r="D435" s="56" t="s">
        <v>6792</v>
      </c>
      <c r="E435" s="56" t="s">
        <v>12</v>
      </c>
      <c r="F435" s="61">
        <v>1258</v>
      </c>
      <c r="G435" s="59">
        <v>9.61</v>
      </c>
      <c r="H435" s="60">
        <v>12089.38</v>
      </c>
      <c r="I435" s="38"/>
      <c r="J435" s="38"/>
      <c r="L435" s="27"/>
      <c r="N435" s="19"/>
      <c r="P435" s="19"/>
    </row>
    <row r="436" spans="1:16" x14ac:dyDescent="0.25">
      <c r="A436" s="55" t="s">
        <v>4430</v>
      </c>
      <c r="B436" s="56" t="s">
        <v>4431</v>
      </c>
      <c r="C436" s="57" t="s">
        <v>4432</v>
      </c>
      <c r="D436" s="56" t="s">
        <v>6792</v>
      </c>
      <c r="E436" s="56" t="s">
        <v>12</v>
      </c>
      <c r="F436" s="58">
        <v>26</v>
      </c>
      <c r="G436" s="59">
        <v>463.86</v>
      </c>
      <c r="H436" s="60">
        <v>12060.36</v>
      </c>
      <c r="I436" s="38"/>
      <c r="J436" s="38"/>
      <c r="L436" s="27"/>
      <c r="N436" s="19"/>
      <c r="P436" s="19"/>
    </row>
    <row r="437" spans="1:16" x14ac:dyDescent="0.25">
      <c r="A437" s="55" t="s">
        <v>1614</v>
      </c>
      <c r="B437" s="56" t="s">
        <v>1615</v>
      </c>
      <c r="C437" s="57" t="s">
        <v>1616</v>
      </c>
      <c r="D437" s="56" t="s">
        <v>6792</v>
      </c>
      <c r="E437" s="56" t="s">
        <v>19</v>
      </c>
      <c r="F437" s="58">
        <v>13</v>
      </c>
      <c r="G437" s="59">
        <v>921.49</v>
      </c>
      <c r="H437" s="60">
        <v>11979.37</v>
      </c>
      <c r="I437" s="38"/>
      <c r="J437" s="38"/>
      <c r="L437" s="27"/>
      <c r="N437" s="19"/>
      <c r="P437" s="19"/>
    </row>
    <row r="438" spans="1:16" x14ac:dyDescent="0.25">
      <c r="A438" s="55" t="s">
        <v>5941</v>
      </c>
      <c r="B438" s="56" t="s">
        <v>5945</v>
      </c>
      <c r="C438" s="57" t="s">
        <v>5946</v>
      </c>
      <c r="D438" s="56" t="s">
        <v>6792</v>
      </c>
      <c r="E438" s="56" t="s">
        <v>19</v>
      </c>
      <c r="F438" s="58">
        <v>7</v>
      </c>
      <c r="G438" s="59">
        <v>1696.01</v>
      </c>
      <c r="H438" s="60">
        <v>11872.07</v>
      </c>
      <c r="I438" s="38"/>
      <c r="J438" s="38"/>
      <c r="L438" s="27"/>
      <c r="N438" s="19"/>
      <c r="P438" s="19"/>
    </row>
    <row r="439" spans="1:16" x14ac:dyDescent="0.25">
      <c r="A439" s="55" t="s">
        <v>3163</v>
      </c>
      <c r="B439" s="56" t="s">
        <v>3164</v>
      </c>
      <c r="C439" s="57" t="s">
        <v>3165</v>
      </c>
      <c r="D439" s="56" t="s">
        <v>6792</v>
      </c>
      <c r="E439" s="56" t="s">
        <v>19</v>
      </c>
      <c r="F439" s="58">
        <v>26</v>
      </c>
      <c r="G439" s="59">
        <v>455.79</v>
      </c>
      <c r="H439" s="60">
        <v>11850.54</v>
      </c>
      <c r="I439" s="38"/>
      <c r="J439" s="38"/>
      <c r="L439" s="27"/>
      <c r="N439" s="19"/>
      <c r="P439" s="19"/>
    </row>
    <row r="440" spans="1:16" x14ac:dyDescent="0.25">
      <c r="A440" s="55" t="s">
        <v>1632</v>
      </c>
      <c r="B440" s="56" t="s">
        <v>1633</v>
      </c>
      <c r="C440" s="57" t="s">
        <v>1634</v>
      </c>
      <c r="D440" s="56" t="s">
        <v>6792</v>
      </c>
      <c r="E440" s="56" t="s">
        <v>19</v>
      </c>
      <c r="F440" s="58">
        <v>152</v>
      </c>
      <c r="G440" s="59">
        <v>77.22</v>
      </c>
      <c r="H440" s="60">
        <v>11737.44</v>
      </c>
      <c r="I440" s="38"/>
      <c r="J440" s="38"/>
      <c r="L440" s="27"/>
      <c r="N440" s="19"/>
      <c r="P440" s="19"/>
    </row>
    <row r="441" spans="1:16" ht="24.75" x14ac:dyDescent="0.25">
      <c r="A441" s="55" t="s">
        <v>6709</v>
      </c>
      <c r="B441" s="56" t="s">
        <v>6722</v>
      </c>
      <c r="C441" s="57" t="s">
        <v>6723</v>
      </c>
      <c r="D441" s="56" t="s">
        <v>880</v>
      </c>
      <c r="E441" s="56" t="s">
        <v>19</v>
      </c>
      <c r="F441" s="58">
        <v>6</v>
      </c>
      <c r="G441" s="59">
        <v>1952.45</v>
      </c>
      <c r="H441" s="60">
        <v>11714.7</v>
      </c>
      <c r="I441" s="38"/>
      <c r="J441" s="38"/>
      <c r="L441" s="27"/>
      <c r="N441" s="19"/>
      <c r="P441" s="19"/>
    </row>
    <row r="442" spans="1:16" x14ac:dyDescent="0.25">
      <c r="A442" s="55" t="s">
        <v>5938</v>
      </c>
      <c r="B442" s="56" t="s">
        <v>5942</v>
      </c>
      <c r="C442" s="57" t="s">
        <v>5943</v>
      </c>
      <c r="D442" s="56" t="s">
        <v>6792</v>
      </c>
      <c r="E442" s="56" t="s">
        <v>19</v>
      </c>
      <c r="F442" s="58">
        <v>7</v>
      </c>
      <c r="G442" s="59">
        <v>1672</v>
      </c>
      <c r="H442" s="60">
        <v>11704</v>
      </c>
      <c r="I442" s="38"/>
      <c r="J442" s="38"/>
      <c r="L442" s="27"/>
      <c r="N442" s="19"/>
      <c r="P442" s="19"/>
    </row>
    <row r="443" spans="1:16" ht="16.5" x14ac:dyDescent="0.25">
      <c r="A443" s="55" t="s">
        <v>2487</v>
      </c>
      <c r="B443" s="56" t="s">
        <v>2488</v>
      </c>
      <c r="C443" s="57" t="s">
        <v>2489</v>
      </c>
      <c r="D443" s="56" t="s">
        <v>6792</v>
      </c>
      <c r="E443" s="56" t="s">
        <v>68</v>
      </c>
      <c r="F443" s="58">
        <v>120</v>
      </c>
      <c r="G443" s="59">
        <v>97.48</v>
      </c>
      <c r="H443" s="60">
        <v>11697.6</v>
      </c>
      <c r="I443" s="38"/>
      <c r="J443" s="38"/>
      <c r="L443" s="27"/>
      <c r="N443" s="19"/>
      <c r="P443" s="19"/>
    </row>
    <row r="444" spans="1:16" x14ac:dyDescent="0.25">
      <c r="A444" s="55" t="s">
        <v>515</v>
      </c>
      <c r="B444" s="56" t="s">
        <v>516</v>
      </c>
      <c r="C444" s="57" t="s">
        <v>517</v>
      </c>
      <c r="D444" s="56" t="s">
        <v>6792</v>
      </c>
      <c r="E444" s="56" t="s">
        <v>19</v>
      </c>
      <c r="F444" s="58">
        <v>4</v>
      </c>
      <c r="G444" s="59">
        <v>2924.23</v>
      </c>
      <c r="H444" s="60">
        <v>11696.92</v>
      </c>
      <c r="I444" s="38"/>
      <c r="J444" s="38"/>
      <c r="L444" s="27"/>
      <c r="N444" s="19"/>
      <c r="P444" s="19"/>
    </row>
    <row r="445" spans="1:16" ht="16.5" x14ac:dyDescent="0.25">
      <c r="A445" s="55" t="s">
        <v>1644</v>
      </c>
      <c r="B445" s="56" t="s">
        <v>1645</v>
      </c>
      <c r="C445" s="57" t="s">
        <v>1646</v>
      </c>
      <c r="D445" s="56" t="s">
        <v>11</v>
      </c>
      <c r="E445" s="56" t="s">
        <v>19</v>
      </c>
      <c r="F445" s="58">
        <v>13</v>
      </c>
      <c r="G445" s="59">
        <v>894.07</v>
      </c>
      <c r="H445" s="60">
        <v>11622.91</v>
      </c>
      <c r="I445" s="38"/>
      <c r="J445" s="38"/>
      <c r="L445" s="27"/>
      <c r="N445" s="19"/>
      <c r="P445" s="19"/>
    </row>
    <row r="446" spans="1:16" x14ac:dyDescent="0.25">
      <c r="A446" s="55" t="s">
        <v>4293</v>
      </c>
      <c r="B446" s="56" t="s">
        <v>4308</v>
      </c>
      <c r="C446" s="57" t="s">
        <v>4309</v>
      </c>
      <c r="D446" s="56" t="s">
        <v>6840</v>
      </c>
      <c r="E446" s="56" t="s">
        <v>19</v>
      </c>
      <c r="F446" s="58">
        <v>7</v>
      </c>
      <c r="G446" s="59">
        <v>1655.52</v>
      </c>
      <c r="H446" s="60">
        <v>11588.64</v>
      </c>
      <c r="I446" s="38"/>
      <c r="J446" s="38"/>
      <c r="L446" s="27"/>
      <c r="N446" s="19"/>
      <c r="P446" s="19"/>
    </row>
    <row r="447" spans="1:16" ht="16.5" x14ac:dyDescent="0.25">
      <c r="A447" s="55" t="s">
        <v>1473</v>
      </c>
      <c r="B447" s="56" t="s">
        <v>1474</v>
      </c>
      <c r="C447" s="57" t="s">
        <v>1475</v>
      </c>
      <c r="D447" s="56" t="s">
        <v>11</v>
      </c>
      <c r="E447" s="56" t="s">
        <v>68</v>
      </c>
      <c r="F447" s="58">
        <v>604</v>
      </c>
      <c r="G447" s="59">
        <v>19.12</v>
      </c>
      <c r="H447" s="60">
        <v>11548.48</v>
      </c>
      <c r="I447" s="38"/>
      <c r="J447" s="38"/>
      <c r="L447" s="27"/>
      <c r="N447" s="19"/>
      <c r="P447" s="19"/>
    </row>
    <row r="448" spans="1:16" x14ac:dyDescent="0.25">
      <c r="A448" s="55" t="s">
        <v>6558</v>
      </c>
      <c r="B448" s="56" t="s">
        <v>6572</v>
      </c>
      <c r="C448" s="57" t="s">
        <v>6573</v>
      </c>
      <c r="D448" s="56" t="s">
        <v>6840</v>
      </c>
      <c r="E448" s="56" t="s">
        <v>12</v>
      </c>
      <c r="F448" s="61">
        <v>52</v>
      </c>
      <c r="G448" s="59">
        <v>221.6</v>
      </c>
      <c r="H448" s="60">
        <v>11523.2</v>
      </c>
      <c r="I448" s="38"/>
      <c r="J448" s="38"/>
      <c r="L448" s="27"/>
      <c r="N448" s="19"/>
      <c r="P448" s="19"/>
    </row>
    <row r="449" spans="1:16" x14ac:dyDescent="0.25">
      <c r="A449" s="55" t="s">
        <v>3191</v>
      </c>
      <c r="B449" s="56" t="s">
        <v>3195</v>
      </c>
      <c r="C449" s="57" t="s">
        <v>3196</v>
      </c>
      <c r="D449" s="56" t="s">
        <v>6792</v>
      </c>
      <c r="E449" s="56" t="s">
        <v>19</v>
      </c>
      <c r="F449" s="61">
        <v>27</v>
      </c>
      <c r="G449" s="59">
        <v>426.35</v>
      </c>
      <c r="H449" s="60">
        <v>11511.45</v>
      </c>
      <c r="I449" s="38"/>
      <c r="J449" s="38"/>
      <c r="K449" s="27" t="s">
        <v>6798</v>
      </c>
      <c r="L449" s="27"/>
      <c r="N449" s="19"/>
      <c r="P449" s="19"/>
    </row>
    <row r="450" spans="1:16" x14ac:dyDescent="0.25">
      <c r="A450" s="55" t="s">
        <v>614</v>
      </c>
      <c r="B450" s="56" t="s">
        <v>615</v>
      </c>
      <c r="C450" s="57" t="s">
        <v>616</v>
      </c>
      <c r="D450" s="56" t="s">
        <v>6792</v>
      </c>
      <c r="E450" s="56" t="s">
        <v>19</v>
      </c>
      <c r="F450" s="58">
        <v>3</v>
      </c>
      <c r="G450" s="59">
        <v>3835.06</v>
      </c>
      <c r="H450" s="60">
        <v>11505.18</v>
      </c>
      <c r="I450" s="38"/>
      <c r="J450" s="38"/>
      <c r="L450" s="27"/>
      <c r="N450" s="19"/>
      <c r="P450" s="19"/>
    </row>
    <row r="451" spans="1:16" x14ac:dyDescent="0.25">
      <c r="A451" s="55" t="s">
        <v>288</v>
      </c>
      <c r="B451" s="56" t="s">
        <v>292</v>
      </c>
      <c r="C451" s="57" t="s">
        <v>293</v>
      </c>
      <c r="D451" s="56" t="s">
        <v>6792</v>
      </c>
      <c r="E451" s="56" t="s">
        <v>12</v>
      </c>
      <c r="F451" s="58">
        <v>52</v>
      </c>
      <c r="G451" s="59">
        <v>219.6</v>
      </c>
      <c r="H451" s="60">
        <v>11419.2</v>
      </c>
      <c r="I451" s="38"/>
      <c r="J451" s="38"/>
      <c r="L451" s="27"/>
      <c r="N451" s="19"/>
      <c r="P451" s="19"/>
    </row>
    <row r="452" spans="1:16" ht="16.5" x14ac:dyDescent="0.25">
      <c r="A452" s="55" t="s">
        <v>2046</v>
      </c>
      <c r="B452" s="56" t="s">
        <v>2047</v>
      </c>
      <c r="C452" s="57" t="s">
        <v>2048</v>
      </c>
      <c r="D452" s="56" t="s">
        <v>11</v>
      </c>
      <c r="E452" s="56" t="s">
        <v>19</v>
      </c>
      <c r="F452" s="61">
        <v>250</v>
      </c>
      <c r="G452" s="59">
        <v>45.58</v>
      </c>
      <c r="H452" s="60">
        <v>11395</v>
      </c>
      <c r="I452" s="38"/>
      <c r="J452" s="38"/>
      <c r="L452" s="27"/>
      <c r="N452" s="19"/>
      <c r="P452" s="19"/>
    </row>
    <row r="453" spans="1:16" ht="24.75" x14ac:dyDescent="0.25">
      <c r="A453" s="55" t="s">
        <v>1605</v>
      </c>
      <c r="B453" s="56" t="s">
        <v>1606</v>
      </c>
      <c r="C453" s="57" t="s">
        <v>1607</v>
      </c>
      <c r="D453" s="56" t="s">
        <v>11</v>
      </c>
      <c r="E453" s="56" t="s">
        <v>68</v>
      </c>
      <c r="F453" s="58">
        <v>77</v>
      </c>
      <c r="G453" s="59">
        <v>146.83000000000001</v>
      </c>
      <c r="H453" s="60">
        <v>11305.91</v>
      </c>
      <c r="I453" s="38"/>
      <c r="J453" s="38"/>
      <c r="L453" s="27"/>
      <c r="N453" s="19"/>
      <c r="P453" s="19"/>
    </row>
    <row r="454" spans="1:16" ht="24.75" x14ac:dyDescent="0.25">
      <c r="A454" s="55" t="s">
        <v>1584</v>
      </c>
      <c r="B454" s="56" t="s">
        <v>1585</v>
      </c>
      <c r="C454" s="57" t="s">
        <v>1586</v>
      </c>
      <c r="D454" s="56" t="s">
        <v>11</v>
      </c>
      <c r="E454" s="56" t="s">
        <v>68</v>
      </c>
      <c r="F454" s="58">
        <v>77</v>
      </c>
      <c r="G454" s="59">
        <v>145.43</v>
      </c>
      <c r="H454" s="60">
        <v>11198.11</v>
      </c>
      <c r="I454" s="38"/>
      <c r="J454" s="38"/>
      <c r="L454" s="27"/>
      <c r="N454" s="19"/>
      <c r="P454" s="19"/>
    </row>
    <row r="455" spans="1:16" ht="33" x14ac:dyDescent="0.25">
      <c r="A455" s="55" t="s">
        <v>506</v>
      </c>
      <c r="B455" s="56" t="s">
        <v>507</v>
      </c>
      <c r="C455" s="57" t="s">
        <v>508</v>
      </c>
      <c r="D455" s="56" t="s">
        <v>11</v>
      </c>
      <c r="E455" s="56" t="s">
        <v>19</v>
      </c>
      <c r="F455" s="58">
        <v>12</v>
      </c>
      <c r="G455" s="59">
        <v>925.97</v>
      </c>
      <c r="H455" s="60">
        <v>11111.64</v>
      </c>
      <c r="I455" s="38"/>
      <c r="J455" s="38"/>
      <c r="L455" s="27"/>
      <c r="N455" s="19"/>
      <c r="P455" s="19"/>
    </row>
    <row r="456" spans="1:16" ht="16.5" x14ac:dyDescent="0.25">
      <c r="A456" s="55" t="s">
        <v>121</v>
      </c>
      <c r="B456" s="56" t="s">
        <v>122</v>
      </c>
      <c r="C456" s="57" t="s">
        <v>123</v>
      </c>
      <c r="D456" s="56" t="s">
        <v>11</v>
      </c>
      <c r="E456" s="56" t="s">
        <v>29</v>
      </c>
      <c r="F456" s="58">
        <v>44</v>
      </c>
      <c r="G456" s="59">
        <v>252.01</v>
      </c>
      <c r="H456" s="60">
        <v>11088.44</v>
      </c>
      <c r="I456" s="38"/>
      <c r="J456" s="38"/>
      <c r="L456" s="27"/>
      <c r="N456" s="19"/>
      <c r="P456" s="19"/>
    </row>
    <row r="457" spans="1:16" x14ac:dyDescent="0.25">
      <c r="A457" s="55" t="s">
        <v>512</v>
      </c>
      <c r="B457" s="56" t="s">
        <v>513</v>
      </c>
      <c r="C457" s="57" t="s">
        <v>514</v>
      </c>
      <c r="D457" s="56" t="s">
        <v>6792</v>
      </c>
      <c r="E457" s="56" t="s">
        <v>19</v>
      </c>
      <c r="F457" s="58">
        <v>4</v>
      </c>
      <c r="G457" s="59">
        <v>2770.23</v>
      </c>
      <c r="H457" s="60">
        <v>11080.92</v>
      </c>
      <c r="I457" s="38"/>
      <c r="J457" s="38"/>
      <c r="L457" s="27"/>
      <c r="N457" s="19"/>
      <c r="P457" s="19"/>
    </row>
    <row r="458" spans="1:16" x14ac:dyDescent="0.25">
      <c r="A458" s="55" t="s">
        <v>5766</v>
      </c>
      <c r="B458" s="56" t="s">
        <v>5770</v>
      </c>
      <c r="C458" s="57" t="s">
        <v>5771</v>
      </c>
      <c r="D458" s="56" t="s">
        <v>6792</v>
      </c>
      <c r="E458" s="56" t="s">
        <v>772</v>
      </c>
      <c r="F458" s="58">
        <v>6</v>
      </c>
      <c r="G458" s="59">
        <v>1839.36</v>
      </c>
      <c r="H458" s="60">
        <v>11036.16</v>
      </c>
      <c r="I458" s="38"/>
      <c r="J458" s="38"/>
      <c r="L458" s="27"/>
      <c r="N458" s="19"/>
      <c r="P458" s="19"/>
    </row>
    <row r="459" spans="1:16" x14ac:dyDescent="0.25">
      <c r="A459" s="55" t="s">
        <v>5996</v>
      </c>
      <c r="B459" s="56" t="s">
        <v>6000</v>
      </c>
      <c r="C459" s="57" t="s">
        <v>6001</v>
      </c>
      <c r="D459" s="56" t="s">
        <v>6792</v>
      </c>
      <c r="E459" s="56" t="s">
        <v>12</v>
      </c>
      <c r="F459" s="58">
        <v>1258</v>
      </c>
      <c r="G459" s="59">
        <v>8.73</v>
      </c>
      <c r="H459" s="60">
        <v>10982.34</v>
      </c>
      <c r="I459" s="38"/>
      <c r="J459" s="38"/>
      <c r="L459" s="27"/>
      <c r="N459" s="19"/>
      <c r="P459" s="19"/>
    </row>
    <row r="460" spans="1:16" x14ac:dyDescent="0.25">
      <c r="A460" s="55" t="s">
        <v>702</v>
      </c>
      <c r="B460" s="56" t="s">
        <v>703</v>
      </c>
      <c r="C460" s="57" t="s">
        <v>704</v>
      </c>
      <c r="D460" s="56" t="s">
        <v>6792</v>
      </c>
      <c r="E460" s="56" t="s">
        <v>68</v>
      </c>
      <c r="F460" s="58">
        <v>52</v>
      </c>
      <c r="G460" s="59">
        <v>211.13</v>
      </c>
      <c r="H460" s="60">
        <v>10978.76</v>
      </c>
      <c r="I460" s="38"/>
      <c r="J460" s="38"/>
      <c r="L460" s="27"/>
      <c r="N460" s="19"/>
      <c r="P460" s="19"/>
    </row>
    <row r="461" spans="1:16" ht="24.75" x14ac:dyDescent="0.25">
      <c r="A461" s="55" t="s">
        <v>6718</v>
      </c>
      <c r="B461" s="56" t="s">
        <v>6731</v>
      </c>
      <c r="C461" s="57" t="s">
        <v>6732</v>
      </c>
      <c r="D461" s="56" t="s">
        <v>880</v>
      </c>
      <c r="E461" s="56" t="s">
        <v>19</v>
      </c>
      <c r="F461" s="58">
        <v>6</v>
      </c>
      <c r="G461" s="59">
        <v>1829.27</v>
      </c>
      <c r="H461" s="60">
        <v>10975.62</v>
      </c>
      <c r="I461" s="38"/>
      <c r="J461" s="38"/>
      <c r="L461" s="27"/>
      <c r="N461" s="19"/>
      <c r="P461" s="19"/>
    </row>
    <row r="462" spans="1:16" ht="16.5" x14ac:dyDescent="0.25">
      <c r="A462" s="55" t="s">
        <v>944</v>
      </c>
      <c r="B462" s="56" t="s">
        <v>945</v>
      </c>
      <c r="C462" s="57" t="s">
        <v>946</v>
      </c>
      <c r="D462" s="56" t="s">
        <v>6792</v>
      </c>
      <c r="E462" s="56" t="s">
        <v>68</v>
      </c>
      <c r="F462" s="58">
        <v>7</v>
      </c>
      <c r="G462" s="59">
        <v>1553.1</v>
      </c>
      <c r="H462" s="60">
        <v>10871.7</v>
      </c>
      <c r="I462" s="38"/>
      <c r="J462" s="38"/>
      <c r="L462" s="27"/>
      <c r="N462" s="19"/>
      <c r="P462" s="19"/>
    </row>
    <row r="463" spans="1:16" ht="16.5" x14ac:dyDescent="0.25">
      <c r="A463" s="55" t="s">
        <v>391</v>
      </c>
      <c r="B463" s="56" t="s">
        <v>395</v>
      </c>
      <c r="C463" s="57" t="s">
        <v>396</v>
      </c>
      <c r="D463" s="56" t="s">
        <v>6840</v>
      </c>
      <c r="E463" s="56" t="s">
        <v>12</v>
      </c>
      <c r="F463" s="58">
        <v>52</v>
      </c>
      <c r="G463" s="59">
        <v>207.37</v>
      </c>
      <c r="H463" s="60">
        <v>10783.24</v>
      </c>
      <c r="I463" s="38"/>
      <c r="J463" s="38"/>
      <c r="L463" s="27"/>
      <c r="N463" s="19"/>
      <c r="P463" s="19"/>
    </row>
    <row r="464" spans="1:16" ht="33" x14ac:dyDescent="0.25">
      <c r="A464" s="55" t="s">
        <v>503</v>
      </c>
      <c r="B464" s="56" t="s">
        <v>504</v>
      </c>
      <c r="C464" s="57" t="s">
        <v>505</v>
      </c>
      <c r="D464" s="56" t="s">
        <v>11</v>
      </c>
      <c r="E464" s="56" t="s">
        <v>19</v>
      </c>
      <c r="F464" s="58">
        <v>12</v>
      </c>
      <c r="G464" s="59">
        <v>897.5</v>
      </c>
      <c r="H464" s="60">
        <v>10770</v>
      </c>
      <c r="I464" s="38"/>
      <c r="J464" s="38"/>
      <c r="L464" s="27"/>
      <c r="N464" s="19"/>
      <c r="P464" s="19"/>
    </row>
    <row r="465" spans="1:16" x14ac:dyDescent="0.25">
      <c r="A465" s="55" t="s">
        <v>460</v>
      </c>
      <c r="B465" s="56" t="s">
        <v>464</v>
      </c>
      <c r="C465" s="57" t="s">
        <v>465</v>
      </c>
      <c r="D465" s="56" t="s">
        <v>6792</v>
      </c>
      <c r="E465" s="56" t="s">
        <v>12</v>
      </c>
      <c r="F465" s="58">
        <v>52</v>
      </c>
      <c r="G465" s="59">
        <v>206.71</v>
      </c>
      <c r="H465" s="60">
        <v>10748.92</v>
      </c>
      <c r="I465" s="38"/>
      <c r="J465" s="38"/>
      <c r="L465" s="27"/>
      <c r="N465" s="19"/>
      <c r="P465" s="19"/>
    </row>
    <row r="466" spans="1:16" ht="33" x14ac:dyDescent="0.25">
      <c r="A466" s="55" t="s">
        <v>500</v>
      </c>
      <c r="B466" s="56" t="s">
        <v>501</v>
      </c>
      <c r="C466" s="57" t="s">
        <v>502</v>
      </c>
      <c r="D466" s="56" t="s">
        <v>11</v>
      </c>
      <c r="E466" s="56" t="s">
        <v>19</v>
      </c>
      <c r="F466" s="58">
        <v>12</v>
      </c>
      <c r="G466" s="59">
        <v>895.35</v>
      </c>
      <c r="H466" s="60">
        <v>10744.2</v>
      </c>
      <c r="I466" s="38"/>
      <c r="J466" s="38"/>
      <c r="L466" s="27"/>
      <c r="N466" s="19"/>
      <c r="P466" s="19"/>
    </row>
    <row r="467" spans="1:16" x14ac:dyDescent="0.25">
      <c r="A467" s="55" t="s">
        <v>548</v>
      </c>
      <c r="B467" s="56" t="s">
        <v>549</v>
      </c>
      <c r="C467" s="57" t="s">
        <v>550</v>
      </c>
      <c r="D467" s="56" t="s">
        <v>6792</v>
      </c>
      <c r="E467" s="56" t="s">
        <v>19</v>
      </c>
      <c r="F467" s="58">
        <v>3</v>
      </c>
      <c r="G467" s="59">
        <v>3567.46</v>
      </c>
      <c r="H467" s="60">
        <v>10702.38</v>
      </c>
      <c r="I467" s="38"/>
      <c r="J467" s="38"/>
      <c r="L467" s="27"/>
      <c r="N467" s="19"/>
      <c r="P467" s="19"/>
    </row>
    <row r="468" spans="1:16" x14ac:dyDescent="0.25">
      <c r="A468" s="55" t="s">
        <v>683</v>
      </c>
      <c r="B468" s="56" t="s">
        <v>684</v>
      </c>
      <c r="C468" s="57" t="s">
        <v>685</v>
      </c>
      <c r="D468" s="56" t="s">
        <v>6792</v>
      </c>
      <c r="E468" s="56" t="s">
        <v>12</v>
      </c>
      <c r="F468" s="58">
        <v>13</v>
      </c>
      <c r="G468" s="59">
        <v>821.09</v>
      </c>
      <c r="H468" s="60">
        <v>10674.17</v>
      </c>
      <c r="I468" s="38"/>
      <c r="J468" s="38"/>
      <c r="L468" s="27"/>
      <c r="N468" s="19"/>
      <c r="P468" s="19"/>
    </row>
    <row r="469" spans="1:16" x14ac:dyDescent="0.25">
      <c r="A469" s="55" t="s">
        <v>2846</v>
      </c>
      <c r="B469" s="56" t="s">
        <v>2847</v>
      </c>
      <c r="C469" s="57" t="s">
        <v>2591</v>
      </c>
      <c r="D469" s="56" t="s">
        <v>6792</v>
      </c>
      <c r="E469" s="56" t="s">
        <v>19</v>
      </c>
      <c r="F469" s="58">
        <v>92</v>
      </c>
      <c r="G469" s="59">
        <v>115.84</v>
      </c>
      <c r="H469" s="60">
        <v>10657.28</v>
      </c>
      <c r="I469" s="38"/>
      <c r="J469" s="38"/>
      <c r="L469" s="27"/>
      <c r="N469" s="19"/>
      <c r="P469" s="19"/>
    </row>
    <row r="470" spans="1:16" ht="24.75" x14ac:dyDescent="0.25">
      <c r="A470" s="55" t="s">
        <v>4907</v>
      </c>
      <c r="B470" s="56" t="s">
        <v>4911</v>
      </c>
      <c r="C470" s="57" t="s">
        <v>4912</v>
      </c>
      <c r="D470" s="56" t="s">
        <v>6840</v>
      </c>
      <c r="E470" s="56" t="s">
        <v>12</v>
      </c>
      <c r="F470" s="58">
        <v>77</v>
      </c>
      <c r="G470" s="59">
        <v>137.82</v>
      </c>
      <c r="H470" s="60">
        <v>10612.14</v>
      </c>
      <c r="I470" s="38"/>
      <c r="J470" s="38"/>
      <c r="L470" s="27"/>
      <c r="N470" s="19"/>
      <c r="P470" s="19"/>
    </row>
    <row r="471" spans="1:16" x14ac:dyDescent="0.25">
      <c r="A471" s="55" t="s">
        <v>4682</v>
      </c>
      <c r="B471" s="56" t="s">
        <v>4683</v>
      </c>
      <c r="C471" s="57" t="s">
        <v>4684</v>
      </c>
      <c r="D471" s="56" t="s">
        <v>6792</v>
      </c>
      <c r="E471" s="56" t="s">
        <v>12</v>
      </c>
      <c r="F471" s="58">
        <v>303</v>
      </c>
      <c r="G471" s="59">
        <v>34.99</v>
      </c>
      <c r="H471" s="60">
        <v>10601.97</v>
      </c>
      <c r="I471" s="38"/>
      <c r="J471" s="38"/>
      <c r="L471" s="27"/>
      <c r="N471" s="19"/>
      <c r="P471" s="19"/>
    </row>
    <row r="472" spans="1:16" x14ac:dyDescent="0.25">
      <c r="A472" s="55" t="s">
        <v>6072</v>
      </c>
      <c r="B472" s="56" t="s">
        <v>6085</v>
      </c>
      <c r="C472" s="57" t="s">
        <v>6086</v>
      </c>
      <c r="D472" s="56" t="s">
        <v>6840</v>
      </c>
      <c r="E472" s="56" t="s">
        <v>12</v>
      </c>
      <c r="F472" s="58">
        <v>26</v>
      </c>
      <c r="G472" s="59">
        <v>407.45</v>
      </c>
      <c r="H472" s="60">
        <v>10593.7</v>
      </c>
      <c r="I472" s="38"/>
      <c r="J472" s="38"/>
      <c r="L472" s="27"/>
      <c r="N472" s="19"/>
      <c r="P472" s="19"/>
    </row>
    <row r="473" spans="1:16" x14ac:dyDescent="0.25">
      <c r="A473" s="55" t="s">
        <v>5835</v>
      </c>
      <c r="B473" s="56" t="s">
        <v>5839</v>
      </c>
      <c r="C473" s="57" t="s">
        <v>5840</v>
      </c>
      <c r="D473" s="56" t="s">
        <v>6792</v>
      </c>
      <c r="E473" s="56" t="s">
        <v>68</v>
      </c>
      <c r="F473" s="58">
        <v>13</v>
      </c>
      <c r="G473" s="59">
        <v>814.65</v>
      </c>
      <c r="H473" s="60">
        <v>10590.45</v>
      </c>
      <c r="I473" s="38"/>
      <c r="J473" s="38"/>
      <c r="L473" s="27"/>
      <c r="N473" s="19"/>
      <c r="P473" s="19"/>
    </row>
    <row r="474" spans="1:16" ht="24.75" x14ac:dyDescent="0.25">
      <c r="A474" s="55" t="s">
        <v>2619</v>
      </c>
      <c r="B474" s="56" t="s">
        <v>2620</v>
      </c>
      <c r="C474" s="57" t="s">
        <v>2621</v>
      </c>
      <c r="D474" s="56" t="s">
        <v>11</v>
      </c>
      <c r="E474" s="56" t="s">
        <v>19</v>
      </c>
      <c r="F474" s="58">
        <v>5</v>
      </c>
      <c r="G474" s="59">
        <v>2118.0300000000002</v>
      </c>
      <c r="H474" s="60">
        <v>10590.15</v>
      </c>
      <c r="I474" s="38"/>
      <c r="J474" s="38"/>
      <c r="L474" s="27"/>
      <c r="N474" s="19"/>
      <c r="P474" s="19"/>
    </row>
    <row r="475" spans="1:16" x14ac:dyDescent="0.25">
      <c r="A475" s="55" t="s">
        <v>2094</v>
      </c>
      <c r="B475" s="56" t="s">
        <v>2095</v>
      </c>
      <c r="C475" s="57" t="s">
        <v>2096</v>
      </c>
      <c r="D475" s="56" t="s">
        <v>6792</v>
      </c>
      <c r="E475" s="56" t="s">
        <v>698</v>
      </c>
      <c r="F475" s="61">
        <v>6</v>
      </c>
      <c r="G475" s="59">
        <v>1763.99</v>
      </c>
      <c r="H475" s="60">
        <v>10583.94</v>
      </c>
      <c r="I475" s="38"/>
      <c r="J475" s="38"/>
      <c r="L475" s="27"/>
      <c r="N475" s="19"/>
      <c r="P475" s="19"/>
    </row>
    <row r="476" spans="1:16" ht="24.75" x14ac:dyDescent="0.25">
      <c r="A476" s="55" t="s">
        <v>6063</v>
      </c>
      <c r="B476" s="56" t="s">
        <v>6076</v>
      </c>
      <c r="C476" s="57" t="s">
        <v>6077</v>
      </c>
      <c r="D476" s="56" t="s">
        <v>11</v>
      </c>
      <c r="E476" s="56" t="s">
        <v>68</v>
      </c>
      <c r="F476" s="58">
        <v>50</v>
      </c>
      <c r="G476" s="59">
        <v>209.32</v>
      </c>
      <c r="H476" s="60">
        <v>10466</v>
      </c>
      <c r="I476" s="38"/>
      <c r="J476" s="38"/>
      <c r="L476" s="27"/>
      <c r="N476" s="19"/>
      <c r="P476" s="19"/>
    </row>
    <row r="477" spans="1:16" ht="16.5" x14ac:dyDescent="0.25">
      <c r="A477" s="55" t="s">
        <v>1470</v>
      </c>
      <c r="B477" s="56" t="s">
        <v>1471</v>
      </c>
      <c r="C477" s="57" t="s">
        <v>1472</v>
      </c>
      <c r="D477" s="56" t="s">
        <v>11</v>
      </c>
      <c r="E477" s="56" t="s">
        <v>68</v>
      </c>
      <c r="F477" s="58">
        <v>604</v>
      </c>
      <c r="G477" s="59">
        <v>17.239999999999998</v>
      </c>
      <c r="H477" s="60">
        <v>10412.959999999999</v>
      </c>
      <c r="I477" s="38"/>
      <c r="J477" s="38"/>
      <c r="L477" s="27"/>
      <c r="N477" s="19"/>
      <c r="P477" s="19"/>
    </row>
    <row r="478" spans="1:16" ht="16.5" x14ac:dyDescent="0.25">
      <c r="A478" s="55" t="s">
        <v>1795</v>
      </c>
      <c r="B478" s="56" t="s">
        <v>1796</v>
      </c>
      <c r="C478" s="57" t="s">
        <v>1797</v>
      </c>
      <c r="D478" s="56" t="s">
        <v>11</v>
      </c>
      <c r="E478" s="56" t="s">
        <v>68</v>
      </c>
      <c r="F478" s="58">
        <v>101</v>
      </c>
      <c r="G478" s="59">
        <v>103.08</v>
      </c>
      <c r="H478" s="60">
        <v>10411.08</v>
      </c>
      <c r="I478" s="38"/>
      <c r="J478" s="38"/>
      <c r="L478" s="27"/>
      <c r="N478" s="19"/>
      <c r="P478" s="19"/>
    </row>
    <row r="479" spans="1:16" ht="24.75" x14ac:dyDescent="0.25">
      <c r="A479" s="55" t="s">
        <v>1108</v>
      </c>
      <c r="B479" s="56" t="s">
        <v>1109</v>
      </c>
      <c r="C479" s="57" t="s">
        <v>1110</v>
      </c>
      <c r="D479" s="56" t="s">
        <v>6792</v>
      </c>
      <c r="E479" s="56" t="s">
        <v>12</v>
      </c>
      <c r="F479" s="58">
        <v>32</v>
      </c>
      <c r="G479" s="59">
        <v>325.11</v>
      </c>
      <c r="H479" s="60">
        <v>10403.52</v>
      </c>
      <c r="I479" s="38"/>
      <c r="J479" s="38"/>
      <c r="K479" s="27" t="s">
        <v>6805</v>
      </c>
      <c r="L479" s="27"/>
      <c r="N479" s="19"/>
      <c r="P479" s="19"/>
    </row>
    <row r="480" spans="1:16" x14ac:dyDescent="0.25">
      <c r="A480" s="55" t="s">
        <v>4180</v>
      </c>
      <c r="B480" s="56" t="s">
        <v>4213</v>
      </c>
      <c r="C480" s="57" t="s">
        <v>4214</v>
      </c>
      <c r="D480" s="56" t="s">
        <v>6792</v>
      </c>
      <c r="E480" s="56" t="s">
        <v>19</v>
      </c>
      <c r="F480" s="58">
        <v>5</v>
      </c>
      <c r="G480" s="59">
        <v>2075.52</v>
      </c>
      <c r="H480" s="60">
        <v>10377.6</v>
      </c>
      <c r="I480" s="38"/>
      <c r="J480" s="38"/>
      <c r="L480" s="27"/>
      <c r="N480" s="19"/>
      <c r="P480" s="19"/>
    </row>
    <row r="481" spans="1:16" ht="16.5" x14ac:dyDescent="0.25">
      <c r="A481" s="55" t="s">
        <v>2643</v>
      </c>
      <c r="B481" s="56" t="s">
        <v>2644</v>
      </c>
      <c r="C481" s="57" t="s">
        <v>2645</v>
      </c>
      <c r="D481" s="56" t="s">
        <v>11</v>
      </c>
      <c r="E481" s="56" t="s">
        <v>19</v>
      </c>
      <c r="F481" s="58">
        <v>5</v>
      </c>
      <c r="G481" s="59">
        <v>2074.09</v>
      </c>
      <c r="H481" s="60">
        <v>10370.450000000001</v>
      </c>
      <c r="I481" s="38"/>
      <c r="J481" s="38"/>
      <c r="L481" s="27"/>
      <c r="N481" s="19"/>
      <c r="P481" s="19"/>
    </row>
    <row r="482" spans="1:16" x14ac:dyDescent="0.25">
      <c r="A482" s="55" t="s">
        <v>6453</v>
      </c>
      <c r="B482" s="56" t="s">
        <v>6466</v>
      </c>
      <c r="C482" s="57" t="s">
        <v>6467</v>
      </c>
      <c r="D482" s="56" t="s">
        <v>6792</v>
      </c>
      <c r="E482" s="56" t="s">
        <v>68</v>
      </c>
      <c r="F482" s="58">
        <v>5</v>
      </c>
      <c r="G482" s="59">
        <v>2066.96</v>
      </c>
      <c r="H482" s="60">
        <v>10334.799999999999</v>
      </c>
      <c r="I482" s="38"/>
      <c r="J482" s="38"/>
      <c r="L482" s="27"/>
      <c r="N482" s="19"/>
      <c r="P482" s="19"/>
    </row>
    <row r="483" spans="1:16" ht="24.75" x14ac:dyDescent="0.25">
      <c r="A483" s="55" t="s">
        <v>6715</v>
      </c>
      <c r="B483" s="56" t="s">
        <v>6728</v>
      </c>
      <c r="C483" s="57" t="s">
        <v>6729</v>
      </c>
      <c r="D483" s="56" t="s">
        <v>880</v>
      </c>
      <c r="E483" s="56" t="s">
        <v>19</v>
      </c>
      <c r="F483" s="58">
        <v>6</v>
      </c>
      <c r="G483" s="59">
        <v>1721.16</v>
      </c>
      <c r="H483" s="60">
        <v>10326.959999999999</v>
      </c>
      <c r="I483" s="38"/>
      <c r="J483" s="38"/>
      <c r="L483" s="27"/>
      <c r="N483" s="19"/>
      <c r="P483" s="19"/>
    </row>
    <row r="484" spans="1:16" x14ac:dyDescent="0.25">
      <c r="A484" s="55" t="s">
        <v>5638</v>
      </c>
      <c r="B484" s="56" t="s">
        <v>5639</v>
      </c>
      <c r="C484" s="57" t="s">
        <v>5640</v>
      </c>
      <c r="D484" s="56" t="s">
        <v>6792</v>
      </c>
      <c r="E484" s="56" t="s">
        <v>68</v>
      </c>
      <c r="F484" s="58">
        <v>9</v>
      </c>
      <c r="G484" s="59">
        <v>1146.6199999999999</v>
      </c>
      <c r="H484" s="60">
        <v>10319.58</v>
      </c>
      <c r="I484" s="38"/>
      <c r="J484" s="38"/>
      <c r="L484" s="27"/>
      <c r="N484" s="19"/>
      <c r="P484" s="19"/>
    </row>
    <row r="485" spans="1:16" x14ac:dyDescent="0.25">
      <c r="A485" s="55" t="s">
        <v>1179</v>
      </c>
      <c r="B485" s="56" t="s">
        <v>1180</v>
      </c>
      <c r="C485" s="57" t="s">
        <v>1181</v>
      </c>
      <c r="D485" s="56" t="s">
        <v>6792</v>
      </c>
      <c r="E485" s="56" t="s">
        <v>12</v>
      </c>
      <c r="F485" s="58">
        <v>52</v>
      </c>
      <c r="G485" s="59">
        <v>198.15</v>
      </c>
      <c r="H485" s="60">
        <v>10303.799999999999</v>
      </c>
      <c r="I485" s="38"/>
      <c r="J485" s="38"/>
      <c r="L485" s="27"/>
      <c r="N485" s="19"/>
      <c r="P485" s="19"/>
    </row>
    <row r="486" spans="1:16" x14ac:dyDescent="0.25">
      <c r="A486" s="55" t="s">
        <v>530</v>
      </c>
      <c r="B486" s="56" t="s">
        <v>531</v>
      </c>
      <c r="C486" s="57" t="s">
        <v>532</v>
      </c>
      <c r="D486" s="56" t="s">
        <v>6792</v>
      </c>
      <c r="E486" s="56" t="s">
        <v>19</v>
      </c>
      <c r="F486" s="58">
        <v>5</v>
      </c>
      <c r="G486" s="59">
        <v>2060</v>
      </c>
      <c r="H486" s="60">
        <v>10300</v>
      </c>
      <c r="I486" s="38"/>
      <c r="J486" s="38"/>
      <c r="L486" s="27"/>
      <c r="N486" s="19"/>
      <c r="P486" s="19"/>
    </row>
    <row r="487" spans="1:16" x14ac:dyDescent="0.25">
      <c r="A487" s="55" t="s">
        <v>551</v>
      </c>
      <c r="B487" s="56" t="s">
        <v>552</v>
      </c>
      <c r="C487" s="57" t="s">
        <v>553</v>
      </c>
      <c r="D487" s="56" t="s">
        <v>6792</v>
      </c>
      <c r="E487" s="56" t="s">
        <v>19</v>
      </c>
      <c r="F487" s="58">
        <v>3</v>
      </c>
      <c r="G487" s="59">
        <v>3432.74</v>
      </c>
      <c r="H487" s="60">
        <v>10298.219999999999</v>
      </c>
      <c r="I487" s="38"/>
      <c r="J487" s="38"/>
      <c r="L487" s="27"/>
      <c r="N487" s="19"/>
      <c r="P487" s="19"/>
    </row>
    <row r="488" spans="1:16" x14ac:dyDescent="0.25">
      <c r="A488" s="55" t="s">
        <v>2460</v>
      </c>
      <c r="B488" s="56" t="s">
        <v>2461</v>
      </c>
      <c r="C488" s="57" t="s">
        <v>2462</v>
      </c>
      <c r="D488" s="56" t="s">
        <v>11</v>
      </c>
      <c r="E488" s="56" t="s">
        <v>19</v>
      </c>
      <c r="F488" s="58">
        <v>200</v>
      </c>
      <c r="G488" s="59">
        <v>51.43</v>
      </c>
      <c r="H488" s="60">
        <v>10286</v>
      </c>
      <c r="I488" s="38"/>
      <c r="J488" s="38"/>
      <c r="L488" s="27"/>
      <c r="N488" s="19"/>
      <c r="P488" s="19"/>
    </row>
    <row r="489" spans="1:16" x14ac:dyDescent="0.25">
      <c r="A489" s="55" t="s">
        <v>2133</v>
      </c>
      <c r="B489" s="56" t="s">
        <v>2134</v>
      </c>
      <c r="C489" s="57" t="s">
        <v>2135</v>
      </c>
      <c r="D489" s="56" t="s">
        <v>6792</v>
      </c>
      <c r="E489" s="56" t="s">
        <v>19</v>
      </c>
      <c r="F489" s="61">
        <v>7</v>
      </c>
      <c r="G489" s="59">
        <v>1468.68</v>
      </c>
      <c r="H489" s="60">
        <v>10280.76</v>
      </c>
      <c r="I489" s="38"/>
      <c r="J489" s="38"/>
      <c r="L489" s="27"/>
      <c r="N489" s="19"/>
      <c r="P489" s="19"/>
    </row>
    <row r="490" spans="1:16" x14ac:dyDescent="0.25">
      <c r="A490" s="55" t="s">
        <v>4150</v>
      </c>
      <c r="B490" s="56" t="s">
        <v>4181</v>
      </c>
      <c r="C490" s="57" t="s">
        <v>4182</v>
      </c>
      <c r="D490" s="56" t="s">
        <v>6792</v>
      </c>
      <c r="E490" s="56" t="s">
        <v>19</v>
      </c>
      <c r="F490" s="58">
        <v>96</v>
      </c>
      <c r="G490" s="59">
        <v>106.72</v>
      </c>
      <c r="H490" s="60">
        <v>10245.120000000001</v>
      </c>
      <c r="I490" s="38"/>
      <c r="J490" s="38"/>
      <c r="L490" s="27"/>
      <c r="N490" s="19"/>
      <c r="P490" s="19"/>
    </row>
    <row r="491" spans="1:16" x14ac:dyDescent="0.25">
      <c r="A491" s="55" t="s">
        <v>294</v>
      </c>
      <c r="B491" s="56" t="s">
        <v>298</v>
      </c>
      <c r="C491" s="57" t="s">
        <v>299</v>
      </c>
      <c r="D491" s="56" t="s">
        <v>6792</v>
      </c>
      <c r="E491" s="56" t="s">
        <v>12</v>
      </c>
      <c r="F491" s="58">
        <v>52</v>
      </c>
      <c r="G491" s="59">
        <v>196.15</v>
      </c>
      <c r="H491" s="60">
        <v>10199.799999999999</v>
      </c>
      <c r="I491" s="38"/>
      <c r="J491" s="38"/>
      <c r="L491" s="27"/>
      <c r="N491" s="19"/>
      <c r="P491" s="19"/>
    </row>
    <row r="492" spans="1:16" ht="24.75" x14ac:dyDescent="0.25">
      <c r="A492" s="55" t="s">
        <v>1602</v>
      </c>
      <c r="B492" s="56" t="s">
        <v>1603</v>
      </c>
      <c r="C492" s="57" t="s">
        <v>1604</v>
      </c>
      <c r="D492" s="56" t="s">
        <v>11</v>
      </c>
      <c r="E492" s="56" t="s">
        <v>68</v>
      </c>
      <c r="F492" s="58">
        <v>91</v>
      </c>
      <c r="G492" s="59">
        <v>111.67</v>
      </c>
      <c r="H492" s="60">
        <v>10161.969999999999</v>
      </c>
      <c r="I492" s="38"/>
      <c r="J492" s="38"/>
      <c r="L492" s="27"/>
      <c r="N492" s="19"/>
      <c r="P492" s="19"/>
    </row>
    <row r="493" spans="1:16" ht="16.5" x14ac:dyDescent="0.25">
      <c r="A493" s="55" t="s">
        <v>2433</v>
      </c>
      <c r="B493" s="56" t="s">
        <v>2431</v>
      </c>
      <c r="C493" s="57" t="s">
        <v>2432</v>
      </c>
      <c r="D493" s="56" t="s">
        <v>880</v>
      </c>
      <c r="E493" s="56" t="s">
        <v>19</v>
      </c>
      <c r="F493" s="61">
        <v>24</v>
      </c>
      <c r="G493" s="59">
        <v>423.18</v>
      </c>
      <c r="H493" s="60">
        <v>10156.32</v>
      </c>
      <c r="I493" s="38"/>
      <c r="J493" s="38"/>
      <c r="L493" s="27"/>
      <c r="N493" s="19"/>
      <c r="P493" s="19"/>
    </row>
    <row r="494" spans="1:16" x14ac:dyDescent="0.25">
      <c r="A494" s="55" t="s">
        <v>3464</v>
      </c>
      <c r="B494" s="56" t="s">
        <v>3477</v>
      </c>
      <c r="C494" s="57" t="s">
        <v>3478</v>
      </c>
      <c r="D494" s="56" t="s">
        <v>6792</v>
      </c>
      <c r="E494" s="56" t="s">
        <v>19</v>
      </c>
      <c r="F494" s="58">
        <v>1070</v>
      </c>
      <c r="G494" s="59">
        <v>9.48</v>
      </c>
      <c r="H494" s="60">
        <v>10143.6</v>
      </c>
      <c r="I494" s="38"/>
      <c r="J494" s="38"/>
      <c r="L494" s="27"/>
      <c r="N494" s="19"/>
      <c r="P494" s="19"/>
    </row>
    <row r="495" spans="1:16" x14ac:dyDescent="0.25">
      <c r="A495" s="55" t="s">
        <v>207</v>
      </c>
      <c r="B495" s="56" t="s">
        <v>208</v>
      </c>
      <c r="C495" s="57" t="s">
        <v>209</v>
      </c>
      <c r="D495" s="56" t="s">
        <v>6792</v>
      </c>
      <c r="E495" s="56" t="s">
        <v>19</v>
      </c>
      <c r="F495" s="58">
        <v>102</v>
      </c>
      <c r="G495" s="59">
        <v>99.19</v>
      </c>
      <c r="H495" s="60">
        <v>10117.379999999999</v>
      </c>
      <c r="I495" s="38"/>
      <c r="J495" s="38"/>
      <c r="L495" s="27"/>
      <c r="N495" s="19"/>
      <c r="P495" s="19"/>
    </row>
    <row r="496" spans="1:16" x14ac:dyDescent="0.25">
      <c r="A496" s="55" t="s">
        <v>4290</v>
      </c>
      <c r="B496" s="56" t="s">
        <v>4306</v>
      </c>
      <c r="C496" s="57" t="s">
        <v>4307</v>
      </c>
      <c r="D496" s="56" t="s">
        <v>6840</v>
      </c>
      <c r="E496" s="56" t="s">
        <v>19</v>
      </c>
      <c r="F496" s="58">
        <v>8</v>
      </c>
      <c r="G496" s="59">
        <v>1261.28</v>
      </c>
      <c r="H496" s="60">
        <v>10090.24</v>
      </c>
      <c r="I496" s="38"/>
      <c r="J496" s="38"/>
      <c r="L496" s="27"/>
      <c r="N496" s="19"/>
      <c r="P496" s="19"/>
    </row>
    <row r="497" spans="1:16" x14ac:dyDescent="0.25">
      <c r="A497" s="55" t="s">
        <v>2403</v>
      </c>
      <c r="B497" s="56" t="s">
        <v>2404</v>
      </c>
      <c r="C497" s="57" t="s">
        <v>2405</v>
      </c>
      <c r="D497" s="56" t="s">
        <v>6840</v>
      </c>
      <c r="E497" s="56" t="s">
        <v>19</v>
      </c>
      <c r="F497" s="61">
        <v>5</v>
      </c>
      <c r="G497" s="59">
        <v>2015</v>
      </c>
      <c r="H497" s="60">
        <v>10075</v>
      </c>
      <c r="I497" s="38"/>
      <c r="J497" s="38"/>
      <c r="L497" s="27"/>
      <c r="N497" s="19"/>
      <c r="P497" s="19"/>
    </row>
    <row r="498" spans="1:16" x14ac:dyDescent="0.25">
      <c r="A498" s="55" t="s">
        <v>6267</v>
      </c>
      <c r="B498" s="56" t="s">
        <v>6281</v>
      </c>
      <c r="C498" s="57" t="s">
        <v>6282</v>
      </c>
      <c r="D498" s="56" t="s">
        <v>6792</v>
      </c>
      <c r="E498" s="56" t="s">
        <v>29</v>
      </c>
      <c r="F498" s="58">
        <v>7</v>
      </c>
      <c r="G498" s="59">
        <v>1439.2</v>
      </c>
      <c r="H498" s="60">
        <v>10074.4</v>
      </c>
      <c r="I498" s="38"/>
      <c r="J498" s="38"/>
      <c r="L498" s="27"/>
      <c r="N498" s="19"/>
      <c r="P498" s="19"/>
    </row>
    <row r="499" spans="1:16" ht="24.75" x14ac:dyDescent="0.25">
      <c r="A499" s="55" t="s">
        <v>4745</v>
      </c>
      <c r="B499" s="56" t="s">
        <v>4746</v>
      </c>
      <c r="C499" s="57" t="s">
        <v>4747</v>
      </c>
      <c r="D499" s="56" t="s">
        <v>11</v>
      </c>
      <c r="E499" s="56" t="s">
        <v>12</v>
      </c>
      <c r="F499" s="58">
        <v>150</v>
      </c>
      <c r="G499" s="59">
        <v>66.97</v>
      </c>
      <c r="H499" s="60">
        <v>10045.5</v>
      </c>
      <c r="I499" s="38"/>
      <c r="J499" s="38"/>
      <c r="L499" s="27"/>
      <c r="N499" s="19"/>
      <c r="P499" s="19"/>
    </row>
    <row r="500" spans="1:16" x14ac:dyDescent="0.25">
      <c r="A500" s="55" t="s">
        <v>5250</v>
      </c>
      <c r="B500" s="56" t="s">
        <v>5251</v>
      </c>
      <c r="C500" s="57" t="s">
        <v>5252</v>
      </c>
      <c r="D500" s="56" t="s">
        <v>36</v>
      </c>
      <c r="E500" s="56" t="s">
        <v>3301</v>
      </c>
      <c r="F500" s="58">
        <v>220</v>
      </c>
      <c r="G500" s="59">
        <v>45.63</v>
      </c>
      <c r="H500" s="60">
        <v>10038.6</v>
      </c>
      <c r="I500" s="38"/>
      <c r="J500" s="38"/>
      <c r="L500" s="27"/>
      <c r="N500" s="19"/>
      <c r="P500" s="19"/>
    </row>
    <row r="501" spans="1:16" x14ac:dyDescent="0.25">
      <c r="A501" s="55" t="s">
        <v>575</v>
      </c>
      <c r="B501" s="56" t="s">
        <v>576</v>
      </c>
      <c r="C501" s="57" t="s">
        <v>577</v>
      </c>
      <c r="D501" s="56" t="s">
        <v>6840</v>
      </c>
      <c r="E501" s="56" t="s">
        <v>12</v>
      </c>
      <c r="F501" s="58">
        <v>18</v>
      </c>
      <c r="G501" s="59">
        <v>550.29</v>
      </c>
      <c r="H501" s="60">
        <v>9905.2199999999993</v>
      </c>
      <c r="I501" s="38"/>
      <c r="J501" s="38"/>
      <c r="L501" s="27"/>
      <c r="N501" s="19"/>
      <c r="P501" s="19"/>
    </row>
    <row r="502" spans="1:16" ht="16.5" x14ac:dyDescent="0.25">
      <c r="A502" s="55" t="s">
        <v>905</v>
      </c>
      <c r="B502" s="56" t="s">
        <v>906</v>
      </c>
      <c r="C502" s="57" t="s">
        <v>907</v>
      </c>
      <c r="D502" s="56" t="s">
        <v>11</v>
      </c>
      <c r="E502" s="56" t="s">
        <v>19</v>
      </c>
      <c r="F502" s="58">
        <v>26</v>
      </c>
      <c r="G502" s="59">
        <v>378.06</v>
      </c>
      <c r="H502" s="60">
        <v>9829.56</v>
      </c>
      <c r="I502" s="38"/>
      <c r="J502" s="38"/>
      <c r="L502" s="27"/>
      <c r="N502" s="19"/>
      <c r="P502" s="19"/>
    </row>
    <row r="503" spans="1:16" ht="16.5" x14ac:dyDescent="0.25">
      <c r="A503" s="55" t="s">
        <v>6733</v>
      </c>
      <c r="B503" s="56" t="s">
        <v>6746</v>
      </c>
      <c r="C503" s="57" t="s">
        <v>6747</v>
      </c>
      <c r="D503" s="56" t="s">
        <v>880</v>
      </c>
      <c r="E503" s="56" t="s">
        <v>19</v>
      </c>
      <c r="F503" s="58">
        <v>6</v>
      </c>
      <c r="G503" s="59">
        <v>1636.04</v>
      </c>
      <c r="H503" s="60">
        <v>9816.24</v>
      </c>
      <c r="I503" s="38"/>
      <c r="J503" s="38"/>
      <c r="L503" s="27"/>
      <c r="N503" s="19"/>
      <c r="P503" s="19"/>
    </row>
    <row r="504" spans="1:16" ht="16.5" x14ac:dyDescent="0.25">
      <c r="A504" s="55" t="s">
        <v>274</v>
      </c>
      <c r="B504" s="56" t="s">
        <v>275</v>
      </c>
      <c r="C504" s="57" t="s">
        <v>276</v>
      </c>
      <c r="D504" s="56" t="s">
        <v>11</v>
      </c>
      <c r="E504" s="56" t="s">
        <v>68</v>
      </c>
      <c r="F504" s="58">
        <v>120</v>
      </c>
      <c r="G504" s="59">
        <v>81.680000000000007</v>
      </c>
      <c r="H504" s="60">
        <v>9801.6</v>
      </c>
      <c r="I504" s="38"/>
      <c r="J504" s="38"/>
      <c r="L504" s="27"/>
      <c r="N504" s="19"/>
      <c r="P504" s="19"/>
    </row>
    <row r="505" spans="1:16" x14ac:dyDescent="0.25">
      <c r="A505" s="55" t="s">
        <v>6431</v>
      </c>
      <c r="B505" s="56" t="s">
        <v>6444</v>
      </c>
      <c r="C505" s="57" t="s">
        <v>6445</v>
      </c>
      <c r="D505" s="56" t="s">
        <v>6792</v>
      </c>
      <c r="E505" s="56" t="s">
        <v>12</v>
      </c>
      <c r="F505" s="58">
        <v>500</v>
      </c>
      <c r="G505" s="59">
        <v>19.54</v>
      </c>
      <c r="H505" s="60">
        <v>9770</v>
      </c>
      <c r="I505" s="38"/>
      <c r="J505" s="38"/>
      <c r="L505" s="27"/>
      <c r="N505" s="19"/>
      <c r="P505" s="19"/>
    </row>
    <row r="506" spans="1:16" ht="16.5" x14ac:dyDescent="0.25">
      <c r="A506" s="55" t="s">
        <v>350</v>
      </c>
      <c r="B506" s="56" t="s">
        <v>354</v>
      </c>
      <c r="C506" s="57" t="s">
        <v>355</v>
      </c>
      <c r="D506" s="56" t="s">
        <v>6792</v>
      </c>
      <c r="E506" s="56" t="s">
        <v>12</v>
      </c>
      <c r="F506" s="58">
        <v>52</v>
      </c>
      <c r="G506" s="59">
        <v>187.45</v>
      </c>
      <c r="H506" s="60">
        <v>9747.4</v>
      </c>
      <c r="I506" s="38"/>
      <c r="J506" s="38"/>
      <c r="L506" s="27"/>
      <c r="N506" s="19"/>
      <c r="P506" s="19"/>
    </row>
    <row r="507" spans="1:16" x14ac:dyDescent="0.25">
      <c r="A507" s="55" t="s">
        <v>4596</v>
      </c>
      <c r="B507" s="56" t="s">
        <v>4597</v>
      </c>
      <c r="C507" s="57" t="s">
        <v>4598</v>
      </c>
      <c r="D507" s="56" t="s">
        <v>6792</v>
      </c>
      <c r="E507" s="56" t="s">
        <v>12</v>
      </c>
      <c r="F507" s="58">
        <v>252</v>
      </c>
      <c r="G507" s="59">
        <v>38.659999999999997</v>
      </c>
      <c r="H507" s="60">
        <v>9742.32</v>
      </c>
      <c r="I507" s="38"/>
      <c r="J507" s="38"/>
      <c r="L507" s="27"/>
      <c r="N507" s="19"/>
      <c r="P507" s="19"/>
    </row>
    <row r="508" spans="1:16" x14ac:dyDescent="0.25">
      <c r="A508" s="55" t="s">
        <v>1393</v>
      </c>
      <c r="B508" s="56" t="s">
        <v>1394</v>
      </c>
      <c r="C508" s="57" t="s">
        <v>1395</v>
      </c>
      <c r="D508" s="56" t="s">
        <v>6792</v>
      </c>
      <c r="E508" s="56" t="s">
        <v>19</v>
      </c>
      <c r="F508" s="58">
        <v>5</v>
      </c>
      <c r="G508" s="59">
        <v>1913.38</v>
      </c>
      <c r="H508" s="60">
        <v>9566.9</v>
      </c>
      <c r="I508" s="38"/>
      <c r="J508" s="38"/>
      <c r="L508" s="27"/>
      <c r="N508" s="19"/>
      <c r="P508" s="19"/>
    </row>
    <row r="509" spans="1:16" ht="24.75" x14ac:dyDescent="0.25">
      <c r="A509" s="55" t="s">
        <v>81</v>
      </c>
      <c r="B509" s="56" t="s">
        <v>82</v>
      </c>
      <c r="C509" s="57" t="s">
        <v>83</v>
      </c>
      <c r="D509" s="56" t="s">
        <v>11</v>
      </c>
      <c r="E509" s="56" t="s">
        <v>68</v>
      </c>
      <c r="F509" s="58">
        <v>107</v>
      </c>
      <c r="G509" s="59">
        <v>89.41</v>
      </c>
      <c r="H509" s="60">
        <v>9566.8700000000008</v>
      </c>
      <c r="I509" s="38"/>
      <c r="J509" s="38"/>
      <c r="L509" s="27"/>
      <c r="N509" s="19"/>
      <c r="P509" s="19"/>
    </row>
    <row r="510" spans="1:16" x14ac:dyDescent="0.25">
      <c r="A510" s="55" t="s">
        <v>5565</v>
      </c>
      <c r="B510" s="56" t="s">
        <v>5569</v>
      </c>
      <c r="C510" s="57" t="s">
        <v>5570</v>
      </c>
      <c r="D510" s="56" t="s">
        <v>6792</v>
      </c>
      <c r="E510" s="56" t="s">
        <v>12</v>
      </c>
      <c r="F510" s="58">
        <v>590</v>
      </c>
      <c r="G510" s="59">
        <v>16.18</v>
      </c>
      <c r="H510" s="60">
        <v>9546.2000000000007</v>
      </c>
      <c r="I510" s="38"/>
      <c r="J510" s="38"/>
      <c r="K510" s="27" t="s">
        <v>6533</v>
      </c>
      <c r="L510" s="27"/>
      <c r="N510" s="19"/>
      <c r="P510" s="19"/>
    </row>
    <row r="511" spans="1:16" ht="16.5" x14ac:dyDescent="0.25">
      <c r="A511" s="55" t="s">
        <v>192</v>
      </c>
      <c r="B511" s="56" t="s">
        <v>193</v>
      </c>
      <c r="C511" s="57" t="s">
        <v>194</v>
      </c>
      <c r="D511" s="56" t="s">
        <v>11</v>
      </c>
      <c r="E511" s="56" t="s">
        <v>93</v>
      </c>
      <c r="F511" s="58">
        <v>600</v>
      </c>
      <c r="G511" s="59">
        <v>15.88</v>
      </c>
      <c r="H511" s="60">
        <v>9528</v>
      </c>
      <c r="I511" s="38"/>
      <c r="J511" s="38"/>
      <c r="L511" s="27"/>
      <c r="N511" s="19"/>
      <c r="P511" s="19"/>
    </row>
    <row r="512" spans="1:16" x14ac:dyDescent="0.25">
      <c r="A512" s="55" t="s">
        <v>1244</v>
      </c>
      <c r="B512" s="56" t="s">
        <v>1251</v>
      </c>
      <c r="C512" s="57" t="s">
        <v>1252</v>
      </c>
      <c r="D512" s="56" t="s">
        <v>6792</v>
      </c>
      <c r="E512" s="56" t="s">
        <v>12</v>
      </c>
      <c r="F512" s="58">
        <v>500</v>
      </c>
      <c r="G512" s="59">
        <v>18.95</v>
      </c>
      <c r="H512" s="60">
        <v>9475</v>
      </c>
      <c r="I512" s="38"/>
      <c r="J512" s="38"/>
      <c r="L512" s="27"/>
      <c r="N512" s="19"/>
      <c r="P512" s="19"/>
    </row>
    <row r="513" spans="1:16" x14ac:dyDescent="0.25">
      <c r="A513" s="55" t="s">
        <v>2211</v>
      </c>
      <c r="B513" s="56" t="s">
        <v>2212</v>
      </c>
      <c r="C513" s="57" t="s">
        <v>2213</v>
      </c>
      <c r="D513" s="56" t="s">
        <v>6792</v>
      </c>
      <c r="E513" s="56" t="s">
        <v>19</v>
      </c>
      <c r="F513" s="61">
        <v>182</v>
      </c>
      <c r="G513" s="59">
        <v>52.04</v>
      </c>
      <c r="H513" s="60">
        <v>9471.2800000000007</v>
      </c>
      <c r="I513" s="38"/>
      <c r="J513" s="38"/>
      <c r="L513" s="27"/>
      <c r="N513" s="19"/>
      <c r="P513" s="19"/>
    </row>
    <row r="514" spans="1:16" x14ac:dyDescent="0.25">
      <c r="A514" s="55" t="s">
        <v>265</v>
      </c>
      <c r="B514" s="56" t="s">
        <v>266</v>
      </c>
      <c r="C514" s="57" t="s">
        <v>267</v>
      </c>
      <c r="D514" s="56" t="s">
        <v>6792</v>
      </c>
      <c r="E514" s="56" t="s">
        <v>93</v>
      </c>
      <c r="F514" s="58">
        <v>2011</v>
      </c>
      <c r="G514" s="59">
        <v>4.6900000000000004</v>
      </c>
      <c r="H514" s="60">
        <v>9431.59</v>
      </c>
      <c r="I514" s="38"/>
      <c r="J514" s="38"/>
      <c r="L514" s="27"/>
      <c r="N514" s="19"/>
      <c r="P514" s="19"/>
    </row>
    <row r="515" spans="1:16" ht="33" x14ac:dyDescent="0.25">
      <c r="A515" s="55" t="s">
        <v>536</v>
      </c>
      <c r="B515" s="56" t="s">
        <v>537</v>
      </c>
      <c r="C515" s="57" t="s">
        <v>538</v>
      </c>
      <c r="D515" s="56" t="s">
        <v>11</v>
      </c>
      <c r="E515" s="56" t="s">
        <v>19</v>
      </c>
      <c r="F515" s="58">
        <v>7</v>
      </c>
      <c r="G515" s="59">
        <v>1343.19</v>
      </c>
      <c r="H515" s="60">
        <v>9402.33</v>
      </c>
      <c r="I515" s="38"/>
      <c r="J515" s="38"/>
      <c r="L515" s="27"/>
      <c r="N515" s="19"/>
      <c r="P515" s="19"/>
    </row>
    <row r="516" spans="1:16" ht="24.75" x14ac:dyDescent="0.25">
      <c r="A516" s="55" t="s">
        <v>6066</v>
      </c>
      <c r="B516" s="56" t="s">
        <v>6079</v>
      </c>
      <c r="C516" s="57" t="s">
        <v>6080</v>
      </c>
      <c r="D516" s="56" t="s">
        <v>11</v>
      </c>
      <c r="E516" s="56" t="s">
        <v>68</v>
      </c>
      <c r="F516" s="58">
        <v>50</v>
      </c>
      <c r="G516" s="59">
        <v>187.91</v>
      </c>
      <c r="H516" s="60">
        <v>9395.5</v>
      </c>
      <c r="I516" s="38"/>
      <c r="J516" s="38"/>
      <c r="L516" s="27"/>
      <c r="N516" s="19"/>
      <c r="P516" s="19"/>
    </row>
    <row r="517" spans="1:16" ht="24.75" x14ac:dyDescent="0.25">
      <c r="A517" s="55" t="s">
        <v>1105</v>
      </c>
      <c r="B517" s="56" t="s">
        <v>1106</v>
      </c>
      <c r="C517" s="57" t="s">
        <v>1107</v>
      </c>
      <c r="D517" s="56" t="s">
        <v>6792</v>
      </c>
      <c r="E517" s="56" t="s">
        <v>12</v>
      </c>
      <c r="F517" s="58">
        <v>32</v>
      </c>
      <c r="G517" s="59">
        <v>292.47000000000003</v>
      </c>
      <c r="H517" s="60">
        <v>9359.0400000000009</v>
      </c>
      <c r="I517" s="38"/>
      <c r="J517" s="38"/>
      <c r="K517" s="27" t="s">
        <v>6805</v>
      </c>
      <c r="L517" s="27"/>
      <c r="N517" s="19"/>
      <c r="P517" s="19"/>
    </row>
    <row r="518" spans="1:16" x14ac:dyDescent="0.25">
      <c r="A518" s="55" t="s">
        <v>638</v>
      </c>
      <c r="B518" s="56" t="s">
        <v>639</v>
      </c>
      <c r="C518" s="57" t="s">
        <v>640</v>
      </c>
      <c r="D518" s="56" t="s">
        <v>6792</v>
      </c>
      <c r="E518" s="56" t="s">
        <v>19</v>
      </c>
      <c r="F518" s="58">
        <v>3</v>
      </c>
      <c r="G518" s="59">
        <v>3117.61</v>
      </c>
      <c r="H518" s="60">
        <v>9352.83</v>
      </c>
      <c r="I518" s="38"/>
      <c r="J518" s="38"/>
      <c r="L518" s="27"/>
      <c r="N518" s="19"/>
      <c r="P518" s="19"/>
    </row>
    <row r="519" spans="1:16" x14ac:dyDescent="0.25">
      <c r="A519" s="55" t="s">
        <v>2863</v>
      </c>
      <c r="B519" s="56" t="s">
        <v>2864</v>
      </c>
      <c r="C519" s="57" t="s">
        <v>2865</v>
      </c>
      <c r="D519" s="56" t="s">
        <v>6792</v>
      </c>
      <c r="E519" s="56" t="s">
        <v>19</v>
      </c>
      <c r="F519" s="58">
        <v>5</v>
      </c>
      <c r="G519" s="59">
        <v>1870.33</v>
      </c>
      <c r="H519" s="60">
        <v>9351.65</v>
      </c>
      <c r="I519" s="38"/>
      <c r="J519" s="38"/>
      <c r="L519" s="27"/>
      <c r="N519" s="19"/>
      <c r="P519" s="19"/>
    </row>
    <row r="520" spans="1:16" x14ac:dyDescent="0.25">
      <c r="A520" s="55" t="s">
        <v>542</v>
      </c>
      <c r="B520" s="56" t="s">
        <v>543</v>
      </c>
      <c r="C520" s="57" t="s">
        <v>544</v>
      </c>
      <c r="D520" s="56" t="s">
        <v>6792</v>
      </c>
      <c r="E520" s="56" t="s">
        <v>19</v>
      </c>
      <c r="F520" s="58">
        <v>7</v>
      </c>
      <c r="G520" s="59">
        <v>1329.44</v>
      </c>
      <c r="H520" s="60">
        <v>9306.08</v>
      </c>
      <c r="I520" s="38"/>
      <c r="J520" s="38"/>
      <c r="L520" s="27"/>
      <c r="N520" s="19"/>
      <c r="P520" s="19"/>
    </row>
    <row r="521" spans="1:16" ht="24.75" x14ac:dyDescent="0.25">
      <c r="A521" s="55" t="s">
        <v>1521</v>
      </c>
      <c r="B521" s="56" t="s">
        <v>1522</v>
      </c>
      <c r="C521" s="57" t="s">
        <v>1523</v>
      </c>
      <c r="D521" s="56" t="s">
        <v>11</v>
      </c>
      <c r="E521" s="56" t="s">
        <v>19</v>
      </c>
      <c r="F521" s="58">
        <v>122</v>
      </c>
      <c r="G521" s="59">
        <v>76.19</v>
      </c>
      <c r="H521" s="60">
        <v>9295.18</v>
      </c>
      <c r="I521" s="38"/>
      <c r="J521" s="38"/>
      <c r="L521" s="27"/>
      <c r="N521" s="19"/>
      <c r="P521" s="19"/>
    </row>
    <row r="522" spans="1:16" x14ac:dyDescent="0.25">
      <c r="A522" s="55" t="s">
        <v>3999</v>
      </c>
      <c r="B522" s="56" t="s">
        <v>4024</v>
      </c>
      <c r="C522" s="57" t="s">
        <v>4025</v>
      </c>
      <c r="D522" s="56" t="s">
        <v>6792</v>
      </c>
      <c r="E522" s="56" t="s">
        <v>19</v>
      </c>
      <c r="F522" s="58">
        <v>5</v>
      </c>
      <c r="G522" s="59">
        <v>1856.46</v>
      </c>
      <c r="H522" s="60">
        <v>9282.2999999999993</v>
      </c>
      <c r="I522" s="38"/>
      <c r="J522" s="38"/>
      <c r="L522" s="27"/>
      <c r="N522" s="19"/>
      <c r="P522" s="19"/>
    </row>
    <row r="523" spans="1:16" x14ac:dyDescent="0.25">
      <c r="A523" s="55" t="s">
        <v>6045</v>
      </c>
      <c r="B523" s="56" t="s">
        <v>6058</v>
      </c>
      <c r="C523" s="57" t="s">
        <v>6059</v>
      </c>
      <c r="D523" s="56" t="s">
        <v>6792</v>
      </c>
      <c r="E523" s="56" t="s">
        <v>68</v>
      </c>
      <c r="F523" s="58">
        <v>52</v>
      </c>
      <c r="G523" s="59">
        <v>178.35</v>
      </c>
      <c r="H523" s="60">
        <v>9274.2000000000007</v>
      </c>
      <c r="I523" s="38"/>
      <c r="J523" s="38"/>
      <c r="L523" s="27"/>
      <c r="N523" s="19"/>
      <c r="P523" s="19"/>
    </row>
    <row r="524" spans="1:16" ht="24.75" x14ac:dyDescent="0.25">
      <c r="A524" s="55" t="s">
        <v>6712</v>
      </c>
      <c r="B524" s="56" t="s">
        <v>6725</v>
      </c>
      <c r="C524" s="57" t="s">
        <v>6726</v>
      </c>
      <c r="D524" s="56" t="s">
        <v>880</v>
      </c>
      <c r="E524" s="56" t="s">
        <v>19</v>
      </c>
      <c r="F524" s="58">
        <v>6</v>
      </c>
      <c r="G524" s="59">
        <v>1543.42</v>
      </c>
      <c r="H524" s="60">
        <v>9260.52</v>
      </c>
      <c r="I524" s="38"/>
      <c r="J524" s="38"/>
      <c r="L524" s="27"/>
      <c r="N524" s="19"/>
      <c r="P524" s="19"/>
    </row>
    <row r="525" spans="1:16" x14ac:dyDescent="0.25">
      <c r="A525" s="55" t="s">
        <v>3996</v>
      </c>
      <c r="B525" s="56" t="s">
        <v>4021</v>
      </c>
      <c r="C525" s="57" t="s">
        <v>4022</v>
      </c>
      <c r="D525" s="56" t="s">
        <v>6792</v>
      </c>
      <c r="E525" s="56" t="s">
        <v>19</v>
      </c>
      <c r="F525" s="58">
        <v>5</v>
      </c>
      <c r="G525" s="59">
        <v>1843.38</v>
      </c>
      <c r="H525" s="60">
        <v>9216.9</v>
      </c>
      <c r="I525" s="38"/>
      <c r="J525" s="38"/>
      <c r="L525" s="27"/>
      <c r="N525" s="19"/>
      <c r="P525" s="19"/>
    </row>
    <row r="526" spans="1:16" ht="16.5" x14ac:dyDescent="0.25">
      <c r="A526" s="55" t="s">
        <v>3734</v>
      </c>
      <c r="B526" s="56" t="s">
        <v>3747</v>
      </c>
      <c r="C526" s="57" t="s">
        <v>3748</v>
      </c>
      <c r="D526" s="56" t="s">
        <v>6792</v>
      </c>
      <c r="E526" s="56" t="s">
        <v>19</v>
      </c>
      <c r="F526" s="58">
        <v>1760</v>
      </c>
      <c r="G526" s="59">
        <v>5.21</v>
      </c>
      <c r="H526" s="60">
        <v>9169.6</v>
      </c>
      <c r="I526" s="38"/>
      <c r="J526" s="38"/>
      <c r="L526" s="27"/>
      <c r="N526" s="19"/>
      <c r="P526" s="19"/>
    </row>
    <row r="527" spans="1:16" ht="16.5" x14ac:dyDescent="0.25">
      <c r="A527" s="55" t="s">
        <v>6577</v>
      </c>
      <c r="B527" s="56" t="s">
        <v>6590</v>
      </c>
      <c r="C527" s="57" t="s">
        <v>6591</v>
      </c>
      <c r="D527" s="56" t="s">
        <v>6840</v>
      </c>
      <c r="E527" s="56" t="s">
        <v>68</v>
      </c>
      <c r="F527" s="61">
        <v>41</v>
      </c>
      <c r="G527" s="59">
        <v>223.5</v>
      </c>
      <c r="H527" s="60">
        <v>9163.5</v>
      </c>
      <c r="I527" s="38"/>
      <c r="J527" s="38"/>
      <c r="L527" s="27"/>
      <c r="N527" s="19"/>
      <c r="P527" s="19"/>
    </row>
    <row r="528" spans="1:16" x14ac:dyDescent="0.25">
      <c r="A528" s="55" t="s">
        <v>1381</v>
      </c>
      <c r="B528" s="56" t="s">
        <v>1382</v>
      </c>
      <c r="C528" s="57" t="s">
        <v>1383</v>
      </c>
      <c r="D528" s="56" t="s">
        <v>6792</v>
      </c>
      <c r="E528" s="56" t="s">
        <v>19</v>
      </c>
      <c r="F528" s="58">
        <v>5</v>
      </c>
      <c r="G528" s="59">
        <v>1832.42</v>
      </c>
      <c r="H528" s="60">
        <v>9162.1</v>
      </c>
      <c r="I528" s="38"/>
      <c r="J528" s="38"/>
      <c r="L528" s="27"/>
      <c r="N528" s="19"/>
      <c r="P528" s="19"/>
    </row>
    <row r="529" spans="1:16" x14ac:dyDescent="0.25">
      <c r="A529" s="55" t="s">
        <v>5956</v>
      </c>
      <c r="B529" s="56" t="s">
        <v>5960</v>
      </c>
      <c r="C529" s="57" t="s">
        <v>5961</v>
      </c>
      <c r="D529" s="56" t="s">
        <v>6792</v>
      </c>
      <c r="E529" s="56" t="s">
        <v>19</v>
      </c>
      <c r="F529" s="58">
        <v>7</v>
      </c>
      <c r="G529" s="59">
        <v>1308.44</v>
      </c>
      <c r="H529" s="60">
        <v>9159.08</v>
      </c>
      <c r="I529" s="38"/>
      <c r="J529" s="38"/>
      <c r="L529" s="27"/>
      <c r="N529" s="19"/>
      <c r="P529" s="19"/>
    </row>
    <row r="530" spans="1:16" x14ac:dyDescent="0.25">
      <c r="A530" s="55" t="s">
        <v>1684</v>
      </c>
      <c r="B530" s="56" t="s">
        <v>1685</v>
      </c>
      <c r="C530" s="57" t="s">
        <v>1686</v>
      </c>
      <c r="D530" s="56" t="s">
        <v>6792</v>
      </c>
      <c r="E530" s="56" t="s">
        <v>19</v>
      </c>
      <c r="F530" s="58">
        <v>5</v>
      </c>
      <c r="G530" s="59">
        <v>1831.53</v>
      </c>
      <c r="H530" s="60">
        <v>9157.65</v>
      </c>
      <c r="I530" s="38"/>
      <c r="J530" s="38"/>
      <c r="L530" s="27"/>
      <c r="N530" s="19"/>
      <c r="P530" s="19"/>
    </row>
    <row r="531" spans="1:16" x14ac:dyDescent="0.25">
      <c r="A531" s="55" t="s">
        <v>4186</v>
      </c>
      <c r="B531" s="56" t="s">
        <v>4219</v>
      </c>
      <c r="C531" s="57" t="s">
        <v>4220</v>
      </c>
      <c r="D531" s="56" t="s">
        <v>6792</v>
      </c>
      <c r="E531" s="56" t="s">
        <v>19</v>
      </c>
      <c r="F531" s="58">
        <v>5</v>
      </c>
      <c r="G531" s="59">
        <v>1824.77</v>
      </c>
      <c r="H531" s="60">
        <v>9123.85</v>
      </c>
      <c r="I531" s="38"/>
      <c r="J531" s="38"/>
      <c r="L531" s="27"/>
      <c r="N531" s="19"/>
      <c r="P531" s="19"/>
    </row>
    <row r="532" spans="1:16" x14ac:dyDescent="0.25">
      <c r="A532" s="55" t="s">
        <v>2857</v>
      </c>
      <c r="B532" s="56" t="s">
        <v>2858</v>
      </c>
      <c r="C532" s="57" t="s">
        <v>2859</v>
      </c>
      <c r="D532" s="56" t="s">
        <v>6792</v>
      </c>
      <c r="E532" s="56" t="s">
        <v>19</v>
      </c>
      <c r="F532" s="58">
        <v>5</v>
      </c>
      <c r="G532" s="59">
        <v>1823.66</v>
      </c>
      <c r="H532" s="60">
        <v>9118.2999999999993</v>
      </c>
      <c r="I532" s="38"/>
      <c r="J532" s="38"/>
      <c r="L532" s="27"/>
      <c r="N532" s="19"/>
      <c r="P532" s="19"/>
    </row>
    <row r="533" spans="1:16" ht="16.5" x14ac:dyDescent="0.25">
      <c r="A533" s="55" t="s">
        <v>1663</v>
      </c>
      <c r="B533" s="56" t="s">
        <v>1664</v>
      </c>
      <c r="C533" s="57" t="s">
        <v>1665</v>
      </c>
      <c r="D533" s="56" t="s">
        <v>11</v>
      </c>
      <c r="E533" s="56" t="s">
        <v>19</v>
      </c>
      <c r="F533" s="58">
        <v>26</v>
      </c>
      <c r="G533" s="59">
        <v>349.22</v>
      </c>
      <c r="H533" s="60">
        <v>9079.7199999999993</v>
      </c>
      <c r="I533" s="38"/>
      <c r="J533" s="38"/>
      <c r="L533" s="27"/>
      <c r="N533" s="19"/>
      <c r="P533" s="19"/>
    </row>
    <row r="534" spans="1:16" ht="16.5" x14ac:dyDescent="0.25">
      <c r="A534" s="55" t="s">
        <v>1792</v>
      </c>
      <c r="B534" s="56" t="s">
        <v>1793</v>
      </c>
      <c r="C534" s="57" t="s">
        <v>1794</v>
      </c>
      <c r="D534" s="56" t="s">
        <v>11</v>
      </c>
      <c r="E534" s="56" t="s">
        <v>68</v>
      </c>
      <c r="F534" s="58">
        <v>157</v>
      </c>
      <c r="G534" s="59">
        <v>57.72</v>
      </c>
      <c r="H534" s="60">
        <v>9062.0400000000009</v>
      </c>
      <c r="I534" s="38"/>
      <c r="J534" s="38"/>
      <c r="L534" s="27"/>
      <c r="N534" s="19"/>
      <c r="P534" s="19"/>
    </row>
    <row r="535" spans="1:16" ht="24.75" x14ac:dyDescent="0.25">
      <c r="A535" s="55" t="s">
        <v>938</v>
      </c>
      <c r="B535" s="56" t="s">
        <v>939</v>
      </c>
      <c r="C535" s="57" t="s">
        <v>940</v>
      </c>
      <c r="D535" s="56" t="s">
        <v>11</v>
      </c>
      <c r="E535" s="56" t="s">
        <v>68</v>
      </c>
      <c r="F535" s="58">
        <v>7</v>
      </c>
      <c r="G535" s="59">
        <v>1283.67</v>
      </c>
      <c r="H535" s="60">
        <v>8985.69</v>
      </c>
      <c r="I535" s="38"/>
      <c r="J535" s="38"/>
      <c r="L535" s="27"/>
      <c r="N535" s="19"/>
      <c r="P535" s="19"/>
    </row>
    <row r="536" spans="1:16" x14ac:dyDescent="0.25">
      <c r="A536" s="55" t="s">
        <v>1378</v>
      </c>
      <c r="B536" s="56" t="s">
        <v>1379</v>
      </c>
      <c r="C536" s="57" t="s">
        <v>1380</v>
      </c>
      <c r="D536" s="56" t="s">
        <v>6792</v>
      </c>
      <c r="E536" s="56" t="s">
        <v>19</v>
      </c>
      <c r="F536" s="58">
        <v>5</v>
      </c>
      <c r="G536" s="59">
        <v>1790.7</v>
      </c>
      <c r="H536" s="60">
        <v>8953.5</v>
      </c>
      <c r="I536" s="38"/>
      <c r="J536" s="38"/>
      <c r="L536" s="27"/>
      <c r="N536" s="19"/>
      <c r="P536" s="19"/>
    </row>
    <row r="537" spans="1:16" x14ac:dyDescent="0.25">
      <c r="A537" s="55" t="s">
        <v>5647</v>
      </c>
      <c r="B537" s="56" t="s">
        <v>5648</v>
      </c>
      <c r="C537" s="57" t="s">
        <v>870</v>
      </c>
      <c r="D537" s="56" t="s">
        <v>6792</v>
      </c>
      <c r="E537" s="56" t="s">
        <v>12</v>
      </c>
      <c r="F537" s="58">
        <v>7</v>
      </c>
      <c r="G537" s="59">
        <v>1278.32</v>
      </c>
      <c r="H537" s="60">
        <v>8948.24</v>
      </c>
      <c r="I537" s="38"/>
      <c r="J537" s="38"/>
      <c r="L537" s="27"/>
      <c r="N537" s="19"/>
      <c r="P537" s="19"/>
    </row>
    <row r="538" spans="1:16" x14ac:dyDescent="0.25">
      <c r="A538" s="55" t="s">
        <v>2058</v>
      </c>
      <c r="B538" s="56" t="s">
        <v>2059</v>
      </c>
      <c r="C538" s="57" t="s">
        <v>2060</v>
      </c>
      <c r="D538" s="56" t="s">
        <v>36</v>
      </c>
      <c r="E538" s="56" t="s">
        <v>1653</v>
      </c>
      <c r="F538" s="61">
        <v>40</v>
      </c>
      <c r="G538" s="59">
        <v>223.67</v>
      </c>
      <c r="H538" s="60">
        <v>8946.7999999999993</v>
      </c>
      <c r="I538" s="38"/>
      <c r="J538" s="38"/>
      <c r="L538" s="27"/>
      <c r="N538" s="19"/>
      <c r="P538" s="19"/>
    </row>
    <row r="539" spans="1:16" x14ac:dyDescent="0.25">
      <c r="A539" s="55" t="s">
        <v>2328</v>
      </c>
      <c r="B539" s="56" t="s">
        <v>2329</v>
      </c>
      <c r="C539" s="57" t="s">
        <v>2330</v>
      </c>
      <c r="D539" s="56" t="s">
        <v>6792</v>
      </c>
      <c r="E539" s="56" t="s">
        <v>68</v>
      </c>
      <c r="F539" s="61">
        <v>755</v>
      </c>
      <c r="G539" s="59">
        <v>11.84</v>
      </c>
      <c r="H539" s="60">
        <v>8939.2000000000007</v>
      </c>
      <c r="I539" s="38"/>
      <c r="J539" s="38"/>
      <c r="L539" s="27"/>
      <c r="N539" s="19"/>
      <c r="P539" s="19"/>
    </row>
    <row r="540" spans="1:16" ht="16.5" x14ac:dyDescent="0.25">
      <c r="A540" s="55" t="s">
        <v>2851</v>
      </c>
      <c r="B540" s="56" t="s">
        <v>2852</v>
      </c>
      <c r="C540" s="57" t="s">
        <v>2853</v>
      </c>
      <c r="D540" s="56" t="s">
        <v>11</v>
      </c>
      <c r="E540" s="56" t="s">
        <v>19</v>
      </c>
      <c r="F540" s="58">
        <v>98</v>
      </c>
      <c r="G540" s="59">
        <v>91.21</v>
      </c>
      <c r="H540" s="60">
        <v>8938.58</v>
      </c>
      <c r="I540" s="38"/>
      <c r="J540" s="38"/>
      <c r="L540" s="27"/>
      <c r="N540" s="19"/>
      <c r="P540" s="19"/>
    </row>
    <row r="541" spans="1:16" ht="33" x14ac:dyDescent="0.25">
      <c r="A541" s="55" t="s">
        <v>533</v>
      </c>
      <c r="B541" s="56" t="s">
        <v>534</v>
      </c>
      <c r="C541" s="57" t="s">
        <v>535</v>
      </c>
      <c r="D541" s="56" t="s">
        <v>11</v>
      </c>
      <c r="E541" s="56" t="s">
        <v>19</v>
      </c>
      <c r="F541" s="58">
        <v>7</v>
      </c>
      <c r="G541" s="59">
        <v>1274.02</v>
      </c>
      <c r="H541" s="60">
        <v>8918.14</v>
      </c>
      <c r="I541" s="38"/>
      <c r="J541" s="38"/>
      <c r="L541" s="27"/>
      <c r="N541" s="19"/>
      <c r="P541" s="19"/>
    </row>
    <row r="542" spans="1:16" ht="16.5" x14ac:dyDescent="0.25">
      <c r="A542" s="55" t="s">
        <v>569</v>
      </c>
      <c r="B542" s="56" t="s">
        <v>570</v>
      </c>
      <c r="C542" s="57" t="s">
        <v>571</v>
      </c>
      <c r="D542" s="56" t="s">
        <v>6792</v>
      </c>
      <c r="E542" s="56" t="s">
        <v>19</v>
      </c>
      <c r="F542" s="58">
        <v>7</v>
      </c>
      <c r="G542" s="59">
        <v>1265.18</v>
      </c>
      <c r="H542" s="60">
        <v>8856.26</v>
      </c>
      <c r="I542" s="38"/>
      <c r="J542" s="38"/>
      <c r="L542" s="27"/>
      <c r="N542" s="19"/>
      <c r="P542" s="19"/>
    </row>
    <row r="543" spans="1:16" ht="33" x14ac:dyDescent="0.25">
      <c r="A543" s="55" t="s">
        <v>1813</v>
      </c>
      <c r="B543" s="56" t="s">
        <v>1814</v>
      </c>
      <c r="C543" s="57" t="s">
        <v>1815</v>
      </c>
      <c r="D543" s="56" t="s">
        <v>11</v>
      </c>
      <c r="E543" s="56" t="s">
        <v>68</v>
      </c>
      <c r="F543" s="58">
        <v>26</v>
      </c>
      <c r="G543" s="59">
        <v>339.85</v>
      </c>
      <c r="H543" s="60">
        <v>8836.1</v>
      </c>
      <c r="I543" s="38"/>
      <c r="J543" s="38"/>
      <c r="L543" s="27"/>
      <c r="N543" s="19"/>
      <c r="P543" s="19"/>
    </row>
    <row r="544" spans="1:16" ht="24.75" x14ac:dyDescent="0.25">
      <c r="A544" s="55" t="s">
        <v>397</v>
      </c>
      <c r="B544" s="56" t="s">
        <v>401</v>
      </c>
      <c r="C544" s="57" t="s">
        <v>402</v>
      </c>
      <c r="D544" s="56" t="s">
        <v>11</v>
      </c>
      <c r="E544" s="56" t="s">
        <v>12</v>
      </c>
      <c r="F544" s="58">
        <v>52</v>
      </c>
      <c r="G544" s="59">
        <v>168.29</v>
      </c>
      <c r="H544" s="60">
        <v>8751.08</v>
      </c>
      <c r="I544" s="38"/>
      <c r="J544" s="38"/>
      <c r="L544" s="27"/>
      <c r="N544" s="19"/>
      <c r="P544" s="19"/>
    </row>
    <row r="545" spans="1:16" x14ac:dyDescent="0.25">
      <c r="A545" s="55" t="s">
        <v>1897</v>
      </c>
      <c r="B545" s="56" t="s">
        <v>1898</v>
      </c>
      <c r="C545" s="57" t="s">
        <v>1899</v>
      </c>
      <c r="D545" s="56" t="s">
        <v>6792</v>
      </c>
      <c r="E545" s="56" t="s">
        <v>68</v>
      </c>
      <c r="F545" s="58">
        <v>100</v>
      </c>
      <c r="G545" s="59">
        <v>87.42</v>
      </c>
      <c r="H545" s="60">
        <v>8742</v>
      </c>
      <c r="I545" s="38"/>
      <c r="J545" s="38"/>
      <c r="K545" s="27" t="s">
        <v>6801</v>
      </c>
      <c r="L545" s="27"/>
      <c r="N545" s="19"/>
      <c r="P545" s="19"/>
    </row>
    <row r="546" spans="1:16" x14ac:dyDescent="0.25">
      <c r="A546" s="55" t="s">
        <v>1608</v>
      </c>
      <c r="B546" s="56" t="s">
        <v>1609</v>
      </c>
      <c r="C546" s="57" t="s">
        <v>1610</v>
      </c>
      <c r="D546" s="56" t="s">
        <v>6792</v>
      </c>
      <c r="E546" s="56" t="s">
        <v>68</v>
      </c>
      <c r="F546" s="58">
        <v>167</v>
      </c>
      <c r="G546" s="59">
        <v>52.09</v>
      </c>
      <c r="H546" s="60">
        <v>8699.0300000000007</v>
      </c>
      <c r="I546" s="38"/>
      <c r="J546" s="38"/>
      <c r="L546" s="27"/>
      <c r="N546" s="19"/>
      <c r="P546" s="19"/>
    </row>
    <row r="547" spans="1:16" x14ac:dyDescent="0.25">
      <c r="A547" s="55" t="s">
        <v>587</v>
      </c>
      <c r="B547" s="56" t="s">
        <v>588</v>
      </c>
      <c r="C547" s="57" t="s">
        <v>589</v>
      </c>
      <c r="D547" s="56" t="s">
        <v>6792</v>
      </c>
      <c r="E547" s="56" t="s">
        <v>19</v>
      </c>
      <c r="F547" s="58">
        <v>5</v>
      </c>
      <c r="G547" s="59">
        <v>1735.12</v>
      </c>
      <c r="H547" s="60">
        <v>8675.6</v>
      </c>
      <c r="I547" s="38"/>
      <c r="J547" s="38"/>
      <c r="L547" s="27"/>
      <c r="N547" s="19"/>
      <c r="P547" s="19"/>
    </row>
    <row r="548" spans="1:16" x14ac:dyDescent="0.25">
      <c r="A548" s="55" t="s">
        <v>871</v>
      </c>
      <c r="B548" s="56" t="s">
        <v>872</v>
      </c>
      <c r="C548" s="57" t="s">
        <v>873</v>
      </c>
      <c r="D548" s="56" t="s">
        <v>6792</v>
      </c>
      <c r="E548" s="56" t="s">
        <v>12</v>
      </c>
      <c r="F548" s="58">
        <v>7</v>
      </c>
      <c r="G548" s="59">
        <v>1239.22</v>
      </c>
      <c r="H548" s="60">
        <v>8674.5400000000009</v>
      </c>
      <c r="I548" s="38"/>
      <c r="J548" s="38"/>
      <c r="L548" s="27"/>
      <c r="N548" s="19"/>
      <c r="P548" s="19"/>
    </row>
    <row r="549" spans="1:16" x14ac:dyDescent="0.25">
      <c r="A549" s="55" t="s">
        <v>2466</v>
      </c>
      <c r="B549" s="56" t="s">
        <v>2467</v>
      </c>
      <c r="C549" s="57" t="s">
        <v>2468</v>
      </c>
      <c r="D549" s="56" t="s">
        <v>6792</v>
      </c>
      <c r="E549" s="56" t="s">
        <v>19</v>
      </c>
      <c r="F549" s="58">
        <v>5</v>
      </c>
      <c r="G549" s="59">
        <v>1734.17</v>
      </c>
      <c r="H549" s="60">
        <v>8670.85</v>
      </c>
      <c r="I549" s="38"/>
      <c r="J549" s="38"/>
      <c r="L549" s="27"/>
      <c r="N549" s="19"/>
      <c r="P549" s="19"/>
    </row>
    <row r="550" spans="1:16" ht="24.75" x14ac:dyDescent="0.25">
      <c r="A550" s="55" t="s">
        <v>2828</v>
      </c>
      <c r="B550" s="56" t="s">
        <v>2829</v>
      </c>
      <c r="C550" s="57" t="s">
        <v>2830</v>
      </c>
      <c r="D550" s="56" t="s">
        <v>11</v>
      </c>
      <c r="E550" s="56" t="s">
        <v>19</v>
      </c>
      <c r="F550" s="58">
        <v>17</v>
      </c>
      <c r="G550" s="59">
        <v>509.89</v>
      </c>
      <c r="H550" s="60">
        <v>8668.1299999999992</v>
      </c>
      <c r="I550" s="38"/>
      <c r="J550" s="38"/>
      <c r="L550" s="27"/>
      <c r="N550" s="19"/>
      <c r="P550" s="19"/>
    </row>
    <row r="551" spans="1:16" x14ac:dyDescent="0.25">
      <c r="A551" s="55" t="s">
        <v>823</v>
      </c>
      <c r="B551" s="56" t="s">
        <v>824</v>
      </c>
      <c r="C551" s="57" t="s">
        <v>825</v>
      </c>
      <c r="D551" s="56" t="s">
        <v>6840</v>
      </c>
      <c r="E551" s="56" t="s">
        <v>12</v>
      </c>
      <c r="F551" s="58">
        <v>7</v>
      </c>
      <c r="G551" s="59">
        <v>1237.79</v>
      </c>
      <c r="H551" s="60">
        <v>8664.5300000000007</v>
      </c>
      <c r="I551" s="38"/>
      <c r="J551" s="38"/>
      <c r="L551" s="27"/>
      <c r="N551" s="19"/>
      <c r="P551" s="19"/>
    </row>
    <row r="552" spans="1:16" x14ac:dyDescent="0.25">
      <c r="A552" s="55" t="s">
        <v>285</v>
      </c>
      <c r="B552" s="56" t="s">
        <v>289</v>
      </c>
      <c r="C552" s="57" t="s">
        <v>290</v>
      </c>
      <c r="D552" s="56" t="s">
        <v>6792</v>
      </c>
      <c r="E552" s="56" t="s">
        <v>12</v>
      </c>
      <c r="F552" s="58">
        <v>52</v>
      </c>
      <c r="G552" s="59">
        <v>165.75</v>
      </c>
      <c r="H552" s="60">
        <v>8619</v>
      </c>
      <c r="I552" s="38"/>
      <c r="J552" s="38"/>
      <c r="L552" s="27"/>
      <c r="N552" s="19"/>
      <c r="P552" s="19"/>
    </row>
    <row r="553" spans="1:16" ht="33" x14ac:dyDescent="0.25">
      <c r="A553" s="55" t="s">
        <v>596</v>
      </c>
      <c r="B553" s="56" t="s">
        <v>597</v>
      </c>
      <c r="C553" s="57" t="s">
        <v>598</v>
      </c>
      <c r="D553" s="56" t="s">
        <v>11</v>
      </c>
      <c r="E553" s="56" t="s">
        <v>19</v>
      </c>
      <c r="F553" s="58">
        <v>7</v>
      </c>
      <c r="G553" s="59">
        <v>1230.73</v>
      </c>
      <c r="H553" s="60">
        <v>8615.11</v>
      </c>
      <c r="I553" s="38"/>
      <c r="J553" s="38"/>
      <c r="L553" s="27"/>
      <c r="N553" s="19"/>
      <c r="P553" s="19"/>
    </row>
    <row r="554" spans="1:16" ht="16.5" x14ac:dyDescent="0.25">
      <c r="A554" s="55" t="s">
        <v>1482</v>
      </c>
      <c r="B554" s="56" t="s">
        <v>1483</v>
      </c>
      <c r="C554" s="57" t="s">
        <v>1484</v>
      </c>
      <c r="D554" s="56" t="s">
        <v>11</v>
      </c>
      <c r="E554" s="56" t="s">
        <v>68</v>
      </c>
      <c r="F554" s="58">
        <v>127</v>
      </c>
      <c r="G554" s="59">
        <v>67.760000000000005</v>
      </c>
      <c r="H554" s="60">
        <v>8605.52</v>
      </c>
      <c r="I554" s="38"/>
      <c r="J554" s="38"/>
      <c r="L554" s="27"/>
      <c r="N554" s="19"/>
      <c r="P554" s="19"/>
    </row>
    <row r="555" spans="1:16" ht="24.75" x14ac:dyDescent="0.25">
      <c r="A555" s="55" t="s">
        <v>198</v>
      </c>
      <c r="B555" s="56" t="s">
        <v>199</v>
      </c>
      <c r="C555" s="57" t="s">
        <v>200</v>
      </c>
      <c r="D555" s="56" t="s">
        <v>11</v>
      </c>
      <c r="E555" s="56" t="s">
        <v>93</v>
      </c>
      <c r="F555" s="58">
        <v>600</v>
      </c>
      <c r="G555" s="59">
        <v>14.32</v>
      </c>
      <c r="H555" s="60">
        <v>8592</v>
      </c>
      <c r="I555" s="38"/>
      <c r="J555" s="38"/>
      <c r="L555" s="27"/>
      <c r="N555" s="19"/>
      <c r="P555" s="19"/>
    </row>
    <row r="556" spans="1:16" ht="16.5" x14ac:dyDescent="0.25">
      <c r="A556" s="55" t="s">
        <v>6727</v>
      </c>
      <c r="B556" s="56" t="s">
        <v>6740</v>
      </c>
      <c r="C556" s="57" t="s">
        <v>6741</v>
      </c>
      <c r="D556" s="56" t="s">
        <v>880</v>
      </c>
      <c r="E556" s="56" t="s">
        <v>19</v>
      </c>
      <c r="F556" s="58">
        <v>6</v>
      </c>
      <c r="G556" s="59">
        <v>1430.12</v>
      </c>
      <c r="H556" s="60">
        <v>8580.7199999999993</v>
      </c>
      <c r="I556" s="38"/>
      <c r="J556" s="38"/>
      <c r="L556" s="27"/>
      <c r="N556" s="19"/>
      <c r="P556" s="19"/>
    </row>
    <row r="557" spans="1:16" x14ac:dyDescent="0.25">
      <c r="A557" s="55" t="s">
        <v>2274</v>
      </c>
      <c r="B557" s="56" t="s">
        <v>2275</v>
      </c>
      <c r="C557" s="57" t="s">
        <v>2276</v>
      </c>
      <c r="D557" s="56" t="s">
        <v>6792</v>
      </c>
      <c r="E557" s="56" t="s">
        <v>19</v>
      </c>
      <c r="F557" s="61">
        <v>61</v>
      </c>
      <c r="G557" s="59">
        <v>140.63999999999999</v>
      </c>
      <c r="H557" s="60">
        <v>8579.0400000000009</v>
      </c>
      <c r="I557" s="38"/>
      <c r="J557" s="38"/>
      <c r="L557" s="27"/>
      <c r="N557" s="19"/>
      <c r="P557" s="19"/>
    </row>
    <row r="558" spans="1:16" ht="24.75" x14ac:dyDescent="0.25">
      <c r="A558" s="55" t="s">
        <v>4718</v>
      </c>
      <c r="B558" s="56" t="s">
        <v>4719</v>
      </c>
      <c r="C558" s="57" t="s">
        <v>4720</v>
      </c>
      <c r="D558" s="56" t="s">
        <v>11</v>
      </c>
      <c r="E558" s="56" t="s">
        <v>12</v>
      </c>
      <c r="F558" s="58">
        <v>150</v>
      </c>
      <c r="G558" s="59">
        <v>57.19</v>
      </c>
      <c r="H558" s="60">
        <v>8578.5</v>
      </c>
      <c r="I558" s="38"/>
      <c r="J558" s="38"/>
      <c r="L558" s="27"/>
      <c r="N558" s="19"/>
      <c r="P558" s="19"/>
    </row>
    <row r="559" spans="1:16" ht="16.5" x14ac:dyDescent="0.25">
      <c r="A559" s="55" t="s">
        <v>2484</v>
      </c>
      <c r="B559" s="56" t="s">
        <v>2485</v>
      </c>
      <c r="C559" s="57" t="s">
        <v>2486</v>
      </c>
      <c r="D559" s="56" t="s">
        <v>6792</v>
      </c>
      <c r="E559" s="56" t="s">
        <v>68</v>
      </c>
      <c r="F559" s="58">
        <v>100</v>
      </c>
      <c r="G559" s="59">
        <v>85.65</v>
      </c>
      <c r="H559" s="60">
        <v>8565</v>
      </c>
      <c r="I559" s="38"/>
      <c r="J559" s="38"/>
      <c r="L559" s="27"/>
      <c r="N559" s="19"/>
      <c r="P559" s="19"/>
    </row>
    <row r="560" spans="1:16" ht="16.5" x14ac:dyDescent="0.25">
      <c r="A560" s="55" t="s">
        <v>566</v>
      </c>
      <c r="B560" s="56" t="s">
        <v>567</v>
      </c>
      <c r="C560" s="57" t="s">
        <v>568</v>
      </c>
      <c r="D560" s="56" t="s">
        <v>6792</v>
      </c>
      <c r="E560" s="56" t="s">
        <v>19</v>
      </c>
      <c r="F560" s="58">
        <v>7</v>
      </c>
      <c r="G560" s="59">
        <v>1221.19</v>
      </c>
      <c r="H560" s="60">
        <v>8548.33</v>
      </c>
      <c r="I560" s="38"/>
      <c r="J560" s="38"/>
      <c r="L560" s="27"/>
      <c r="N560" s="19"/>
      <c r="P560" s="19"/>
    </row>
    <row r="561" spans="1:16" ht="24.75" x14ac:dyDescent="0.25">
      <c r="A561" s="55" t="s">
        <v>359</v>
      </c>
      <c r="B561" s="56" t="s">
        <v>363</v>
      </c>
      <c r="C561" s="57" t="s">
        <v>364</v>
      </c>
      <c r="D561" s="56" t="s">
        <v>11</v>
      </c>
      <c r="E561" s="56" t="s">
        <v>12</v>
      </c>
      <c r="F561" s="58">
        <v>52</v>
      </c>
      <c r="G561" s="59">
        <v>163.11000000000001</v>
      </c>
      <c r="H561" s="60">
        <v>8481.7199999999993</v>
      </c>
      <c r="I561" s="38"/>
      <c r="J561" s="38"/>
      <c r="L561" s="27"/>
      <c r="N561" s="19"/>
      <c r="P561" s="19"/>
    </row>
    <row r="562" spans="1:16" x14ac:dyDescent="0.25">
      <c r="A562" s="55" t="s">
        <v>403</v>
      </c>
      <c r="B562" s="56" t="s">
        <v>407</v>
      </c>
      <c r="C562" s="57" t="s">
        <v>408</v>
      </c>
      <c r="D562" s="56" t="s">
        <v>6792</v>
      </c>
      <c r="E562" s="56" t="s">
        <v>12</v>
      </c>
      <c r="F562" s="58">
        <v>36</v>
      </c>
      <c r="G562" s="59">
        <v>235.54</v>
      </c>
      <c r="H562" s="60">
        <v>8479.44</v>
      </c>
      <c r="I562" s="38"/>
      <c r="J562" s="38"/>
      <c r="L562" s="27"/>
      <c r="N562" s="19"/>
      <c r="P562" s="19"/>
    </row>
    <row r="563" spans="1:16" ht="16.5" x14ac:dyDescent="0.25">
      <c r="A563" s="55" t="s">
        <v>563</v>
      </c>
      <c r="B563" s="56" t="s">
        <v>564</v>
      </c>
      <c r="C563" s="57" t="s">
        <v>565</v>
      </c>
      <c r="D563" s="56" t="s">
        <v>6792</v>
      </c>
      <c r="E563" s="56" t="s">
        <v>19</v>
      </c>
      <c r="F563" s="58">
        <v>7</v>
      </c>
      <c r="G563" s="59">
        <v>1208.33</v>
      </c>
      <c r="H563" s="60">
        <v>8458.31</v>
      </c>
      <c r="I563" s="38"/>
      <c r="J563" s="38"/>
      <c r="L563" s="27"/>
      <c r="N563" s="19"/>
      <c r="P563" s="19"/>
    </row>
    <row r="564" spans="1:16" ht="24.75" x14ac:dyDescent="0.25">
      <c r="A564" s="55" t="s">
        <v>6730</v>
      </c>
      <c r="B564" s="56" t="s">
        <v>6743</v>
      </c>
      <c r="C564" s="57" t="s">
        <v>6744</v>
      </c>
      <c r="D564" s="56" t="s">
        <v>880</v>
      </c>
      <c r="E564" s="56" t="s">
        <v>19</v>
      </c>
      <c r="F564" s="58">
        <v>6</v>
      </c>
      <c r="G564" s="59">
        <v>1408.75</v>
      </c>
      <c r="H564" s="60">
        <v>8452.5</v>
      </c>
      <c r="I564" s="38"/>
      <c r="J564" s="38"/>
      <c r="L564" s="27"/>
      <c r="N564" s="19"/>
      <c r="P564" s="19"/>
    </row>
    <row r="565" spans="1:16" ht="33" x14ac:dyDescent="0.25">
      <c r="A565" s="55" t="s">
        <v>473</v>
      </c>
      <c r="B565" s="56" t="s">
        <v>474</v>
      </c>
      <c r="C565" s="57" t="s">
        <v>475</v>
      </c>
      <c r="D565" s="56" t="s">
        <v>11</v>
      </c>
      <c r="E565" s="56" t="s">
        <v>19</v>
      </c>
      <c r="F565" s="58">
        <v>7</v>
      </c>
      <c r="G565" s="59">
        <v>1204.8900000000001</v>
      </c>
      <c r="H565" s="60">
        <v>8434.23</v>
      </c>
      <c r="I565" s="38"/>
      <c r="J565" s="38"/>
      <c r="L565" s="27"/>
      <c r="N565" s="19"/>
      <c r="P565" s="19"/>
    </row>
    <row r="566" spans="1:16" x14ac:dyDescent="0.25">
      <c r="A566" s="55" t="s">
        <v>3037</v>
      </c>
      <c r="B566" s="56" t="s">
        <v>3038</v>
      </c>
      <c r="C566" s="57" t="s">
        <v>3039</v>
      </c>
      <c r="D566" s="56" t="s">
        <v>6792</v>
      </c>
      <c r="E566" s="56" t="s">
        <v>19</v>
      </c>
      <c r="F566" s="58">
        <v>42</v>
      </c>
      <c r="G566" s="59">
        <v>200.57</v>
      </c>
      <c r="H566" s="60">
        <v>8423.94</v>
      </c>
      <c r="I566" s="38"/>
      <c r="J566" s="38"/>
      <c r="L566" s="27"/>
      <c r="N566" s="19"/>
      <c r="P566" s="19"/>
    </row>
    <row r="567" spans="1:16" ht="16.5" x14ac:dyDescent="0.25">
      <c r="A567" s="55" t="s">
        <v>2610</v>
      </c>
      <c r="B567" s="56" t="s">
        <v>2611</v>
      </c>
      <c r="C567" s="57" t="s">
        <v>2612</v>
      </c>
      <c r="D567" s="56" t="s">
        <v>11</v>
      </c>
      <c r="E567" s="56" t="s">
        <v>19</v>
      </c>
      <c r="F567" s="58">
        <v>80</v>
      </c>
      <c r="G567" s="59">
        <v>105.26</v>
      </c>
      <c r="H567" s="60">
        <v>8420.7999999999993</v>
      </c>
      <c r="I567" s="38"/>
      <c r="J567" s="38"/>
      <c r="L567" s="27"/>
      <c r="N567" s="19"/>
      <c r="P567" s="19"/>
    </row>
    <row r="568" spans="1:16" x14ac:dyDescent="0.25">
      <c r="A568" s="55" t="s">
        <v>4531</v>
      </c>
      <c r="B568" s="56" t="s">
        <v>4532</v>
      </c>
      <c r="C568" s="57" t="s">
        <v>4533</v>
      </c>
      <c r="D568" s="56" t="s">
        <v>6792</v>
      </c>
      <c r="E568" s="56" t="s">
        <v>12</v>
      </c>
      <c r="F568" s="58">
        <v>179</v>
      </c>
      <c r="G568" s="59">
        <v>47</v>
      </c>
      <c r="H568" s="60">
        <v>8413</v>
      </c>
      <c r="I568" s="38"/>
      <c r="J568" s="38"/>
      <c r="L568" s="27"/>
      <c r="N568" s="19"/>
      <c r="P568" s="19"/>
    </row>
    <row r="569" spans="1:16" x14ac:dyDescent="0.25">
      <c r="A569" s="55" t="s">
        <v>479</v>
      </c>
      <c r="B569" s="56" t="s">
        <v>480</v>
      </c>
      <c r="C569" s="57" t="s">
        <v>481</v>
      </c>
      <c r="D569" s="56" t="s">
        <v>6792</v>
      </c>
      <c r="E569" s="56" t="s">
        <v>19</v>
      </c>
      <c r="F569" s="58">
        <v>7</v>
      </c>
      <c r="G569" s="59">
        <v>1199.53</v>
      </c>
      <c r="H569" s="60">
        <v>8396.7099999999991</v>
      </c>
      <c r="I569" s="38"/>
      <c r="J569" s="38"/>
      <c r="L569" s="27"/>
      <c r="N569" s="19"/>
      <c r="P569" s="19"/>
    </row>
    <row r="570" spans="1:16" x14ac:dyDescent="0.25">
      <c r="A570" s="55" t="s">
        <v>3157</v>
      </c>
      <c r="B570" s="56" t="s">
        <v>3158</v>
      </c>
      <c r="C570" s="57" t="s">
        <v>3159</v>
      </c>
      <c r="D570" s="56" t="s">
        <v>6792</v>
      </c>
      <c r="E570" s="56" t="s">
        <v>19</v>
      </c>
      <c r="F570" s="58">
        <v>26</v>
      </c>
      <c r="G570" s="59">
        <v>322.01</v>
      </c>
      <c r="H570" s="60">
        <v>8372.26</v>
      </c>
      <c r="I570" s="38"/>
      <c r="J570" s="38"/>
      <c r="L570" s="27"/>
      <c r="N570" s="19"/>
      <c r="P570" s="19"/>
    </row>
    <row r="571" spans="1:16" ht="16.5" x14ac:dyDescent="0.25">
      <c r="A571" s="55" t="s">
        <v>2427</v>
      </c>
      <c r="B571" s="56" t="s">
        <v>2425</v>
      </c>
      <c r="C571" s="57" t="s">
        <v>2426</v>
      </c>
      <c r="D571" s="56" t="s">
        <v>880</v>
      </c>
      <c r="E571" s="56" t="s">
        <v>19</v>
      </c>
      <c r="F571" s="61">
        <v>34</v>
      </c>
      <c r="G571" s="59">
        <v>245.97</v>
      </c>
      <c r="H571" s="60">
        <v>8362.98</v>
      </c>
      <c r="I571" s="38"/>
      <c r="J571" s="38"/>
      <c r="L571" s="27"/>
      <c r="N571" s="19"/>
      <c r="P571" s="19"/>
    </row>
    <row r="572" spans="1:16" x14ac:dyDescent="0.25">
      <c r="A572" s="55" t="s">
        <v>4344</v>
      </c>
      <c r="B572" s="56" t="s">
        <v>4345</v>
      </c>
      <c r="C572" s="57" t="s">
        <v>4346</v>
      </c>
      <c r="D572" s="56" t="s">
        <v>6792</v>
      </c>
      <c r="E572" s="56" t="s">
        <v>12</v>
      </c>
      <c r="F572" s="58">
        <v>32</v>
      </c>
      <c r="G572" s="59">
        <v>261.23</v>
      </c>
      <c r="H572" s="60">
        <v>8359.36</v>
      </c>
      <c r="I572" s="38"/>
      <c r="J572" s="38"/>
      <c r="K572" s="27" t="s">
        <v>6806</v>
      </c>
      <c r="L572" s="27"/>
      <c r="N572" s="19"/>
      <c r="P572" s="19"/>
    </row>
    <row r="573" spans="1:16" x14ac:dyDescent="0.25">
      <c r="A573" s="55" t="s">
        <v>1174</v>
      </c>
      <c r="B573" s="56" t="s">
        <v>1175</v>
      </c>
      <c r="C573" s="57" t="s">
        <v>6844</v>
      </c>
      <c r="D573" s="56" t="s">
        <v>6792</v>
      </c>
      <c r="E573" s="56" t="s">
        <v>68</v>
      </c>
      <c r="F573" s="58">
        <v>100</v>
      </c>
      <c r="G573" s="59">
        <v>83.43</v>
      </c>
      <c r="H573" s="60">
        <v>8343</v>
      </c>
      <c r="I573" s="38"/>
      <c r="J573" s="38"/>
      <c r="K573" s="27" t="s">
        <v>6801</v>
      </c>
      <c r="L573" s="27"/>
      <c r="N573" s="19"/>
      <c r="P573" s="19"/>
    </row>
    <row r="574" spans="1:16" x14ac:dyDescent="0.25">
      <c r="A574" s="55" t="s">
        <v>1396</v>
      </c>
      <c r="B574" s="56" t="s">
        <v>1397</v>
      </c>
      <c r="C574" s="57" t="s">
        <v>1398</v>
      </c>
      <c r="D574" s="56" t="s">
        <v>6792</v>
      </c>
      <c r="E574" s="56" t="s">
        <v>19</v>
      </c>
      <c r="F574" s="58">
        <v>3</v>
      </c>
      <c r="G574" s="59">
        <v>2777.14</v>
      </c>
      <c r="H574" s="60">
        <v>8331.42</v>
      </c>
      <c r="I574" s="38"/>
      <c r="J574" s="38"/>
      <c r="L574" s="27"/>
      <c r="N574" s="19"/>
      <c r="P574" s="19"/>
    </row>
    <row r="575" spans="1:16" x14ac:dyDescent="0.25">
      <c r="A575" s="55" t="s">
        <v>2475</v>
      </c>
      <c r="B575" s="56" t="s">
        <v>2476</v>
      </c>
      <c r="C575" s="57" t="s">
        <v>2477</v>
      </c>
      <c r="D575" s="56" t="s">
        <v>6792</v>
      </c>
      <c r="E575" s="56" t="s">
        <v>19</v>
      </c>
      <c r="F575" s="58">
        <v>3</v>
      </c>
      <c r="G575" s="59">
        <v>2771.06</v>
      </c>
      <c r="H575" s="60">
        <v>8313.18</v>
      </c>
      <c r="I575" s="38"/>
      <c r="J575" s="38"/>
      <c r="L575" s="27"/>
      <c r="N575" s="19"/>
      <c r="P575" s="19"/>
    </row>
    <row r="576" spans="1:16" x14ac:dyDescent="0.25">
      <c r="A576" s="55" t="s">
        <v>1296</v>
      </c>
      <c r="B576" s="56" t="s">
        <v>1303</v>
      </c>
      <c r="C576" s="57" t="s">
        <v>1304</v>
      </c>
      <c r="D576" s="56" t="s">
        <v>6792</v>
      </c>
      <c r="E576" s="56" t="s">
        <v>12</v>
      </c>
      <c r="F576" s="58">
        <v>194</v>
      </c>
      <c r="G576" s="59">
        <v>42.76</v>
      </c>
      <c r="H576" s="60">
        <v>8295.44</v>
      </c>
      <c r="I576" s="38"/>
      <c r="J576" s="38"/>
      <c r="L576" s="27"/>
      <c r="N576" s="19"/>
      <c r="P576" s="19"/>
    </row>
    <row r="577" spans="1:16" x14ac:dyDescent="0.25">
      <c r="A577" s="55" t="s">
        <v>1164</v>
      </c>
      <c r="B577" s="56" t="s">
        <v>1165</v>
      </c>
      <c r="C577" s="57" t="s">
        <v>6842</v>
      </c>
      <c r="D577" s="56" t="s">
        <v>6792</v>
      </c>
      <c r="E577" s="56" t="s">
        <v>68</v>
      </c>
      <c r="F577" s="58">
        <v>100</v>
      </c>
      <c r="G577" s="59">
        <v>82.44</v>
      </c>
      <c r="H577" s="60">
        <v>8244</v>
      </c>
      <c r="I577" s="38"/>
      <c r="J577" s="38"/>
      <c r="K577" s="27" t="s">
        <v>6801</v>
      </c>
      <c r="L577" s="27"/>
      <c r="N577" s="19"/>
      <c r="P577" s="19"/>
    </row>
    <row r="578" spans="1:16" ht="24.75" x14ac:dyDescent="0.25">
      <c r="A578" s="55" t="s">
        <v>6721</v>
      </c>
      <c r="B578" s="56" t="s">
        <v>6734</v>
      </c>
      <c r="C578" s="57" t="s">
        <v>6735</v>
      </c>
      <c r="D578" s="56" t="s">
        <v>880</v>
      </c>
      <c r="E578" s="56" t="s">
        <v>19</v>
      </c>
      <c r="F578" s="58">
        <v>6</v>
      </c>
      <c r="G578" s="59">
        <v>1370.69</v>
      </c>
      <c r="H578" s="60">
        <v>8224.14</v>
      </c>
      <c r="I578" s="38"/>
      <c r="J578" s="38"/>
      <c r="L578" s="27"/>
      <c r="N578" s="19"/>
      <c r="P578" s="19"/>
    </row>
    <row r="579" spans="1:16" ht="16.5" x14ac:dyDescent="0.25">
      <c r="A579" s="55" t="s">
        <v>195</v>
      </c>
      <c r="B579" s="56" t="s">
        <v>196</v>
      </c>
      <c r="C579" s="57" t="s">
        <v>197</v>
      </c>
      <c r="D579" s="56" t="s">
        <v>11</v>
      </c>
      <c r="E579" s="56" t="s">
        <v>93</v>
      </c>
      <c r="F579" s="58">
        <v>600</v>
      </c>
      <c r="G579" s="59">
        <v>13.68</v>
      </c>
      <c r="H579" s="60">
        <v>8208</v>
      </c>
      <c r="I579" s="38"/>
      <c r="J579" s="38"/>
      <c r="L579" s="27"/>
      <c r="N579" s="19"/>
      <c r="P579" s="19"/>
    </row>
    <row r="580" spans="1:16" x14ac:dyDescent="0.25">
      <c r="A580" s="55" t="s">
        <v>463</v>
      </c>
      <c r="B580" s="56" t="s">
        <v>466</v>
      </c>
      <c r="C580" s="57" t="s">
        <v>467</v>
      </c>
      <c r="D580" s="56" t="s">
        <v>6840</v>
      </c>
      <c r="E580" s="56" t="s">
        <v>12</v>
      </c>
      <c r="F580" s="58">
        <v>143</v>
      </c>
      <c r="G580" s="59">
        <v>57.32</v>
      </c>
      <c r="H580" s="60">
        <v>8196.76</v>
      </c>
      <c r="I580" s="38"/>
      <c r="J580" s="38"/>
      <c r="L580" s="27"/>
      <c r="N580" s="19"/>
      <c r="P580" s="19"/>
    </row>
    <row r="581" spans="1:16" x14ac:dyDescent="0.25">
      <c r="A581" s="55" t="s">
        <v>297</v>
      </c>
      <c r="B581" s="56" t="s">
        <v>301</v>
      </c>
      <c r="C581" s="57" t="s">
        <v>302</v>
      </c>
      <c r="D581" s="56" t="s">
        <v>6792</v>
      </c>
      <c r="E581" s="56" t="s">
        <v>12</v>
      </c>
      <c r="F581" s="58">
        <v>52</v>
      </c>
      <c r="G581" s="59">
        <v>157.27000000000001</v>
      </c>
      <c r="H581" s="60">
        <v>8178.04</v>
      </c>
      <c r="I581" s="38"/>
      <c r="J581" s="38"/>
      <c r="L581" s="27"/>
      <c r="N581" s="19"/>
      <c r="P581" s="19"/>
    </row>
    <row r="582" spans="1:16" x14ac:dyDescent="0.25">
      <c r="A582" s="55" t="s">
        <v>454</v>
      </c>
      <c r="B582" s="56" t="s">
        <v>458</v>
      </c>
      <c r="C582" s="57" t="s">
        <v>459</v>
      </c>
      <c r="D582" s="56" t="s">
        <v>6792</v>
      </c>
      <c r="E582" s="56" t="s">
        <v>12</v>
      </c>
      <c r="F582" s="58">
        <v>52</v>
      </c>
      <c r="G582" s="59">
        <v>156.47999999999999</v>
      </c>
      <c r="H582" s="60">
        <v>8136.96</v>
      </c>
      <c r="I582" s="38"/>
      <c r="J582" s="38"/>
      <c r="L582" s="27"/>
      <c r="N582" s="19"/>
      <c r="P582" s="19"/>
    </row>
    <row r="583" spans="1:16" ht="24.75" x14ac:dyDescent="0.25">
      <c r="A583" s="55" t="s">
        <v>344</v>
      </c>
      <c r="B583" s="56" t="s">
        <v>348</v>
      </c>
      <c r="C583" s="57" t="s">
        <v>349</v>
      </c>
      <c r="D583" s="56" t="s">
        <v>11</v>
      </c>
      <c r="E583" s="56" t="s">
        <v>12</v>
      </c>
      <c r="F583" s="58">
        <v>52</v>
      </c>
      <c r="G583" s="59">
        <v>156.4</v>
      </c>
      <c r="H583" s="60">
        <v>8132.8</v>
      </c>
      <c r="I583" s="38"/>
      <c r="J583" s="38"/>
      <c r="L583" s="27"/>
      <c r="N583" s="19"/>
      <c r="P583" s="19"/>
    </row>
    <row r="584" spans="1:16" ht="16.5" x14ac:dyDescent="0.25">
      <c r="A584" s="55" t="s">
        <v>1464</v>
      </c>
      <c r="B584" s="56" t="s">
        <v>1465</v>
      </c>
      <c r="C584" s="57" t="s">
        <v>1466</v>
      </c>
      <c r="D584" s="56" t="s">
        <v>11</v>
      </c>
      <c r="E584" s="56" t="s">
        <v>68</v>
      </c>
      <c r="F584" s="58">
        <v>1402</v>
      </c>
      <c r="G584" s="59">
        <v>5.8</v>
      </c>
      <c r="H584" s="60">
        <v>8131.6</v>
      </c>
      <c r="I584" s="38"/>
      <c r="J584" s="38"/>
      <c r="L584" s="27"/>
      <c r="N584" s="19"/>
      <c r="P584" s="19"/>
    </row>
    <row r="585" spans="1:16" x14ac:dyDescent="0.25">
      <c r="A585" s="55" t="s">
        <v>635</v>
      </c>
      <c r="B585" s="56" t="s">
        <v>636</v>
      </c>
      <c r="C585" s="57" t="s">
        <v>637</v>
      </c>
      <c r="D585" s="56" t="s">
        <v>6792</v>
      </c>
      <c r="E585" s="56" t="s">
        <v>19</v>
      </c>
      <c r="F585" s="58">
        <v>3</v>
      </c>
      <c r="G585" s="59">
        <v>2705.73</v>
      </c>
      <c r="H585" s="60">
        <v>8117.19</v>
      </c>
      <c r="I585" s="38"/>
      <c r="J585" s="38"/>
      <c r="L585" s="27"/>
      <c r="N585" s="19"/>
      <c r="P585" s="19"/>
    </row>
    <row r="586" spans="1:16" x14ac:dyDescent="0.25">
      <c r="A586" s="55" t="s">
        <v>4177</v>
      </c>
      <c r="B586" s="56" t="s">
        <v>4210</v>
      </c>
      <c r="C586" s="57" t="s">
        <v>4211</v>
      </c>
      <c r="D586" s="56" t="s">
        <v>6792</v>
      </c>
      <c r="E586" s="56" t="s">
        <v>19</v>
      </c>
      <c r="F586" s="58">
        <v>5</v>
      </c>
      <c r="G586" s="59">
        <v>1617.73</v>
      </c>
      <c r="H586" s="60">
        <v>8088.65</v>
      </c>
      <c r="I586" s="38"/>
      <c r="J586" s="38"/>
      <c r="L586" s="27"/>
      <c r="N586" s="19"/>
      <c r="P586" s="19"/>
    </row>
    <row r="587" spans="1:16" ht="24.75" x14ac:dyDescent="0.25">
      <c r="A587" s="55" t="s">
        <v>222</v>
      </c>
      <c r="B587" s="56" t="s">
        <v>223</v>
      </c>
      <c r="C587" s="57" t="s">
        <v>224</v>
      </c>
      <c r="D587" s="56" t="s">
        <v>11</v>
      </c>
      <c r="E587" s="56" t="s">
        <v>29</v>
      </c>
      <c r="F587" s="58">
        <v>14</v>
      </c>
      <c r="G587" s="59">
        <v>577.58000000000004</v>
      </c>
      <c r="H587" s="60">
        <v>8086.12</v>
      </c>
      <c r="I587" s="38"/>
      <c r="J587" s="38"/>
      <c r="L587" s="27"/>
      <c r="N587" s="19"/>
      <c r="P587" s="19"/>
    </row>
    <row r="588" spans="1:16" x14ac:dyDescent="0.25">
      <c r="A588" s="55" t="s">
        <v>1166</v>
      </c>
      <c r="B588" s="56" t="s">
        <v>1167</v>
      </c>
      <c r="C588" s="57" t="s">
        <v>1168</v>
      </c>
      <c r="D588" s="56" t="s">
        <v>6792</v>
      </c>
      <c r="E588" s="56" t="s">
        <v>68</v>
      </c>
      <c r="F588" s="58">
        <v>100</v>
      </c>
      <c r="G588" s="59">
        <v>80.84</v>
      </c>
      <c r="H588" s="60">
        <v>8084</v>
      </c>
      <c r="I588" s="38"/>
      <c r="J588" s="38"/>
      <c r="K588" s="27" t="s">
        <v>6801</v>
      </c>
      <c r="L588" s="27"/>
      <c r="N588" s="19"/>
      <c r="P588" s="19"/>
    </row>
    <row r="589" spans="1:16" x14ac:dyDescent="0.25">
      <c r="A589" s="55" t="s">
        <v>4082</v>
      </c>
      <c r="B589" s="56" t="s">
        <v>4107</v>
      </c>
      <c r="C589" s="57" t="s">
        <v>4108</v>
      </c>
      <c r="D589" s="56" t="s">
        <v>6792</v>
      </c>
      <c r="E589" s="56" t="s">
        <v>19</v>
      </c>
      <c r="F589" s="58">
        <v>100</v>
      </c>
      <c r="G589" s="59">
        <v>80.790000000000006</v>
      </c>
      <c r="H589" s="60">
        <v>8079</v>
      </c>
      <c r="I589" s="38"/>
      <c r="J589" s="38"/>
      <c r="L589" s="27"/>
      <c r="N589" s="19"/>
      <c r="P589" s="19"/>
    </row>
    <row r="590" spans="1:16" x14ac:dyDescent="0.25">
      <c r="A590" s="55" t="s">
        <v>2361</v>
      </c>
      <c r="B590" s="56" t="s">
        <v>2362</v>
      </c>
      <c r="C590" s="57" t="s">
        <v>2363</v>
      </c>
      <c r="D590" s="56" t="s">
        <v>6792</v>
      </c>
      <c r="E590" s="56" t="s">
        <v>19</v>
      </c>
      <c r="F590" s="61">
        <v>77</v>
      </c>
      <c r="G590" s="59">
        <v>104.91</v>
      </c>
      <c r="H590" s="60">
        <v>8078.07</v>
      </c>
      <c r="I590" s="38"/>
      <c r="J590" s="38"/>
      <c r="L590" s="27"/>
      <c r="N590" s="19"/>
      <c r="P590" s="19"/>
    </row>
    <row r="591" spans="1:16" x14ac:dyDescent="0.25">
      <c r="A591" s="55" t="s">
        <v>2860</v>
      </c>
      <c r="B591" s="56" t="s">
        <v>2861</v>
      </c>
      <c r="C591" s="57" t="s">
        <v>2862</v>
      </c>
      <c r="D591" s="56" t="s">
        <v>6792</v>
      </c>
      <c r="E591" s="56" t="s">
        <v>19</v>
      </c>
      <c r="F591" s="58">
        <v>5</v>
      </c>
      <c r="G591" s="59">
        <v>1613.22</v>
      </c>
      <c r="H591" s="60">
        <v>8066.1</v>
      </c>
      <c r="I591" s="38"/>
      <c r="J591" s="38"/>
      <c r="L591" s="27"/>
      <c r="N591" s="19"/>
      <c r="P591" s="19"/>
    </row>
    <row r="592" spans="1:16" ht="24.75" x14ac:dyDescent="0.25">
      <c r="A592" s="55" t="s">
        <v>4820</v>
      </c>
      <c r="B592" s="56" t="s">
        <v>4824</v>
      </c>
      <c r="C592" s="57" t="s">
        <v>4825</v>
      </c>
      <c r="D592" s="56" t="s">
        <v>11</v>
      </c>
      <c r="E592" s="56" t="s">
        <v>12</v>
      </c>
      <c r="F592" s="58">
        <v>100</v>
      </c>
      <c r="G592" s="59">
        <v>80.66</v>
      </c>
      <c r="H592" s="60">
        <v>8066</v>
      </c>
      <c r="I592" s="38"/>
      <c r="J592" s="38"/>
      <c r="L592" s="27"/>
      <c r="N592" s="19"/>
      <c r="P592" s="19"/>
    </row>
    <row r="593" spans="1:16" x14ac:dyDescent="0.25">
      <c r="A593" s="55" t="s">
        <v>539</v>
      </c>
      <c r="B593" s="56" t="s">
        <v>540</v>
      </c>
      <c r="C593" s="57" t="s">
        <v>541</v>
      </c>
      <c r="D593" s="56" t="s">
        <v>6792</v>
      </c>
      <c r="E593" s="56" t="s">
        <v>19</v>
      </c>
      <c r="F593" s="58">
        <v>4</v>
      </c>
      <c r="G593" s="59">
        <v>1996.61</v>
      </c>
      <c r="H593" s="60">
        <v>7986.44</v>
      </c>
      <c r="I593" s="38"/>
      <c r="J593" s="38"/>
      <c r="L593" s="27"/>
      <c r="N593" s="19"/>
      <c r="P593" s="19"/>
    </row>
    <row r="594" spans="1:16" x14ac:dyDescent="0.25">
      <c r="A594" s="55" t="s">
        <v>5247</v>
      </c>
      <c r="B594" s="56" t="s">
        <v>5248</v>
      </c>
      <c r="C594" s="57" t="s">
        <v>5249</v>
      </c>
      <c r="D594" s="56" t="s">
        <v>6792</v>
      </c>
      <c r="E594" s="56" t="s">
        <v>12</v>
      </c>
      <c r="F594" s="58">
        <v>179</v>
      </c>
      <c r="G594" s="59">
        <v>44.56</v>
      </c>
      <c r="H594" s="60">
        <v>7976.24</v>
      </c>
      <c r="I594" s="38"/>
      <c r="J594" s="38"/>
      <c r="K594" s="27" t="s">
        <v>6533</v>
      </c>
      <c r="L594" s="27"/>
      <c r="N594" s="19"/>
      <c r="P594" s="19"/>
    </row>
    <row r="595" spans="1:16" x14ac:dyDescent="0.25">
      <c r="A595" s="55" t="s">
        <v>4350</v>
      </c>
      <c r="B595" s="56" t="s">
        <v>4351</v>
      </c>
      <c r="C595" s="57" t="s">
        <v>4352</v>
      </c>
      <c r="D595" s="56" t="s">
        <v>6840</v>
      </c>
      <c r="E595" s="56" t="s">
        <v>12</v>
      </c>
      <c r="F595" s="58">
        <v>72</v>
      </c>
      <c r="G595" s="59">
        <v>110.77</v>
      </c>
      <c r="H595" s="60">
        <v>7975.44</v>
      </c>
      <c r="I595" s="38"/>
      <c r="J595" s="38"/>
      <c r="K595" s="27" t="s">
        <v>6806</v>
      </c>
      <c r="L595" s="27"/>
      <c r="N595" s="19"/>
      <c r="P595" s="19"/>
    </row>
    <row r="596" spans="1:16" x14ac:dyDescent="0.25">
      <c r="A596" s="55" t="s">
        <v>3863</v>
      </c>
      <c r="B596" s="56" t="s">
        <v>3885</v>
      </c>
      <c r="C596" s="57" t="s">
        <v>3886</v>
      </c>
      <c r="D596" s="56" t="s">
        <v>6792</v>
      </c>
      <c r="E596" s="56" t="s">
        <v>19</v>
      </c>
      <c r="F596" s="58">
        <v>5</v>
      </c>
      <c r="G596" s="59">
        <v>1588.4</v>
      </c>
      <c r="H596" s="60">
        <v>7942</v>
      </c>
      <c r="I596" s="38"/>
      <c r="J596" s="38"/>
      <c r="L596" s="27"/>
      <c r="N596" s="19"/>
      <c r="P596" s="19"/>
    </row>
    <row r="597" spans="1:16" ht="24.75" x14ac:dyDescent="0.25">
      <c r="A597" s="55" t="s">
        <v>4748</v>
      </c>
      <c r="B597" s="56" t="s">
        <v>4749</v>
      </c>
      <c r="C597" s="57" t="s">
        <v>4750</v>
      </c>
      <c r="D597" s="56" t="s">
        <v>11</v>
      </c>
      <c r="E597" s="56" t="s">
        <v>12</v>
      </c>
      <c r="F597" s="58">
        <v>150</v>
      </c>
      <c r="G597" s="59">
        <v>52.89</v>
      </c>
      <c r="H597" s="60">
        <v>7933.5</v>
      </c>
      <c r="I597" s="38"/>
      <c r="J597" s="38"/>
      <c r="L597" s="27"/>
      <c r="N597" s="19"/>
      <c r="P597" s="19"/>
    </row>
    <row r="598" spans="1:16" x14ac:dyDescent="0.25">
      <c r="A598" s="55" t="s">
        <v>2268</v>
      </c>
      <c r="B598" s="56" t="s">
        <v>2269</v>
      </c>
      <c r="C598" s="57" t="s">
        <v>2270</v>
      </c>
      <c r="D598" s="56" t="s">
        <v>6792</v>
      </c>
      <c r="E598" s="56" t="s">
        <v>19</v>
      </c>
      <c r="F598" s="61">
        <v>26</v>
      </c>
      <c r="G598" s="59">
        <v>304.69</v>
      </c>
      <c r="H598" s="60">
        <v>7921.94</v>
      </c>
      <c r="I598" s="38"/>
      <c r="J598" s="38"/>
      <c r="L598" s="27"/>
      <c r="N598" s="19"/>
      <c r="P598" s="19"/>
    </row>
    <row r="599" spans="1:16" x14ac:dyDescent="0.25">
      <c r="A599" s="55" t="s">
        <v>3869</v>
      </c>
      <c r="B599" s="56" t="s">
        <v>3891</v>
      </c>
      <c r="C599" s="57" t="s">
        <v>3892</v>
      </c>
      <c r="D599" s="56" t="s">
        <v>6792</v>
      </c>
      <c r="E599" s="56" t="s">
        <v>19</v>
      </c>
      <c r="F599" s="58">
        <v>5</v>
      </c>
      <c r="G599" s="59">
        <v>1578.96</v>
      </c>
      <c r="H599" s="60">
        <v>7894.8</v>
      </c>
      <c r="I599" s="38"/>
      <c r="J599" s="38"/>
      <c r="L599" s="27"/>
      <c r="N599" s="19"/>
      <c r="P599" s="19"/>
    </row>
    <row r="600" spans="1:16" x14ac:dyDescent="0.25">
      <c r="A600" s="55" t="s">
        <v>4218</v>
      </c>
      <c r="B600" s="56" t="s">
        <v>4252</v>
      </c>
      <c r="C600" s="57" t="s">
        <v>4253</v>
      </c>
      <c r="D600" s="56" t="s">
        <v>6792</v>
      </c>
      <c r="E600" s="56" t="s">
        <v>19</v>
      </c>
      <c r="F600" s="58">
        <v>5</v>
      </c>
      <c r="G600" s="59">
        <v>1576.09</v>
      </c>
      <c r="H600" s="60">
        <v>7880.45</v>
      </c>
      <c r="I600" s="38"/>
      <c r="J600" s="38"/>
      <c r="L600" s="27"/>
      <c r="N600" s="19"/>
      <c r="P600" s="19"/>
    </row>
    <row r="601" spans="1:16" ht="16.5" x14ac:dyDescent="0.25">
      <c r="A601" s="55" t="s">
        <v>6607</v>
      </c>
      <c r="B601" s="56" t="s">
        <v>6620</v>
      </c>
      <c r="C601" s="57" t="s">
        <v>6621</v>
      </c>
      <c r="D601" s="56" t="s">
        <v>6840</v>
      </c>
      <c r="E601" s="56" t="s">
        <v>698</v>
      </c>
      <c r="F601" s="61">
        <v>4</v>
      </c>
      <c r="G601" s="59">
        <v>1948.45</v>
      </c>
      <c r="H601" s="60">
        <v>7793.8</v>
      </c>
      <c r="I601" s="38"/>
      <c r="J601" s="38"/>
      <c r="L601" s="27"/>
      <c r="N601" s="19"/>
      <c r="P601" s="19"/>
    </row>
    <row r="602" spans="1:16" ht="33" x14ac:dyDescent="0.25">
      <c r="A602" s="55" t="s">
        <v>476</v>
      </c>
      <c r="B602" s="56" t="s">
        <v>477</v>
      </c>
      <c r="C602" s="57" t="s">
        <v>478</v>
      </c>
      <c r="D602" s="56" t="s">
        <v>11</v>
      </c>
      <c r="E602" s="56" t="s">
        <v>19</v>
      </c>
      <c r="F602" s="58">
        <v>7</v>
      </c>
      <c r="G602" s="59">
        <v>1110.53</v>
      </c>
      <c r="H602" s="60">
        <v>7773.71</v>
      </c>
      <c r="I602" s="38"/>
      <c r="J602" s="38"/>
      <c r="L602" s="27"/>
      <c r="N602" s="19"/>
      <c r="P602" s="19"/>
    </row>
    <row r="603" spans="1:16" x14ac:dyDescent="0.25">
      <c r="A603" s="55" t="s">
        <v>5589</v>
      </c>
      <c r="B603" s="56" t="s">
        <v>5593</v>
      </c>
      <c r="C603" s="57" t="s">
        <v>5594</v>
      </c>
      <c r="D603" s="56" t="s">
        <v>6792</v>
      </c>
      <c r="E603" s="56" t="s">
        <v>12</v>
      </c>
      <c r="F603" s="58">
        <v>392</v>
      </c>
      <c r="G603" s="59">
        <v>19.8</v>
      </c>
      <c r="H603" s="60">
        <v>7761.6</v>
      </c>
      <c r="I603" s="38"/>
      <c r="J603" s="38"/>
      <c r="K603" s="27" t="s">
        <v>6533</v>
      </c>
      <c r="L603" s="27"/>
      <c r="N603" s="19"/>
      <c r="P603" s="19"/>
    </row>
    <row r="604" spans="1:16" x14ac:dyDescent="0.25">
      <c r="A604" s="55" t="s">
        <v>6489</v>
      </c>
      <c r="B604" s="56" t="s">
        <v>6503</v>
      </c>
      <c r="C604" s="57" t="s">
        <v>6504</v>
      </c>
      <c r="D604" s="56" t="s">
        <v>6792</v>
      </c>
      <c r="E604" s="56" t="s">
        <v>19</v>
      </c>
      <c r="F604" s="58">
        <v>5</v>
      </c>
      <c r="G604" s="59">
        <v>1551.7</v>
      </c>
      <c r="H604" s="60">
        <v>7758.5</v>
      </c>
      <c r="I604" s="38"/>
      <c r="J604" s="38"/>
      <c r="L604" s="27"/>
      <c r="N604" s="19"/>
      <c r="P604" s="19"/>
    </row>
    <row r="605" spans="1:16" x14ac:dyDescent="0.25">
      <c r="A605" s="55" t="s">
        <v>599</v>
      </c>
      <c r="B605" s="56" t="s">
        <v>600</v>
      </c>
      <c r="C605" s="57" t="s">
        <v>601</v>
      </c>
      <c r="D605" s="56" t="s">
        <v>6792</v>
      </c>
      <c r="E605" s="56" t="s">
        <v>19</v>
      </c>
      <c r="F605" s="58">
        <v>3</v>
      </c>
      <c r="G605" s="59">
        <v>2581.6</v>
      </c>
      <c r="H605" s="60">
        <v>7744.8</v>
      </c>
      <c r="I605" s="38"/>
      <c r="J605" s="38"/>
      <c r="L605" s="27"/>
      <c r="N605" s="19"/>
      <c r="P605" s="19"/>
    </row>
    <row r="606" spans="1:16" x14ac:dyDescent="0.25">
      <c r="A606" s="55" t="s">
        <v>527</v>
      </c>
      <c r="B606" s="56" t="s">
        <v>528</v>
      </c>
      <c r="C606" s="57" t="s">
        <v>529</v>
      </c>
      <c r="D606" s="56" t="s">
        <v>6792</v>
      </c>
      <c r="E606" s="56" t="s">
        <v>19</v>
      </c>
      <c r="F606" s="58">
        <v>4</v>
      </c>
      <c r="G606" s="59">
        <v>1933</v>
      </c>
      <c r="H606" s="60">
        <v>7732</v>
      </c>
      <c r="I606" s="38"/>
      <c r="J606" s="38"/>
      <c r="L606" s="27"/>
      <c r="N606" s="19"/>
      <c r="P606" s="19"/>
    </row>
    <row r="607" spans="1:16" ht="24.75" x14ac:dyDescent="0.25">
      <c r="A607" s="55" t="s">
        <v>4742</v>
      </c>
      <c r="B607" s="56" t="s">
        <v>4743</v>
      </c>
      <c r="C607" s="57" t="s">
        <v>4744</v>
      </c>
      <c r="D607" s="56" t="s">
        <v>11</v>
      </c>
      <c r="E607" s="56" t="s">
        <v>12</v>
      </c>
      <c r="F607" s="58">
        <v>150</v>
      </c>
      <c r="G607" s="59">
        <v>51.52</v>
      </c>
      <c r="H607" s="60">
        <v>7728</v>
      </c>
      <c r="I607" s="38"/>
      <c r="J607" s="38"/>
      <c r="L607" s="27"/>
      <c r="N607" s="19"/>
      <c r="P607" s="19"/>
    </row>
    <row r="608" spans="1:16" ht="16.5" x14ac:dyDescent="0.25">
      <c r="A608" s="55" t="s">
        <v>323</v>
      </c>
      <c r="B608" s="56" t="s">
        <v>327</v>
      </c>
      <c r="C608" s="57" t="s">
        <v>328</v>
      </c>
      <c r="D608" s="56" t="s">
        <v>11</v>
      </c>
      <c r="E608" s="56" t="s">
        <v>68</v>
      </c>
      <c r="F608" s="58">
        <v>134</v>
      </c>
      <c r="G608" s="59">
        <v>57.47</v>
      </c>
      <c r="H608" s="60">
        <v>7700.98</v>
      </c>
      <c r="I608" s="38"/>
      <c r="J608" s="38"/>
      <c r="L608" s="27"/>
      <c r="N608" s="19"/>
      <c r="P608" s="19"/>
    </row>
    <row r="609" spans="1:16" x14ac:dyDescent="0.25">
      <c r="A609" s="55" t="s">
        <v>5644</v>
      </c>
      <c r="B609" s="56" t="s">
        <v>5645</v>
      </c>
      <c r="C609" s="57" t="s">
        <v>5646</v>
      </c>
      <c r="D609" s="56" t="s">
        <v>6792</v>
      </c>
      <c r="E609" s="56" t="s">
        <v>68</v>
      </c>
      <c r="F609" s="58">
        <v>7</v>
      </c>
      <c r="G609" s="59">
        <v>1098</v>
      </c>
      <c r="H609" s="60">
        <v>7686</v>
      </c>
      <c r="I609" s="38"/>
      <c r="J609" s="38"/>
      <c r="L609" s="27"/>
      <c r="N609" s="19"/>
      <c r="P609" s="19"/>
    </row>
    <row r="610" spans="1:16" x14ac:dyDescent="0.25">
      <c r="A610" s="55" t="s">
        <v>2130</v>
      </c>
      <c r="B610" s="56" t="s">
        <v>2131</v>
      </c>
      <c r="C610" s="57" t="s">
        <v>2132</v>
      </c>
      <c r="D610" s="56" t="s">
        <v>6792</v>
      </c>
      <c r="E610" s="56" t="s">
        <v>19</v>
      </c>
      <c r="F610" s="61">
        <v>2</v>
      </c>
      <c r="G610" s="59">
        <v>3836.79</v>
      </c>
      <c r="H610" s="60">
        <v>7673.58</v>
      </c>
      <c r="I610" s="38"/>
      <c r="J610" s="38"/>
      <c r="L610" s="27"/>
      <c r="N610" s="19"/>
      <c r="P610" s="19"/>
    </row>
    <row r="611" spans="1:16" ht="16.5" x14ac:dyDescent="0.25">
      <c r="A611" s="55" t="s">
        <v>1476</v>
      </c>
      <c r="B611" s="56" t="s">
        <v>1477</v>
      </c>
      <c r="C611" s="57" t="s">
        <v>1478</v>
      </c>
      <c r="D611" s="56" t="s">
        <v>11</v>
      </c>
      <c r="E611" s="56" t="s">
        <v>68</v>
      </c>
      <c r="F611" s="58">
        <v>252</v>
      </c>
      <c r="G611" s="59">
        <v>30.42</v>
      </c>
      <c r="H611" s="60">
        <v>7665.84</v>
      </c>
      <c r="I611" s="38"/>
      <c r="J611" s="38"/>
      <c r="L611" s="27"/>
      <c r="N611" s="19"/>
      <c r="P611" s="19"/>
    </row>
    <row r="612" spans="1:16" x14ac:dyDescent="0.25">
      <c r="A612" s="55" t="s">
        <v>3175</v>
      </c>
      <c r="B612" s="56" t="s">
        <v>3176</v>
      </c>
      <c r="C612" s="57" t="s">
        <v>3177</v>
      </c>
      <c r="D612" s="56" t="s">
        <v>6792</v>
      </c>
      <c r="E612" s="56" t="s">
        <v>19</v>
      </c>
      <c r="F612" s="58">
        <v>9</v>
      </c>
      <c r="G612" s="59">
        <v>848.23</v>
      </c>
      <c r="H612" s="60">
        <v>7634.07</v>
      </c>
      <c r="I612" s="38"/>
      <c r="J612" s="38"/>
      <c r="L612" s="27"/>
      <c r="N612" s="19"/>
      <c r="P612" s="19"/>
    </row>
    <row r="613" spans="1:16" x14ac:dyDescent="0.25">
      <c r="A613" s="55" t="s">
        <v>5947</v>
      </c>
      <c r="B613" s="56" t="s">
        <v>5951</v>
      </c>
      <c r="C613" s="57" t="s">
        <v>5952</v>
      </c>
      <c r="D613" s="56" t="s">
        <v>6792</v>
      </c>
      <c r="E613" s="56" t="s">
        <v>19</v>
      </c>
      <c r="F613" s="58">
        <v>7</v>
      </c>
      <c r="G613" s="59">
        <v>1090.3699999999999</v>
      </c>
      <c r="H613" s="60">
        <v>7632.59</v>
      </c>
      <c r="I613" s="38"/>
      <c r="J613" s="38"/>
      <c r="L613" s="27"/>
      <c r="N613" s="19"/>
      <c r="P613" s="19"/>
    </row>
    <row r="614" spans="1:16" ht="16.5" x14ac:dyDescent="0.25">
      <c r="A614" s="66" t="s">
        <v>4260</v>
      </c>
      <c r="B614" s="69">
        <v>56564</v>
      </c>
      <c r="C614" s="70" t="s">
        <v>6821</v>
      </c>
      <c r="D614" s="71" t="s">
        <v>11</v>
      </c>
      <c r="E614" s="71" t="s">
        <v>19</v>
      </c>
      <c r="F614" s="68">
        <v>50</v>
      </c>
      <c r="G614" s="67">
        <v>152.22999999999999</v>
      </c>
      <c r="H614" s="60">
        <v>7611.5</v>
      </c>
      <c r="I614" s="38"/>
      <c r="J614" s="38"/>
      <c r="L614" s="27"/>
      <c r="N614" s="19"/>
      <c r="P614" s="19"/>
    </row>
    <row r="615" spans="1:16" x14ac:dyDescent="0.25">
      <c r="A615" s="55" t="s">
        <v>4560</v>
      </c>
      <c r="B615" s="56" t="s">
        <v>4561</v>
      </c>
      <c r="C615" s="57" t="s">
        <v>4562</v>
      </c>
      <c r="D615" s="56" t="s">
        <v>6792</v>
      </c>
      <c r="E615" s="56" t="s">
        <v>12</v>
      </c>
      <c r="F615" s="58">
        <v>52</v>
      </c>
      <c r="G615" s="59">
        <v>146.32</v>
      </c>
      <c r="H615" s="60">
        <v>7608.64</v>
      </c>
      <c r="I615" s="38"/>
      <c r="J615" s="38"/>
      <c r="L615" s="27"/>
      <c r="N615" s="19"/>
      <c r="P615" s="19"/>
    </row>
    <row r="616" spans="1:16" ht="16.5" x14ac:dyDescent="0.25">
      <c r="A616" s="55" t="s">
        <v>189</v>
      </c>
      <c r="B616" s="56" t="s">
        <v>190</v>
      </c>
      <c r="C616" s="57" t="s">
        <v>191</v>
      </c>
      <c r="D616" s="56" t="s">
        <v>11</v>
      </c>
      <c r="E616" s="56" t="s">
        <v>93</v>
      </c>
      <c r="F616" s="58">
        <v>800</v>
      </c>
      <c r="G616" s="59">
        <v>9.51</v>
      </c>
      <c r="H616" s="60">
        <v>7608</v>
      </c>
      <c r="I616" s="38"/>
      <c r="J616" s="38"/>
      <c r="L616" s="27"/>
      <c r="N616" s="19"/>
      <c r="P616" s="19"/>
    </row>
    <row r="617" spans="1:16" x14ac:dyDescent="0.25">
      <c r="A617" s="55" t="s">
        <v>5571</v>
      </c>
      <c r="B617" s="56" t="s">
        <v>5575</v>
      </c>
      <c r="C617" s="57" t="s">
        <v>5576</v>
      </c>
      <c r="D617" s="56" t="s">
        <v>6792</v>
      </c>
      <c r="E617" s="56" t="s">
        <v>12</v>
      </c>
      <c r="F617" s="58">
        <v>240</v>
      </c>
      <c r="G617" s="59">
        <v>31.61</v>
      </c>
      <c r="H617" s="60">
        <v>7586.4</v>
      </c>
      <c r="I617" s="38"/>
      <c r="J617" s="38"/>
      <c r="K617" s="27" t="s">
        <v>6533</v>
      </c>
      <c r="L617" s="27"/>
      <c r="N617" s="19"/>
      <c r="P617" s="19"/>
    </row>
    <row r="618" spans="1:16" x14ac:dyDescent="0.25">
      <c r="A618" s="55" t="s">
        <v>1043</v>
      </c>
      <c r="B618" s="56" t="s">
        <v>1044</v>
      </c>
      <c r="C618" s="57" t="s">
        <v>1045</v>
      </c>
      <c r="D618" s="56" t="s">
        <v>6792</v>
      </c>
      <c r="E618" s="56" t="s">
        <v>19</v>
      </c>
      <c r="F618" s="58">
        <v>4</v>
      </c>
      <c r="G618" s="59">
        <v>1892.8</v>
      </c>
      <c r="H618" s="60">
        <v>7571.2</v>
      </c>
      <c r="I618" s="38"/>
      <c r="J618" s="38"/>
      <c r="L618" s="27"/>
      <c r="N618" s="19"/>
      <c r="P618" s="19"/>
    </row>
    <row r="619" spans="1:16" x14ac:dyDescent="0.25">
      <c r="A619" s="55" t="s">
        <v>6478</v>
      </c>
      <c r="B619" s="56" t="s">
        <v>6490</v>
      </c>
      <c r="C619" s="57" t="s">
        <v>6491</v>
      </c>
      <c r="D619" s="56" t="s">
        <v>6792</v>
      </c>
      <c r="E619" s="56" t="s">
        <v>6492</v>
      </c>
      <c r="F619" s="58">
        <v>5</v>
      </c>
      <c r="G619" s="59">
        <v>1512.18</v>
      </c>
      <c r="H619" s="60">
        <v>7560.9</v>
      </c>
      <c r="I619" s="38"/>
      <c r="J619" s="38"/>
      <c r="L619" s="27"/>
      <c r="N619" s="19"/>
      <c r="P619" s="19"/>
    </row>
    <row r="620" spans="1:16" x14ac:dyDescent="0.25">
      <c r="A620" s="55" t="s">
        <v>5676</v>
      </c>
      <c r="B620" s="56" t="s">
        <v>5677</v>
      </c>
      <c r="C620" s="57" t="s">
        <v>5678</v>
      </c>
      <c r="D620" s="56" t="s">
        <v>6792</v>
      </c>
      <c r="E620" s="56" t="s">
        <v>12</v>
      </c>
      <c r="F620" s="58">
        <v>7</v>
      </c>
      <c r="G620" s="59">
        <v>1074.8800000000001</v>
      </c>
      <c r="H620" s="60">
        <v>7524.16</v>
      </c>
      <c r="I620" s="38"/>
      <c r="J620" s="38"/>
      <c r="L620" s="27"/>
      <c r="N620" s="19"/>
      <c r="P620" s="19"/>
    </row>
    <row r="621" spans="1:16" x14ac:dyDescent="0.25">
      <c r="A621" s="55" t="s">
        <v>439</v>
      </c>
      <c r="B621" s="56" t="s">
        <v>443</v>
      </c>
      <c r="C621" s="57" t="s">
        <v>444</v>
      </c>
      <c r="D621" s="56" t="s">
        <v>6792</v>
      </c>
      <c r="E621" s="56" t="s">
        <v>12</v>
      </c>
      <c r="F621" s="58">
        <v>127</v>
      </c>
      <c r="G621" s="59">
        <v>59.2</v>
      </c>
      <c r="H621" s="60">
        <v>7518.4</v>
      </c>
      <c r="I621" s="38"/>
      <c r="J621" s="38"/>
      <c r="L621" s="27"/>
      <c r="N621" s="19"/>
      <c r="P621" s="19"/>
    </row>
    <row r="622" spans="1:16" x14ac:dyDescent="0.25">
      <c r="A622" s="55" t="s">
        <v>5635</v>
      </c>
      <c r="B622" s="56" t="s">
        <v>5636</v>
      </c>
      <c r="C622" s="57" t="s">
        <v>5637</v>
      </c>
      <c r="D622" s="56" t="s">
        <v>6792</v>
      </c>
      <c r="E622" s="56" t="s">
        <v>68</v>
      </c>
      <c r="F622" s="58">
        <v>7</v>
      </c>
      <c r="G622" s="59">
        <v>1071.92</v>
      </c>
      <c r="H622" s="60">
        <v>7503.44</v>
      </c>
      <c r="I622" s="38"/>
      <c r="J622" s="38"/>
      <c r="L622" s="27"/>
      <c r="N622" s="19"/>
      <c r="P622" s="19"/>
    </row>
    <row r="623" spans="1:16" x14ac:dyDescent="0.25">
      <c r="A623" s="55" t="s">
        <v>3917</v>
      </c>
      <c r="B623" s="56" t="s">
        <v>3939</v>
      </c>
      <c r="C623" s="57" t="s">
        <v>3940</v>
      </c>
      <c r="D623" s="56" t="s">
        <v>6792</v>
      </c>
      <c r="E623" s="56" t="s">
        <v>19</v>
      </c>
      <c r="F623" s="58">
        <v>5</v>
      </c>
      <c r="G623" s="59">
        <v>1499.14</v>
      </c>
      <c r="H623" s="60">
        <v>7495.7</v>
      </c>
      <c r="I623" s="38"/>
      <c r="J623" s="38"/>
      <c r="L623" s="27"/>
      <c r="N623" s="19"/>
      <c r="P623" s="19"/>
    </row>
    <row r="624" spans="1:16" ht="24.75" x14ac:dyDescent="0.25">
      <c r="A624" s="55" t="s">
        <v>2376</v>
      </c>
      <c r="B624" s="56" t="s">
        <v>2377</v>
      </c>
      <c r="C624" s="57" t="s">
        <v>2378</v>
      </c>
      <c r="D624" s="56" t="s">
        <v>11</v>
      </c>
      <c r="E624" s="56" t="s">
        <v>19</v>
      </c>
      <c r="F624" s="61">
        <v>18</v>
      </c>
      <c r="G624" s="59">
        <v>414.44</v>
      </c>
      <c r="H624" s="60">
        <v>7459.92</v>
      </c>
      <c r="I624" s="38"/>
      <c r="J624" s="38"/>
      <c r="L624" s="27"/>
      <c r="N624" s="19"/>
      <c r="P624" s="19"/>
    </row>
    <row r="625" spans="1:16" ht="16.5" x14ac:dyDescent="0.25">
      <c r="A625" s="55" t="s">
        <v>5499</v>
      </c>
      <c r="B625" s="56" t="s">
        <v>5500</v>
      </c>
      <c r="C625" s="57" t="s">
        <v>5501</v>
      </c>
      <c r="D625" s="56" t="s">
        <v>11</v>
      </c>
      <c r="E625" s="56" t="s">
        <v>68</v>
      </c>
      <c r="F625" s="58">
        <v>600</v>
      </c>
      <c r="G625" s="59">
        <v>12.43</v>
      </c>
      <c r="H625" s="60">
        <v>7458</v>
      </c>
      <c r="I625" s="38"/>
      <c r="J625" s="38"/>
      <c r="L625" s="27"/>
      <c r="N625" s="19"/>
      <c r="P625" s="19"/>
    </row>
    <row r="626" spans="1:16" x14ac:dyDescent="0.25">
      <c r="A626" s="55" t="s">
        <v>409</v>
      </c>
      <c r="B626" s="56" t="s">
        <v>413</v>
      </c>
      <c r="C626" s="57" t="s">
        <v>414</v>
      </c>
      <c r="D626" s="56" t="s">
        <v>6792</v>
      </c>
      <c r="E626" s="56" t="s">
        <v>12</v>
      </c>
      <c r="F626" s="58">
        <v>36</v>
      </c>
      <c r="G626" s="59">
        <v>207.07</v>
      </c>
      <c r="H626" s="60">
        <v>7454.52</v>
      </c>
      <c r="I626" s="38"/>
      <c r="J626" s="38"/>
      <c r="L626" s="27"/>
      <c r="N626" s="19"/>
      <c r="P626" s="19"/>
    </row>
    <row r="627" spans="1:16" ht="16.5" x14ac:dyDescent="0.25">
      <c r="A627" s="55" t="s">
        <v>2607</v>
      </c>
      <c r="B627" s="56" t="s">
        <v>2608</v>
      </c>
      <c r="C627" s="57" t="s">
        <v>2609</v>
      </c>
      <c r="D627" s="56" t="s">
        <v>11</v>
      </c>
      <c r="E627" s="56" t="s">
        <v>19</v>
      </c>
      <c r="F627" s="58">
        <v>80</v>
      </c>
      <c r="G627" s="59">
        <v>92.89</v>
      </c>
      <c r="H627" s="60">
        <v>7431.2</v>
      </c>
      <c r="I627" s="38"/>
      <c r="J627" s="38"/>
      <c r="L627" s="27"/>
      <c r="N627" s="19"/>
      <c r="P627" s="19"/>
    </row>
    <row r="628" spans="1:16" x14ac:dyDescent="0.25">
      <c r="A628" s="66" t="s">
        <v>4251</v>
      </c>
      <c r="B628" s="69">
        <v>98300</v>
      </c>
      <c r="C628" s="70" t="s">
        <v>6816</v>
      </c>
      <c r="D628" s="71" t="s">
        <v>11</v>
      </c>
      <c r="E628" s="71" t="s">
        <v>68</v>
      </c>
      <c r="F628" s="68">
        <v>1000</v>
      </c>
      <c r="G628" s="67">
        <v>7.41</v>
      </c>
      <c r="H628" s="60">
        <v>7410</v>
      </c>
      <c r="I628" s="38"/>
      <c r="J628" s="38"/>
      <c r="L628" s="27"/>
      <c r="N628" s="19"/>
      <c r="P628" s="19"/>
    </row>
    <row r="629" spans="1:16" x14ac:dyDescent="0.25">
      <c r="A629" s="55" t="s">
        <v>820</v>
      </c>
      <c r="B629" s="56" t="s">
        <v>821</v>
      </c>
      <c r="C629" s="57" t="s">
        <v>822</v>
      </c>
      <c r="D629" s="56" t="s">
        <v>6792</v>
      </c>
      <c r="E629" s="56" t="s">
        <v>12</v>
      </c>
      <c r="F629" s="58">
        <v>7</v>
      </c>
      <c r="G629" s="59">
        <v>1056.18</v>
      </c>
      <c r="H629" s="60">
        <v>7393.26</v>
      </c>
      <c r="I629" s="38"/>
      <c r="J629" s="38"/>
      <c r="L629" s="27"/>
      <c r="N629" s="19"/>
      <c r="P629" s="19"/>
    </row>
    <row r="630" spans="1:16" ht="24.75" x14ac:dyDescent="0.25">
      <c r="A630" s="55" t="s">
        <v>4733</v>
      </c>
      <c r="B630" s="56" t="s">
        <v>4734</v>
      </c>
      <c r="C630" s="57" t="s">
        <v>4735</v>
      </c>
      <c r="D630" s="56" t="s">
        <v>11</v>
      </c>
      <c r="E630" s="56" t="s">
        <v>12</v>
      </c>
      <c r="F630" s="58">
        <v>105</v>
      </c>
      <c r="G630" s="59">
        <v>70.400000000000006</v>
      </c>
      <c r="H630" s="60">
        <v>7392</v>
      </c>
      <c r="I630" s="38"/>
      <c r="J630" s="38"/>
      <c r="L630" s="27"/>
      <c r="N630" s="19"/>
      <c r="P630" s="19"/>
    </row>
    <row r="631" spans="1:16" x14ac:dyDescent="0.25">
      <c r="A631" s="55" t="s">
        <v>2025</v>
      </c>
      <c r="B631" s="56" t="s">
        <v>2026</v>
      </c>
      <c r="C631" s="57" t="s">
        <v>2027</v>
      </c>
      <c r="D631" s="56" t="s">
        <v>6792</v>
      </c>
      <c r="E631" s="56" t="s">
        <v>68</v>
      </c>
      <c r="F631" s="58">
        <v>4</v>
      </c>
      <c r="G631" s="59">
        <v>1845.67</v>
      </c>
      <c r="H631" s="60">
        <v>7382.68</v>
      </c>
      <c r="I631" s="38"/>
      <c r="J631" s="38"/>
      <c r="L631" s="27"/>
      <c r="N631" s="19"/>
      <c r="P631" s="19"/>
    </row>
    <row r="632" spans="1:16" ht="16.5" x14ac:dyDescent="0.25">
      <c r="A632" s="55" t="s">
        <v>5130</v>
      </c>
      <c r="B632" s="56" t="s">
        <v>5134</v>
      </c>
      <c r="C632" s="57" t="s">
        <v>5135</v>
      </c>
      <c r="D632" s="56" t="s">
        <v>11</v>
      </c>
      <c r="E632" s="56" t="s">
        <v>12</v>
      </c>
      <c r="F632" s="58">
        <v>200</v>
      </c>
      <c r="G632" s="59">
        <v>36.83</v>
      </c>
      <c r="H632" s="60">
        <v>7366</v>
      </c>
      <c r="I632" s="38"/>
      <c r="J632" s="38"/>
      <c r="L632" s="27"/>
      <c r="N632" s="19"/>
      <c r="P632" s="19"/>
    </row>
    <row r="633" spans="1:16" ht="16.5" x14ac:dyDescent="0.25">
      <c r="A633" s="55" t="s">
        <v>5904</v>
      </c>
      <c r="B633" s="56" t="s">
        <v>5909</v>
      </c>
      <c r="C633" s="57" t="s">
        <v>5910</v>
      </c>
      <c r="D633" s="56" t="s">
        <v>11</v>
      </c>
      <c r="E633" s="56" t="s">
        <v>68</v>
      </c>
      <c r="F633" s="58">
        <v>252</v>
      </c>
      <c r="G633" s="59">
        <v>29.22</v>
      </c>
      <c r="H633" s="60">
        <v>7363.44</v>
      </c>
      <c r="I633" s="38"/>
      <c r="J633" s="38"/>
      <c r="L633" s="27"/>
      <c r="N633" s="19"/>
      <c r="P633" s="19"/>
    </row>
    <row r="634" spans="1:16" ht="33" x14ac:dyDescent="0.25">
      <c r="A634" s="55" t="s">
        <v>1807</v>
      </c>
      <c r="B634" s="56" t="s">
        <v>1808</v>
      </c>
      <c r="C634" s="57" t="s">
        <v>1809</v>
      </c>
      <c r="D634" s="56" t="s">
        <v>11</v>
      </c>
      <c r="E634" s="56" t="s">
        <v>68</v>
      </c>
      <c r="F634" s="58">
        <v>59</v>
      </c>
      <c r="G634" s="59">
        <v>124.38</v>
      </c>
      <c r="H634" s="60">
        <v>7338.42</v>
      </c>
      <c r="I634" s="38"/>
      <c r="J634" s="38"/>
      <c r="L634" s="27"/>
      <c r="N634" s="19"/>
      <c r="P634" s="19"/>
    </row>
    <row r="635" spans="1:16" ht="16.5" x14ac:dyDescent="0.25">
      <c r="A635" s="55" t="s">
        <v>3142</v>
      </c>
      <c r="B635" s="56" t="s">
        <v>3143</v>
      </c>
      <c r="C635" s="57" t="s">
        <v>3144</v>
      </c>
      <c r="D635" s="56" t="s">
        <v>11</v>
      </c>
      <c r="E635" s="56" t="s">
        <v>19</v>
      </c>
      <c r="F635" s="58">
        <v>179</v>
      </c>
      <c r="G635" s="59">
        <v>40.950000000000003</v>
      </c>
      <c r="H635" s="60">
        <v>7330.05</v>
      </c>
      <c r="I635" s="38"/>
      <c r="J635" s="38"/>
      <c r="L635" s="27"/>
      <c r="N635" s="19"/>
      <c r="P635" s="19"/>
    </row>
    <row r="636" spans="1:16" x14ac:dyDescent="0.25">
      <c r="A636" s="55" t="s">
        <v>3608</v>
      </c>
      <c r="B636" s="56" t="s">
        <v>3621</v>
      </c>
      <c r="C636" s="57" t="s">
        <v>3622</v>
      </c>
      <c r="D636" s="56" t="s">
        <v>6792</v>
      </c>
      <c r="E636" s="56" t="s">
        <v>19</v>
      </c>
      <c r="F636" s="58">
        <v>103</v>
      </c>
      <c r="G636" s="59">
        <v>71.06</v>
      </c>
      <c r="H636" s="60">
        <v>7319.18</v>
      </c>
      <c r="I636" s="38"/>
      <c r="J636" s="38"/>
      <c r="L636" s="27"/>
      <c r="N636" s="19"/>
      <c r="P636" s="19"/>
    </row>
    <row r="637" spans="1:16" ht="24.75" x14ac:dyDescent="0.25">
      <c r="A637" s="55" t="s">
        <v>5082</v>
      </c>
      <c r="B637" s="56" t="s">
        <v>5086</v>
      </c>
      <c r="C637" s="57" t="s">
        <v>5087</v>
      </c>
      <c r="D637" s="56" t="s">
        <v>11</v>
      </c>
      <c r="E637" s="56" t="s">
        <v>12</v>
      </c>
      <c r="F637" s="58">
        <v>100</v>
      </c>
      <c r="G637" s="59">
        <v>72.81</v>
      </c>
      <c r="H637" s="60">
        <v>7281</v>
      </c>
      <c r="I637" s="38"/>
      <c r="J637" s="38"/>
      <c r="K637" s="27" t="s">
        <v>6797</v>
      </c>
      <c r="L637" s="27"/>
      <c r="N637" s="19"/>
      <c r="P637" s="19"/>
    </row>
    <row r="638" spans="1:16" ht="24.75" x14ac:dyDescent="0.25">
      <c r="A638" s="55" t="s">
        <v>3070</v>
      </c>
      <c r="B638" s="56" t="s">
        <v>3071</v>
      </c>
      <c r="C638" s="57" t="s">
        <v>3072</v>
      </c>
      <c r="D638" s="56" t="s">
        <v>11</v>
      </c>
      <c r="E638" s="56" t="s">
        <v>68</v>
      </c>
      <c r="F638" s="58">
        <v>620</v>
      </c>
      <c r="G638" s="59">
        <v>11.72</v>
      </c>
      <c r="H638" s="60">
        <v>7266.4</v>
      </c>
      <c r="I638" s="38"/>
      <c r="J638" s="38"/>
      <c r="L638" s="27"/>
      <c r="N638" s="19"/>
      <c r="P638" s="19"/>
    </row>
    <row r="639" spans="1:16" x14ac:dyDescent="0.25">
      <c r="A639" s="55" t="s">
        <v>2199</v>
      </c>
      <c r="B639" s="56" t="s">
        <v>2200</v>
      </c>
      <c r="C639" s="57" t="s">
        <v>2201</v>
      </c>
      <c r="D639" s="56" t="s">
        <v>6792</v>
      </c>
      <c r="E639" s="56" t="s">
        <v>19</v>
      </c>
      <c r="F639" s="61">
        <v>102</v>
      </c>
      <c r="G639" s="59">
        <v>71.06</v>
      </c>
      <c r="H639" s="60">
        <v>7248.12</v>
      </c>
      <c r="I639" s="38"/>
      <c r="J639" s="38"/>
      <c r="N639" s="19"/>
      <c r="P639" s="19"/>
    </row>
    <row r="640" spans="1:16" x14ac:dyDescent="0.25">
      <c r="A640" s="55" t="s">
        <v>2388</v>
      </c>
      <c r="B640" s="56" t="s">
        <v>2389</v>
      </c>
      <c r="C640" s="57" t="s">
        <v>2390</v>
      </c>
      <c r="D640" s="56" t="s">
        <v>6792</v>
      </c>
      <c r="E640" s="56" t="s">
        <v>12</v>
      </c>
      <c r="F640" s="61">
        <v>5</v>
      </c>
      <c r="G640" s="59">
        <v>1446.34</v>
      </c>
      <c r="H640" s="60">
        <v>7231.7</v>
      </c>
      <c r="I640" s="38"/>
      <c r="J640" s="38"/>
      <c r="L640" s="27"/>
      <c r="N640" s="19"/>
      <c r="P640" s="19"/>
    </row>
    <row r="641" spans="1:16" x14ac:dyDescent="0.25">
      <c r="A641" s="55" t="s">
        <v>5769</v>
      </c>
      <c r="B641" s="56" t="s">
        <v>5773</v>
      </c>
      <c r="C641" s="57" t="s">
        <v>5774</v>
      </c>
      <c r="D641" s="56" t="s">
        <v>6792</v>
      </c>
      <c r="E641" s="56" t="s">
        <v>19</v>
      </c>
      <c r="F641" s="58">
        <v>4</v>
      </c>
      <c r="G641" s="59">
        <v>1790.99</v>
      </c>
      <c r="H641" s="60">
        <v>7163.96</v>
      </c>
      <c r="I641" s="38"/>
      <c r="J641" s="38"/>
      <c r="L641" s="27"/>
      <c r="N641" s="19"/>
      <c r="P641" s="19"/>
    </row>
    <row r="642" spans="1:16" x14ac:dyDescent="0.25">
      <c r="A642" s="55" t="s">
        <v>3259</v>
      </c>
      <c r="B642" s="56" t="s">
        <v>3272</v>
      </c>
      <c r="C642" s="57" t="s">
        <v>3273</v>
      </c>
      <c r="D642" s="56" t="s">
        <v>6792</v>
      </c>
      <c r="E642" s="56" t="s">
        <v>68</v>
      </c>
      <c r="F642" s="61">
        <v>154</v>
      </c>
      <c r="G642" s="59">
        <v>46.44</v>
      </c>
      <c r="H642" s="60">
        <v>7151.76</v>
      </c>
      <c r="I642" s="38"/>
      <c r="J642" s="38"/>
      <c r="L642" s="27"/>
      <c r="N642" s="19"/>
      <c r="P642" s="19"/>
    </row>
    <row r="643" spans="1:16" ht="16.5" x14ac:dyDescent="0.25">
      <c r="A643" s="55" t="s">
        <v>1467</v>
      </c>
      <c r="B643" s="56" t="s">
        <v>1468</v>
      </c>
      <c r="C643" s="57" t="s">
        <v>1469</v>
      </c>
      <c r="D643" s="56" t="s">
        <v>11</v>
      </c>
      <c r="E643" s="56" t="s">
        <v>68</v>
      </c>
      <c r="F643" s="58">
        <v>630</v>
      </c>
      <c r="G643" s="59">
        <v>11.33</v>
      </c>
      <c r="H643" s="60">
        <v>7137.9</v>
      </c>
      <c r="I643" s="38"/>
      <c r="J643" s="38"/>
      <c r="L643" s="27"/>
      <c r="N643" s="19"/>
      <c r="P643" s="19"/>
    </row>
    <row r="644" spans="1:16" ht="16.5" x14ac:dyDescent="0.25">
      <c r="A644" s="55" t="s">
        <v>4497</v>
      </c>
      <c r="B644" s="56" t="s">
        <v>4501</v>
      </c>
      <c r="C644" s="57" t="s">
        <v>4502</v>
      </c>
      <c r="D644" s="56" t="s">
        <v>11</v>
      </c>
      <c r="E644" s="56" t="s">
        <v>12</v>
      </c>
      <c r="F644" s="61">
        <v>500</v>
      </c>
      <c r="G644" s="59">
        <v>14.27</v>
      </c>
      <c r="H644" s="60">
        <v>7135</v>
      </c>
      <c r="I644" s="38"/>
      <c r="J644" s="38"/>
      <c r="L644" s="27"/>
      <c r="N644" s="19"/>
      <c r="P644" s="19"/>
    </row>
    <row r="645" spans="1:16" x14ac:dyDescent="0.25">
      <c r="A645" s="55" t="s">
        <v>2163</v>
      </c>
      <c r="B645" s="56" t="s">
        <v>2164</v>
      </c>
      <c r="C645" s="57" t="s">
        <v>2165</v>
      </c>
      <c r="D645" s="56" t="s">
        <v>6840</v>
      </c>
      <c r="E645" s="56" t="s">
        <v>19</v>
      </c>
      <c r="F645" s="61">
        <v>20</v>
      </c>
      <c r="G645" s="59">
        <v>356.71</v>
      </c>
      <c r="H645" s="60">
        <v>7134.2</v>
      </c>
      <c r="I645" s="38"/>
      <c r="J645" s="38"/>
      <c r="L645" s="27"/>
      <c r="N645" s="19"/>
      <c r="P645" s="19"/>
    </row>
    <row r="646" spans="1:16" ht="16.5" x14ac:dyDescent="0.25">
      <c r="A646" s="55" t="s">
        <v>3833</v>
      </c>
      <c r="B646" s="56" t="s">
        <v>3837</v>
      </c>
      <c r="C646" s="57" t="s">
        <v>3838</v>
      </c>
      <c r="D646" s="56" t="s">
        <v>6840</v>
      </c>
      <c r="E646" s="56" t="s">
        <v>19</v>
      </c>
      <c r="F646" s="58">
        <v>5</v>
      </c>
      <c r="G646" s="59">
        <v>1421.14</v>
      </c>
      <c r="H646" s="60">
        <v>7105.7</v>
      </c>
      <c r="I646" s="38"/>
      <c r="J646" s="38"/>
      <c r="L646" s="27"/>
      <c r="N646" s="19"/>
      <c r="P646" s="19"/>
    </row>
    <row r="647" spans="1:16" ht="16.5" x14ac:dyDescent="0.25">
      <c r="A647" s="55" t="s">
        <v>2463</v>
      </c>
      <c r="B647" s="56" t="s">
        <v>2464</v>
      </c>
      <c r="C647" s="57" t="s">
        <v>2465</v>
      </c>
      <c r="D647" s="56" t="s">
        <v>11</v>
      </c>
      <c r="E647" s="56" t="s">
        <v>19</v>
      </c>
      <c r="F647" s="58">
        <v>200</v>
      </c>
      <c r="G647" s="59">
        <v>35.44</v>
      </c>
      <c r="H647" s="60">
        <v>7088</v>
      </c>
      <c r="I647" s="38"/>
      <c r="J647" s="38"/>
      <c r="L647" s="27"/>
      <c r="N647" s="19"/>
      <c r="P647" s="19"/>
    </row>
    <row r="648" spans="1:16" ht="16.5" x14ac:dyDescent="0.25">
      <c r="A648" s="55" t="s">
        <v>5721</v>
      </c>
      <c r="B648" s="56" t="s">
        <v>5722</v>
      </c>
      <c r="C648" s="57" t="s">
        <v>5723</v>
      </c>
      <c r="D648" s="56" t="s">
        <v>11</v>
      </c>
      <c r="E648" s="56" t="s">
        <v>12</v>
      </c>
      <c r="F648" s="58">
        <v>52</v>
      </c>
      <c r="G648" s="59">
        <v>135.54</v>
      </c>
      <c r="H648" s="60">
        <v>7048.08</v>
      </c>
      <c r="I648" s="38"/>
      <c r="J648" s="38"/>
      <c r="L648" s="27"/>
      <c r="N648" s="19"/>
      <c r="P648" s="19"/>
    </row>
    <row r="649" spans="1:16" x14ac:dyDescent="0.25">
      <c r="A649" s="55" t="s">
        <v>2115</v>
      </c>
      <c r="B649" s="56" t="s">
        <v>2116</v>
      </c>
      <c r="C649" s="57" t="s">
        <v>2117</v>
      </c>
      <c r="D649" s="56" t="s">
        <v>6792</v>
      </c>
      <c r="E649" s="56" t="s">
        <v>19</v>
      </c>
      <c r="F649" s="61">
        <v>5</v>
      </c>
      <c r="G649" s="59">
        <v>1406.8</v>
      </c>
      <c r="H649" s="60">
        <v>7034</v>
      </c>
      <c r="I649" s="38"/>
      <c r="J649" s="38"/>
      <c r="L649" s="27"/>
      <c r="N649" s="19"/>
      <c r="P649" s="19"/>
    </row>
    <row r="650" spans="1:16" ht="24.75" x14ac:dyDescent="0.25">
      <c r="A650" s="55" t="s">
        <v>4724</v>
      </c>
      <c r="B650" s="56" t="s">
        <v>4725</v>
      </c>
      <c r="C650" s="57" t="s">
        <v>4726</v>
      </c>
      <c r="D650" s="56" t="s">
        <v>11</v>
      </c>
      <c r="E650" s="56" t="s">
        <v>12</v>
      </c>
      <c r="F650" s="58">
        <v>120</v>
      </c>
      <c r="G650" s="59">
        <v>58.58</v>
      </c>
      <c r="H650" s="60">
        <v>7029.6</v>
      </c>
      <c r="I650" s="38"/>
      <c r="J650" s="38"/>
      <c r="L650" s="27"/>
      <c r="N650" s="19"/>
      <c r="P650" s="19"/>
    </row>
    <row r="651" spans="1:16" ht="24.75" x14ac:dyDescent="0.25">
      <c r="A651" s="55" t="s">
        <v>4904</v>
      </c>
      <c r="B651" s="56" t="s">
        <v>4908</v>
      </c>
      <c r="C651" s="57" t="s">
        <v>4909</v>
      </c>
      <c r="D651" s="56" t="s">
        <v>6840</v>
      </c>
      <c r="E651" s="56" t="s">
        <v>68</v>
      </c>
      <c r="F651" s="58">
        <v>177</v>
      </c>
      <c r="G651" s="59">
        <v>39.6</v>
      </c>
      <c r="H651" s="60">
        <v>7009.2</v>
      </c>
      <c r="I651" s="38"/>
      <c r="J651" s="38"/>
      <c r="L651" s="27"/>
      <c r="N651" s="19"/>
      <c r="P651" s="19"/>
    </row>
    <row r="652" spans="1:16" x14ac:dyDescent="0.25">
      <c r="A652" s="55" t="s">
        <v>5655</v>
      </c>
      <c r="B652" s="56" t="s">
        <v>5656</v>
      </c>
      <c r="C652" s="57" t="s">
        <v>5657</v>
      </c>
      <c r="D652" s="56" t="s">
        <v>6792</v>
      </c>
      <c r="E652" s="56" t="s">
        <v>68</v>
      </c>
      <c r="F652" s="58">
        <v>7</v>
      </c>
      <c r="G652" s="59">
        <v>1001.01</v>
      </c>
      <c r="H652" s="60">
        <v>7007.07</v>
      </c>
      <c r="I652" s="38"/>
      <c r="J652" s="38"/>
      <c r="L652" s="27"/>
      <c r="N652" s="19"/>
      <c r="P652" s="19"/>
    </row>
    <row r="653" spans="1:16" x14ac:dyDescent="0.25">
      <c r="A653" s="55" t="s">
        <v>2508</v>
      </c>
      <c r="B653" s="56" t="s">
        <v>2509</v>
      </c>
      <c r="C653" s="57" t="s">
        <v>2510</v>
      </c>
      <c r="D653" s="56" t="s">
        <v>6840</v>
      </c>
      <c r="E653" s="56" t="s">
        <v>68</v>
      </c>
      <c r="F653" s="58">
        <v>40</v>
      </c>
      <c r="G653" s="59">
        <v>175.16</v>
      </c>
      <c r="H653" s="60">
        <v>7006.4</v>
      </c>
      <c r="I653" s="38"/>
      <c r="J653" s="38"/>
      <c r="L653" s="27"/>
      <c r="N653" s="19"/>
      <c r="P653" s="19"/>
    </row>
    <row r="654" spans="1:16" ht="16.5" x14ac:dyDescent="0.25">
      <c r="A654" s="55" t="s">
        <v>6736</v>
      </c>
      <c r="B654" s="56" t="s">
        <v>6749</v>
      </c>
      <c r="C654" s="57" t="s">
        <v>6750</v>
      </c>
      <c r="D654" s="56" t="s">
        <v>880</v>
      </c>
      <c r="E654" s="56" t="s">
        <v>19</v>
      </c>
      <c r="F654" s="58">
        <v>6</v>
      </c>
      <c r="G654" s="59">
        <v>1166.21</v>
      </c>
      <c r="H654" s="60">
        <v>6997.26</v>
      </c>
      <c r="I654" s="38"/>
      <c r="J654" s="38"/>
      <c r="L654" s="27"/>
      <c r="N654" s="19"/>
      <c r="P654" s="19"/>
    </row>
    <row r="655" spans="1:16" x14ac:dyDescent="0.25">
      <c r="A655" s="55" t="s">
        <v>803</v>
      </c>
      <c r="B655" s="56" t="s">
        <v>804</v>
      </c>
      <c r="C655" s="57" t="s">
        <v>805</v>
      </c>
      <c r="D655" s="56" t="s">
        <v>6792</v>
      </c>
      <c r="E655" s="56" t="s">
        <v>68</v>
      </c>
      <c r="F655" s="58">
        <v>18</v>
      </c>
      <c r="G655" s="59">
        <v>388.65</v>
      </c>
      <c r="H655" s="60">
        <v>6995.7</v>
      </c>
      <c r="I655" s="38"/>
      <c r="J655" s="38"/>
      <c r="L655" s="27"/>
      <c r="N655" s="19"/>
      <c r="P655" s="19"/>
    </row>
    <row r="656" spans="1:16" x14ac:dyDescent="0.25">
      <c r="A656" s="55" t="s">
        <v>5641</v>
      </c>
      <c r="B656" s="56" t="s">
        <v>5642</v>
      </c>
      <c r="C656" s="57" t="s">
        <v>5643</v>
      </c>
      <c r="D656" s="56" t="s">
        <v>6792</v>
      </c>
      <c r="E656" s="56" t="s">
        <v>68</v>
      </c>
      <c r="F656" s="58">
        <v>7</v>
      </c>
      <c r="G656" s="59">
        <v>994.22</v>
      </c>
      <c r="H656" s="60">
        <v>6959.54</v>
      </c>
      <c r="I656" s="38"/>
      <c r="J656" s="38"/>
      <c r="L656" s="27"/>
      <c r="N656" s="19"/>
      <c r="P656" s="19"/>
    </row>
    <row r="657" spans="1:16" x14ac:dyDescent="0.25">
      <c r="A657" s="55" t="s">
        <v>1299</v>
      </c>
      <c r="B657" s="56" t="s">
        <v>1306</v>
      </c>
      <c r="C657" s="57" t="s">
        <v>1307</v>
      </c>
      <c r="D657" s="56" t="s">
        <v>6792</v>
      </c>
      <c r="E657" s="56" t="s">
        <v>12</v>
      </c>
      <c r="F657" s="58">
        <v>102</v>
      </c>
      <c r="G657" s="59">
        <v>68.11</v>
      </c>
      <c r="H657" s="60">
        <v>6947.22</v>
      </c>
      <c r="I657" s="38"/>
      <c r="J657" s="38"/>
      <c r="L657" s="27"/>
      <c r="N657" s="19"/>
      <c r="P657" s="19"/>
    </row>
    <row r="658" spans="1:16" ht="16.5" x14ac:dyDescent="0.25">
      <c r="A658" s="55" t="s">
        <v>4999</v>
      </c>
      <c r="B658" s="56" t="s">
        <v>5003</v>
      </c>
      <c r="C658" s="57" t="s">
        <v>5004</v>
      </c>
      <c r="D658" s="56" t="s">
        <v>6840</v>
      </c>
      <c r="E658" s="56" t="s">
        <v>29</v>
      </c>
      <c r="F658" s="58">
        <v>12</v>
      </c>
      <c r="G658" s="59">
        <v>578.12</v>
      </c>
      <c r="H658" s="60">
        <v>6937.44</v>
      </c>
      <c r="I658" s="38"/>
      <c r="J658" s="38"/>
      <c r="L658" s="27"/>
      <c r="N658" s="19"/>
      <c r="P658" s="19"/>
    </row>
    <row r="659" spans="1:16" x14ac:dyDescent="0.25">
      <c r="A659" s="55" t="s">
        <v>1359</v>
      </c>
      <c r="B659" s="56" t="s">
        <v>1366</v>
      </c>
      <c r="C659" s="57" t="s">
        <v>1367</v>
      </c>
      <c r="D659" s="56" t="s">
        <v>36</v>
      </c>
      <c r="E659" s="56" t="s">
        <v>1368</v>
      </c>
      <c r="F659" s="58">
        <v>13</v>
      </c>
      <c r="G659" s="59">
        <v>530.85</v>
      </c>
      <c r="H659" s="60">
        <v>6901.05</v>
      </c>
      <c r="I659" s="38"/>
      <c r="J659" s="38"/>
      <c r="L659" s="27"/>
      <c r="N659" s="19"/>
      <c r="P659" s="19"/>
    </row>
    <row r="660" spans="1:16" x14ac:dyDescent="0.25">
      <c r="A660" s="55" t="s">
        <v>6039</v>
      </c>
      <c r="B660" s="56" t="s">
        <v>6052</v>
      </c>
      <c r="C660" s="57" t="s">
        <v>6053</v>
      </c>
      <c r="D660" s="56" t="s">
        <v>6792</v>
      </c>
      <c r="E660" s="56" t="s">
        <v>68</v>
      </c>
      <c r="F660" s="58">
        <v>77</v>
      </c>
      <c r="G660" s="59">
        <v>89.57</v>
      </c>
      <c r="H660" s="60">
        <v>6896.89</v>
      </c>
      <c r="I660" s="38"/>
      <c r="J660" s="38"/>
      <c r="L660" s="27"/>
      <c r="N660" s="19"/>
      <c r="P660" s="19"/>
    </row>
    <row r="661" spans="1:16" ht="16.5" x14ac:dyDescent="0.25">
      <c r="A661" s="55" t="s">
        <v>1182</v>
      </c>
      <c r="B661" s="56" t="s">
        <v>1183</v>
      </c>
      <c r="C661" s="57" t="s">
        <v>1184</v>
      </c>
      <c r="D661" s="56" t="s">
        <v>11</v>
      </c>
      <c r="E661" s="56" t="s">
        <v>12</v>
      </c>
      <c r="F661" s="58">
        <v>303</v>
      </c>
      <c r="G661" s="59">
        <v>22.69</v>
      </c>
      <c r="H661" s="60">
        <v>6875.07</v>
      </c>
      <c r="I661" s="38"/>
      <c r="J661" s="38"/>
      <c r="L661" s="27"/>
      <c r="N661" s="19"/>
      <c r="P661" s="19"/>
    </row>
    <row r="662" spans="1:16" x14ac:dyDescent="0.25">
      <c r="A662" s="55" t="s">
        <v>2490</v>
      </c>
      <c r="B662" s="56" t="s">
        <v>2491</v>
      </c>
      <c r="C662" s="57" t="s">
        <v>2492</v>
      </c>
      <c r="D662" s="56" t="s">
        <v>6840</v>
      </c>
      <c r="E662" s="56" t="s">
        <v>68</v>
      </c>
      <c r="F662" s="58">
        <v>80</v>
      </c>
      <c r="G662" s="59">
        <v>85.51</v>
      </c>
      <c r="H662" s="60">
        <v>6840.8</v>
      </c>
      <c r="I662" s="38"/>
      <c r="J662" s="38"/>
      <c r="L662" s="27"/>
      <c r="N662" s="19"/>
      <c r="P662" s="19"/>
    </row>
    <row r="663" spans="1:16" ht="16.5" x14ac:dyDescent="0.25">
      <c r="A663" s="55" t="s">
        <v>6655</v>
      </c>
      <c r="B663" s="56" t="s">
        <v>6668</v>
      </c>
      <c r="C663" s="57" t="s">
        <v>6669</v>
      </c>
      <c r="D663" s="56" t="s">
        <v>11</v>
      </c>
      <c r="E663" s="56" t="s">
        <v>19</v>
      </c>
      <c r="F663" s="61">
        <v>3</v>
      </c>
      <c r="G663" s="59">
        <v>2278.34</v>
      </c>
      <c r="H663" s="60">
        <v>6835.02</v>
      </c>
      <c r="I663" s="38"/>
      <c r="J663" s="38"/>
      <c r="L663" s="27"/>
      <c r="N663" s="19"/>
      <c r="P663" s="19"/>
    </row>
    <row r="664" spans="1:16" x14ac:dyDescent="0.25">
      <c r="A664" s="55" t="s">
        <v>457</v>
      </c>
      <c r="B664" s="56" t="s">
        <v>461</v>
      </c>
      <c r="C664" s="57" t="s">
        <v>462</v>
      </c>
      <c r="D664" s="56" t="s">
        <v>6792</v>
      </c>
      <c r="E664" s="56" t="s">
        <v>12</v>
      </c>
      <c r="F664" s="58">
        <v>52</v>
      </c>
      <c r="G664" s="59">
        <v>130.74</v>
      </c>
      <c r="H664" s="60">
        <v>6798.48</v>
      </c>
      <c r="I664" s="38"/>
      <c r="J664" s="38"/>
      <c r="L664" s="27"/>
      <c r="N664" s="19"/>
      <c r="P664" s="19"/>
    </row>
    <row r="665" spans="1:16" ht="16.5" x14ac:dyDescent="0.25">
      <c r="A665" s="55" t="s">
        <v>6523</v>
      </c>
      <c r="B665" s="56" t="s">
        <v>6535</v>
      </c>
      <c r="C665" s="57" t="s">
        <v>6536</v>
      </c>
      <c r="D665" s="56" t="s">
        <v>11</v>
      </c>
      <c r="E665" s="56" t="s">
        <v>6533</v>
      </c>
      <c r="F665" s="58">
        <v>41</v>
      </c>
      <c r="G665" s="59">
        <v>165.69</v>
      </c>
      <c r="H665" s="60">
        <v>6793.29</v>
      </c>
      <c r="I665" s="38"/>
      <c r="J665" s="38"/>
      <c r="L665" s="27"/>
      <c r="N665" s="19"/>
      <c r="P665" s="19"/>
    </row>
    <row r="666" spans="1:16" x14ac:dyDescent="0.25">
      <c r="A666" s="55" t="s">
        <v>5847</v>
      </c>
      <c r="B666" s="56" t="s">
        <v>5851</v>
      </c>
      <c r="C666" s="57" t="s">
        <v>5852</v>
      </c>
      <c r="D666" s="56" t="s">
        <v>6792</v>
      </c>
      <c r="E666" s="56" t="s">
        <v>68</v>
      </c>
      <c r="F666" s="58">
        <v>2</v>
      </c>
      <c r="G666" s="59">
        <v>3364.75</v>
      </c>
      <c r="H666" s="60">
        <v>6729.5</v>
      </c>
      <c r="I666" s="38"/>
      <c r="J666" s="38"/>
      <c r="L666" s="27"/>
      <c r="N666" s="19"/>
      <c r="P666" s="19"/>
    </row>
    <row r="667" spans="1:16" x14ac:dyDescent="0.25">
      <c r="A667" s="55" t="s">
        <v>865</v>
      </c>
      <c r="B667" s="56" t="s">
        <v>866</v>
      </c>
      <c r="C667" s="57" t="s">
        <v>867</v>
      </c>
      <c r="D667" s="56" t="s">
        <v>6840</v>
      </c>
      <c r="E667" s="56" t="s">
        <v>12</v>
      </c>
      <c r="F667" s="58">
        <v>5</v>
      </c>
      <c r="G667" s="59">
        <v>1345.51</v>
      </c>
      <c r="H667" s="60">
        <v>6727.55</v>
      </c>
      <c r="I667" s="38"/>
      <c r="J667" s="38"/>
      <c r="L667" s="27"/>
      <c r="N667" s="19"/>
      <c r="P667" s="19"/>
    </row>
    <row r="668" spans="1:16" x14ac:dyDescent="0.25">
      <c r="A668" s="55" t="s">
        <v>2190</v>
      </c>
      <c r="B668" s="56" t="s">
        <v>2191</v>
      </c>
      <c r="C668" s="57" t="s">
        <v>2192</v>
      </c>
      <c r="D668" s="56" t="s">
        <v>6792</v>
      </c>
      <c r="E668" s="56" t="s">
        <v>68</v>
      </c>
      <c r="F668" s="61">
        <v>785</v>
      </c>
      <c r="G668" s="59">
        <v>8.5399999999999991</v>
      </c>
      <c r="H668" s="60">
        <v>6703.9</v>
      </c>
      <c r="I668" s="38"/>
      <c r="J668" s="38"/>
      <c r="L668" s="27"/>
      <c r="N668" s="19"/>
      <c r="P668" s="19"/>
    </row>
    <row r="669" spans="1:16" x14ac:dyDescent="0.25">
      <c r="A669" s="55" t="s">
        <v>4215</v>
      </c>
      <c r="B669" s="56" t="s">
        <v>4249</v>
      </c>
      <c r="C669" s="57" t="s">
        <v>4250</v>
      </c>
      <c r="D669" s="56" t="s">
        <v>6792</v>
      </c>
      <c r="E669" s="56" t="s">
        <v>19</v>
      </c>
      <c r="F669" s="58">
        <v>5</v>
      </c>
      <c r="G669" s="59">
        <v>1339.87</v>
      </c>
      <c r="H669" s="60">
        <v>6699.35</v>
      </c>
      <c r="I669" s="38"/>
      <c r="J669" s="38"/>
      <c r="L669" s="27"/>
      <c r="N669" s="19"/>
      <c r="P669" s="19"/>
    </row>
    <row r="670" spans="1:16" x14ac:dyDescent="0.25">
      <c r="A670" s="55" t="s">
        <v>1891</v>
      </c>
      <c r="B670" s="56" t="s">
        <v>1892</v>
      </c>
      <c r="C670" s="57" t="s">
        <v>1893</v>
      </c>
      <c r="D670" s="56" t="s">
        <v>6792</v>
      </c>
      <c r="E670" s="56" t="s">
        <v>68</v>
      </c>
      <c r="F670" s="58">
        <v>150</v>
      </c>
      <c r="G670" s="59">
        <v>44.41</v>
      </c>
      <c r="H670" s="60">
        <v>6661.5</v>
      </c>
      <c r="I670" s="38"/>
      <c r="J670" s="38"/>
      <c r="K670" s="27" t="s">
        <v>6801</v>
      </c>
      <c r="L670" s="27"/>
      <c r="N670" s="19"/>
      <c r="P670" s="19"/>
    </row>
    <row r="671" spans="1:16" ht="16.5" x14ac:dyDescent="0.25">
      <c r="A671" s="55" t="s">
        <v>2604</v>
      </c>
      <c r="B671" s="56" t="s">
        <v>2605</v>
      </c>
      <c r="C671" s="57" t="s">
        <v>2606</v>
      </c>
      <c r="D671" s="56" t="s">
        <v>11</v>
      </c>
      <c r="E671" s="56" t="s">
        <v>19</v>
      </c>
      <c r="F671" s="58">
        <v>80</v>
      </c>
      <c r="G671" s="59">
        <v>83.18</v>
      </c>
      <c r="H671" s="60">
        <v>6654.4</v>
      </c>
      <c r="I671" s="38"/>
      <c r="J671" s="38"/>
      <c r="L671" s="27"/>
      <c r="N671" s="19"/>
      <c r="P671" s="19"/>
    </row>
    <row r="672" spans="1:16" ht="41.25" x14ac:dyDescent="0.25">
      <c r="A672" s="55" t="s">
        <v>488</v>
      </c>
      <c r="B672" s="56" t="s">
        <v>489</v>
      </c>
      <c r="C672" s="57" t="s">
        <v>490</v>
      </c>
      <c r="D672" s="56" t="s">
        <v>11</v>
      </c>
      <c r="E672" s="56" t="s">
        <v>19</v>
      </c>
      <c r="F672" s="58">
        <v>4</v>
      </c>
      <c r="G672" s="59">
        <v>1656.08</v>
      </c>
      <c r="H672" s="60">
        <v>6624.32</v>
      </c>
      <c r="I672" s="38"/>
      <c r="J672" s="38"/>
      <c r="L672" s="27"/>
      <c r="N672" s="19"/>
      <c r="P672" s="19"/>
    </row>
    <row r="673" spans="1:16" x14ac:dyDescent="0.25">
      <c r="A673" s="55" t="s">
        <v>5658</v>
      </c>
      <c r="B673" s="56" t="s">
        <v>5659</v>
      </c>
      <c r="C673" s="57" t="s">
        <v>5660</v>
      </c>
      <c r="D673" s="56" t="s">
        <v>6792</v>
      </c>
      <c r="E673" s="56" t="s">
        <v>68</v>
      </c>
      <c r="F673" s="58">
        <v>7</v>
      </c>
      <c r="G673" s="59">
        <v>945.15</v>
      </c>
      <c r="H673" s="60">
        <v>6616.05</v>
      </c>
      <c r="I673" s="38"/>
      <c r="J673" s="38"/>
      <c r="L673" s="27"/>
      <c r="N673" s="19"/>
      <c r="P673" s="19"/>
    </row>
    <row r="674" spans="1:16" ht="24.75" x14ac:dyDescent="0.25">
      <c r="A674" s="55" t="s">
        <v>1714</v>
      </c>
      <c r="B674" s="56" t="s">
        <v>1715</v>
      </c>
      <c r="C674" s="57" t="s">
        <v>1716</v>
      </c>
      <c r="D674" s="56" t="s">
        <v>11</v>
      </c>
      <c r="E674" s="56" t="s">
        <v>68</v>
      </c>
      <c r="F674" s="58">
        <v>202</v>
      </c>
      <c r="G674" s="59">
        <v>32.71</v>
      </c>
      <c r="H674" s="60">
        <v>6607.42</v>
      </c>
      <c r="I674" s="38"/>
      <c r="J674" s="38"/>
      <c r="L674" s="27"/>
      <c r="N674" s="19"/>
      <c r="P674" s="19"/>
    </row>
    <row r="675" spans="1:16" ht="16.5" x14ac:dyDescent="0.25">
      <c r="A675" s="55" t="s">
        <v>112</v>
      </c>
      <c r="B675" s="56" t="s">
        <v>113</v>
      </c>
      <c r="C675" s="57" t="s">
        <v>114</v>
      </c>
      <c r="D675" s="56" t="s">
        <v>11</v>
      </c>
      <c r="E675" s="56" t="s">
        <v>12</v>
      </c>
      <c r="F675" s="58">
        <v>127</v>
      </c>
      <c r="G675" s="59">
        <v>51.94</v>
      </c>
      <c r="H675" s="60">
        <v>6596.38</v>
      </c>
      <c r="I675" s="38"/>
      <c r="J675" s="38"/>
      <c r="L675" s="27"/>
      <c r="N675" s="19"/>
      <c r="P675" s="19"/>
    </row>
    <row r="676" spans="1:16" ht="33" x14ac:dyDescent="0.25">
      <c r="A676" s="55" t="s">
        <v>1822</v>
      </c>
      <c r="B676" s="56" t="s">
        <v>1823</v>
      </c>
      <c r="C676" s="57" t="s">
        <v>1824</v>
      </c>
      <c r="D676" s="56" t="s">
        <v>11</v>
      </c>
      <c r="E676" s="56" t="s">
        <v>68</v>
      </c>
      <c r="F676" s="58">
        <v>7</v>
      </c>
      <c r="G676" s="59">
        <v>942.03</v>
      </c>
      <c r="H676" s="60">
        <v>6594.21</v>
      </c>
      <c r="I676" s="38"/>
      <c r="J676" s="38"/>
      <c r="L676" s="27"/>
      <c r="N676" s="19"/>
      <c r="P676" s="19"/>
    </row>
    <row r="677" spans="1:16" ht="24.75" x14ac:dyDescent="0.25">
      <c r="A677" s="55" t="s">
        <v>1447</v>
      </c>
      <c r="B677" s="56" t="s">
        <v>1448</v>
      </c>
      <c r="C677" s="57" t="s">
        <v>1449</v>
      </c>
      <c r="D677" s="56" t="s">
        <v>11</v>
      </c>
      <c r="E677" s="56" t="s">
        <v>68</v>
      </c>
      <c r="F677" s="58">
        <v>53</v>
      </c>
      <c r="G677" s="59">
        <v>124.33</v>
      </c>
      <c r="H677" s="60">
        <v>6589.49</v>
      </c>
      <c r="I677" s="38"/>
      <c r="J677" s="38"/>
      <c r="L677" s="27"/>
      <c r="N677" s="19"/>
      <c r="P677" s="19"/>
    </row>
    <row r="678" spans="1:16" x14ac:dyDescent="0.25">
      <c r="A678" s="55" t="s">
        <v>1629</v>
      </c>
      <c r="B678" s="56" t="s">
        <v>1630</v>
      </c>
      <c r="C678" s="57" t="s">
        <v>1631</v>
      </c>
      <c r="D678" s="56" t="s">
        <v>6792</v>
      </c>
      <c r="E678" s="56" t="s">
        <v>68</v>
      </c>
      <c r="F678" s="58">
        <v>177</v>
      </c>
      <c r="G678" s="59">
        <v>37.22</v>
      </c>
      <c r="H678" s="60">
        <v>6587.94</v>
      </c>
      <c r="I678" s="38"/>
      <c r="J678" s="38"/>
      <c r="L678" s="27"/>
      <c r="N678" s="19"/>
      <c r="P678" s="19"/>
    </row>
    <row r="679" spans="1:16" ht="16.5" x14ac:dyDescent="0.25">
      <c r="A679" s="55" t="s">
        <v>1509</v>
      </c>
      <c r="B679" s="56" t="s">
        <v>1510</v>
      </c>
      <c r="C679" s="57" t="s">
        <v>1511</v>
      </c>
      <c r="D679" s="56" t="s">
        <v>11</v>
      </c>
      <c r="E679" s="56" t="s">
        <v>19</v>
      </c>
      <c r="F679" s="58">
        <v>12</v>
      </c>
      <c r="G679" s="59">
        <v>548.97</v>
      </c>
      <c r="H679" s="60">
        <v>6587.64</v>
      </c>
      <c r="I679" s="38"/>
      <c r="J679" s="38"/>
      <c r="L679" s="27"/>
      <c r="N679" s="19"/>
      <c r="P679" s="19"/>
    </row>
    <row r="680" spans="1:16" ht="16.5" x14ac:dyDescent="0.25">
      <c r="A680" s="55" t="s">
        <v>97</v>
      </c>
      <c r="B680" s="56" t="s">
        <v>98</v>
      </c>
      <c r="C680" s="57" t="s">
        <v>99</v>
      </c>
      <c r="D680" s="56" t="s">
        <v>11</v>
      </c>
      <c r="E680" s="56" t="s">
        <v>93</v>
      </c>
      <c r="F680" s="58">
        <v>445</v>
      </c>
      <c r="G680" s="59">
        <v>14.74</v>
      </c>
      <c r="H680" s="60">
        <v>6559.3</v>
      </c>
      <c r="I680" s="38"/>
      <c r="J680" s="38"/>
      <c r="L680" s="27"/>
      <c r="N680" s="19"/>
      <c r="P680" s="19"/>
    </row>
    <row r="681" spans="1:16" x14ac:dyDescent="0.25">
      <c r="A681" s="55" t="s">
        <v>877</v>
      </c>
      <c r="B681" s="56" t="s">
        <v>878</v>
      </c>
      <c r="C681" s="57" t="s">
        <v>879</v>
      </c>
      <c r="D681" s="56" t="s">
        <v>880</v>
      </c>
      <c r="E681" s="56" t="s">
        <v>19</v>
      </c>
      <c r="F681" s="58">
        <v>20</v>
      </c>
      <c r="G681" s="59">
        <v>327.24</v>
      </c>
      <c r="H681" s="60">
        <v>6544.8</v>
      </c>
      <c r="I681" s="38"/>
      <c r="J681" s="38"/>
      <c r="L681" s="27"/>
      <c r="N681" s="19"/>
      <c r="P681" s="19"/>
    </row>
    <row r="682" spans="1:16" x14ac:dyDescent="0.25">
      <c r="A682" s="55" t="s">
        <v>5865</v>
      </c>
      <c r="B682" s="56" t="s">
        <v>5869</v>
      </c>
      <c r="C682" s="57" t="s">
        <v>5870</v>
      </c>
      <c r="D682" s="56" t="s">
        <v>6792</v>
      </c>
      <c r="E682" s="56" t="s">
        <v>29</v>
      </c>
      <c r="F682" s="58">
        <v>7</v>
      </c>
      <c r="G682" s="59">
        <v>928.43</v>
      </c>
      <c r="H682" s="60">
        <v>6499.01</v>
      </c>
      <c r="I682" s="38"/>
      <c r="J682" s="38"/>
      <c r="L682" s="27"/>
      <c r="N682" s="19"/>
      <c r="P682" s="19"/>
    </row>
    <row r="683" spans="1:16" x14ac:dyDescent="0.25">
      <c r="A683" s="55" t="s">
        <v>5971</v>
      </c>
      <c r="B683" s="56" t="s">
        <v>5974</v>
      </c>
      <c r="C683" s="57" t="s">
        <v>5870</v>
      </c>
      <c r="D683" s="56" t="s">
        <v>6792</v>
      </c>
      <c r="E683" s="56" t="s">
        <v>29</v>
      </c>
      <c r="F683" s="58">
        <v>7</v>
      </c>
      <c r="G683" s="59">
        <v>928.43</v>
      </c>
      <c r="H683" s="60">
        <v>6499.01</v>
      </c>
      <c r="I683" s="38"/>
      <c r="J683" s="38"/>
      <c r="L683" s="27"/>
      <c r="N683" s="19"/>
      <c r="P683" s="19"/>
    </row>
    <row r="684" spans="1:16" ht="24.75" x14ac:dyDescent="0.25">
      <c r="A684" s="55" t="s">
        <v>4814</v>
      </c>
      <c r="B684" s="56" t="s">
        <v>4818</v>
      </c>
      <c r="C684" s="57" t="s">
        <v>4819</v>
      </c>
      <c r="D684" s="56" t="s">
        <v>11</v>
      </c>
      <c r="E684" s="56" t="s">
        <v>12</v>
      </c>
      <c r="F684" s="58">
        <v>100</v>
      </c>
      <c r="G684" s="59">
        <v>64.94</v>
      </c>
      <c r="H684" s="60">
        <v>6494</v>
      </c>
      <c r="I684" s="38"/>
      <c r="J684" s="38"/>
      <c r="L684" s="27"/>
      <c r="N684" s="19"/>
      <c r="P684" s="19"/>
    </row>
    <row r="685" spans="1:16" x14ac:dyDescent="0.25">
      <c r="A685" s="55" t="s">
        <v>911</v>
      </c>
      <c r="B685" s="56" t="s">
        <v>912</v>
      </c>
      <c r="C685" s="57" t="s">
        <v>913</v>
      </c>
      <c r="D685" s="56" t="s">
        <v>6792</v>
      </c>
      <c r="E685" s="56" t="s">
        <v>68</v>
      </c>
      <c r="F685" s="58">
        <v>20</v>
      </c>
      <c r="G685" s="59">
        <v>323.95</v>
      </c>
      <c r="H685" s="60">
        <v>6479</v>
      </c>
      <c r="I685" s="38"/>
      <c r="J685" s="38"/>
      <c r="K685" s="27" t="s">
        <v>6799</v>
      </c>
      <c r="L685" s="27"/>
      <c r="N685" s="19"/>
      <c r="P685" s="19"/>
    </row>
    <row r="686" spans="1:16" ht="24.75" x14ac:dyDescent="0.25">
      <c r="A686" s="55" t="s">
        <v>1575</v>
      </c>
      <c r="B686" s="56" t="s">
        <v>1576</v>
      </c>
      <c r="C686" s="57" t="s">
        <v>1577</v>
      </c>
      <c r="D686" s="56" t="s">
        <v>11</v>
      </c>
      <c r="E686" s="56" t="s">
        <v>68</v>
      </c>
      <c r="F686" s="58">
        <v>77</v>
      </c>
      <c r="G686" s="59">
        <v>84.07</v>
      </c>
      <c r="H686" s="60">
        <v>6473.39</v>
      </c>
      <c r="I686" s="38"/>
      <c r="J686" s="38"/>
      <c r="L686" s="27"/>
      <c r="N686" s="19"/>
      <c r="P686" s="19"/>
    </row>
    <row r="687" spans="1:16" ht="24.75" x14ac:dyDescent="0.25">
      <c r="A687" s="55" t="s">
        <v>5959</v>
      </c>
      <c r="B687" s="56" t="s">
        <v>5963</v>
      </c>
      <c r="C687" s="57" t="s">
        <v>5964</v>
      </c>
      <c r="D687" s="56" t="s">
        <v>11</v>
      </c>
      <c r="E687" s="56" t="s">
        <v>19</v>
      </c>
      <c r="F687" s="58">
        <v>17</v>
      </c>
      <c r="G687" s="59">
        <v>380.66</v>
      </c>
      <c r="H687" s="60">
        <v>6471.22</v>
      </c>
      <c r="I687" s="38"/>
      <c r="J687" s="38"/>
      <c r="L687" s="27"/>
      <c r="N687" s="19"/>
      <c r="P687" s="19"/>
    </row>
    <row r="688" spans="1:16" ht="24.75" x14ac:dyDescent="0.25">
      <c r="A688" s="55" t="s">
        <v>356</v>
      </c>
      <c r="B688" s="56" t="s">
        <v>360</v>
      </c>
      <c r="C688" s="57" t="s">
        <v>361</v>
      </c>
      <c r="D688" s="56" t="s">
        <v>11</v>
      </c>
      <c r="E688" s="56" t="s">
        <v>12</v>
      </c>
      <c r="F688" s="58">
        <v>52</v>
      </c>
      <c r="G688" s="59">
        <v>123.4</v>
      </c>
      <c r="H688" s="60">
        <v>6416.8</v>
      </c>
      <c r="I688" s="38"/>
      <c r="J688" s="38"/>
      <c r="L688" s="27"/>
      <c r="N688" s="19"/>
      <c r="P688" s="19"/>
    </row>
    <row r="689" spans="1:16" x14ac:dyDescent="0.25">
      <c r="A689" s="55" t="s">
        <v>1635</v>
      </c>
      <c r="B689" s="56" t="s">
        <v>1636</v>
      </c>
      <c r="C689" s="57" t="s">
        <v>1637</v>
      </c>
      <c r="D689" s="56" t="s">
        <v>6792</v>
      </c>
      <c r="E689" s="56" t="s">
        <v>19</v>
      </c>
      <c r="F689" s="58">
        <v>102</v>
      </c>
      <c r="G689" s="59">
        <v>62.72</v>
      </c>
      <c r="H689" s="60">
        <v>6397.44</v>
      </c>
      <c r="I689" s="38"/>
      <c r="J689" s="38"/>
      <c r="L689" s="27"/>
      <c r="N689" s="19"/>
      <c r="P689" s="19"/>
    </row>
    <row r="690" spans="1:16" ht="24.75" x14ac:dyDescent="0.25">
      <c r="A690" s="55" t="s">
        <v>4727</v>
      </c>
      <c r="B690" s="56" t="s">
        <v>4728</v>
      </c>
      <c r="C690" s="57" t="s">
        <v>4729</v>
      </c>
      <c r="D690" s="56" t="s">
        <v>11</v>
      </c>
      <c r="E690" s="56" t="s">
        <v>12</v>
      </c>
      <c r="F690" s="58">
        <v>130</v>
      </c>
      <c r="G690" s="59">
        <v>49.15</v>
      </c>
      <c r="H690" s="60">
        <v>6389.5</v>
      </c>
      <c r="I690" s="38"/>
      <c r="J690" s="38"/>
      <c r="L690" s="27"/>
      <c r="N690" s="19"/>
      <c r="P690" s="19"/>
    </row>
    <row r="691" spans="1:16" x14ac:dyDescent="0.25">
      <c r="A691" s="55" t="s">
        <v>103</v>
      </c>
      <c r="B691" s="56" t="s">
        <v>104</v>
      </c>
      <c r="C691" s="57" t="s">
        <v>105</v>
      </c>
      <c r="D691" s="56" t="s">
        <v>6792</v>
      </c>
      <c r="E691" s="56" t="s">
        <v>12</v>
      </c>
      <c r="F691" s="58">
        <v>26</v>
      </c>
      <c r="G691" s="59">
        <v>245.48</v>
      </c>
      <c r="H691" s="60">
        <v>6382.48</v>
      </c>
      <c r="I691" s="38"/>
      <c r="J691" s="38"/>
      <c r="L691" s="27"/>
      <c r="N691" s="19"/>
      <c r="P691" s="19"/>
    </row>
    <row r="692" spans="1:16" x14ac:dyDescent="0.25">
      <c r="A692" s="55" t="s">
        <v>662</v>
      </c>
      <c r="B692" s="56" t="s">
        <v>663</v>
      </c>
      <c r="C692" s="57" t="s">
        <v>664</v>
      </c>
      <c r="D692" s="56" t="s">
        <v>6792</v>
      </c>
      <c r="E692" s="56" t="s">
        <v>19</v>
      </c>
      <c r="F692" s="58">
        <v>61</v>
      </c>
      <c r="G692" s="59">
        <v>104.22</v>
      </c>
      <c r="H692" s="60">
        <v>6357.42</v>
      </c>
      <c r="I692" s="38"/>
      <c r="J692" s="38"/>
      <c r="L692" s="27"/>
      <c r="N692" s="19"/>
      <c r="P692" s="19"/>
    </row>
    <row r="693" spans="1:16" x14ac:dyDescent="0.25">
      <c r="A693" s="55" t="s">
        <v>2505</v>
      </c>
      <c r="B693" s="56" t="s">
        <v>2506</v>
      </c>
      <c r="C693" s="57" t="s">
        <v>2507</v>
      </c>
      <c r="D693" s="56" t="s">
        <v>6840</v>
      </c>
      <c r="E693" s="56" t="s">
        <v>68</v>
      </c>
      <c r="F693" s="58">
        <v>40</v>
      </c>
      <c r="G693" s="59">
        <v>158.68</v>
      </c>
      <c r="H693" s="60">
        <v>6347.2</v>
      </c>
      <c r="I693" s="38"/>
      <c r="J693" s="38"/>
      <c r="L693" s="27"/>
      <c r="N693" s="19"/>
      <c r="P693" s="19"/>
    </row>
    <row r="694" spans="1:16" x14ac:dyDescent="0.25">
      <c r="A694" s="55" t="s">
        <v>6102</v>
      </c>
      <c r="B694" s="56" t="s">
        <v>6115</v>
      </c>
      <c r="C694" s="57" t="s">
        <v>6116</v>
      </c>
      <c r="D694" s="56" t="s">
        <v>6792</v>
      </c>
      <c r="E694" s="56" t="s">
        <v>19</v>
      </c>
      <c r="F694" s="58">
        <v>7</v>
      </c>
      <c r="G694" s="59">
        <v>905.31</v>
      </c>
      <c r="H694" s="60">
        <v>6337.17</v>
      </c>
      <c r="I694" s="38"/>
      <c r="J694" s="38"/>
      <c r="L694" s="27"/>
      <c r="N694" s="19"/>
      <c r="P694" s="19"/>
    </row>
    <row r="695" spans="1:16" x14ac:dyDescent="0.25">
      <c r="A695" s="55" t="s">
        <v>521</v>
      </c>
      <c r="B695" s="56" t="s">
        <v>522</v>
      </c>
      <c r="C695" s="57" t="s">
        <v>523</v>
      </c>
      <c r="D695" s="56" t="s">
        <v>6792</v>
      </c>
      <c r="E695" s="56" t="s">
        <v>19</v>
      </c>
      <c r="F695" s="58">
        <v>9</v>
      </c>
      <c r="G695" s="59">
        <v>701.42</v>
      </c>
      <c r="H695" s="60">
        <v>6312.78</v>
      </c>
      <c r="I695" s="38"/>
      <c r="J695" s="38"/>
      <c r="L695" s="27"/>
      <c r="N695" s="19"/>
      <c r="P695" s="19"/>
    </row>
    <row r="696" spans="1:16" ht="41.25" x14ac:dyDescent="0.25">
      <c r="A696" s="55" t="s">
        <v>485</v>
      </c>
      <c r="B696" s="56" t="s">
        <v>486</v>
      </c>
      <c r="C696" s="57" t="s">
        <v>487</v>
      </c>
      <c r="D696" s="56" t="s">
        <v>11</v>
      </c>
      <c r="E696" s="56" t="s">
        <v>19</v>
      </c>
      <c r="F696" s="58">
        <v>4</v>
      </c>
      <c r="G696" s="59">
        <v>1576.48</v>
      </c>
      <c r="H696" s="60">
        <v>6305.92</v>
      </c>
      <c r="I696" s="38"/>
      <c r="J696" s="38"/>
      <c r="L696" s="27"/>
      <c r="N696" s="19"/>
      <c r="P696" s="19"/>
    </row>
    <row r="697" spans="1:16" x14ac:dyDescent="0.25">
      <c r="A697" s="55" t="s">
        <v>6029</v>
      </c>
      <c r="B697" s="56" t="s">
        <v>6040</v>
      </c>
      <c r="C697" s="57" t="s">
        <v>6041</v>
      </c>
      <c r="D697" s="56" t="s">
        <v>6792</v>
      </c>
      <c r="E697" s="56" t="s">
        <v>68</v>
      </c>
      <c r="F697" s="58">
        <v>77</v>
      </c>
      <c r="G697" s="59">
        <v>81.760000000000005</v>
      </c>
      <c r="H697" s="60">
        <v>6295.52</v>
      </c>
      <c r="I697" s="38"/>
      <c r="J697" s="38"/>
      <c r="L697" s="27"/>
      <c r="N697" s="19"/>
      <c r="P697" s="19"/>
    </row>
    <row r="698" spans="1:16" x14ac:dyDescent="0.25">
      <c r="A698" s="55" t="s">
        <v>1172</v>
      </c>
      <c r="B698" s="56" t="s">
        <v>1173</v>
      </c>
      <c r="C698" s="57" t="s">
        <v>6843</v>
      </c>
      <c r="D698" s="56" t="s">
        <v>6792</v>
      </c>
      <c r="E698" s="56" t="s">
        <v>68</v>
      </c>
      <c r="F698" s="58">
        <v>100</v>
      </c>
      <c r="G698" s="59">
        <v>62.92</v>
      </c>
      <c r="H698" s="60">
        <v>6292</v>
      </c>
      <c r="I698" s="38"/>
      <c r="J698" s="38"/>
      <c r="K698" s="27" t="s">
        <v>6801</v>
      </c>
      <c r="L698" s="27"/>
      <c r="N698" s="19"/>
      <c r="P698" s="19"/>
    </row>
    <row r="699" spans="1:16" ht="16.5" x14ac:dyDescent="0.25">
      <c r="A699" s="55" t="s">
        <v>2583</v>
      </c>
      <c r="B699" s="56" t="s">
        <v>2584</v>
      </c>
      <c r="C699" s="57" t="s">
        <v>2585</v>
      </c>
      <c r="D699" s="56" t="s">
        <v>11</v>
      </c>
      <c r="E699" s="56" t="s">
        <v>19</v>
      </c>
      <c r="F699" s="58">
        <v>80</v>
      </c>
      <c r="G699" s="59">
        <v>78.27</v>
      </c>
      <c r="H699" s="60">
        <v>6261.6</v>
      </c>
      <c r="I699" s="38"/>
      <c r="J699" s="38"/>
      <c r="L699" s="27"/>
      <c r="N699" s="19"/>
      <c r="P699" s="19"/>
    </row>
    <row r="700" spans="1:16" ht="16.5" x14ac:dyDescent="0.25">
      <c r="A700" s="55" t="s">
        <v>2031</v>
      </c>
      <c r="B700" s="56" t="s">
        <v>2032</v>
      </c>
      <c r="C700" s="57" t="s">
        <v>2033</v>
      </c>
      <c r="D700" s="56" t="s">
        <v>6792</v>
      </c>
      <c r="E700" s="56" t="s">
        <v>19</v>
      </c>
      <c r="F700" s="58">
        <v>2</v>
      </c>
      <c r="G700" s="59">
        <v>3127.53</v>
      </c>
      <c r="H700" s="60">
        <v>6255.06</v>
      </c>
      <c r="I700" s="38"/>
      <c r="J700" s="38"/>
      <c r="L700" s="27"/>
      <c r="N700" s="19"/>
      <c r="P700" s="19"/>
    </row>
    <row r="701" spans="1:16" x14ac:dyDescent="0.25">
      <c r="A701" s="55" t="s">
        <v>406</v>
      </c>
      <c r="B701" s="56" t="s">
        <v>410</v>
      </c>
      <c r="C701" s="57" t="s">
        <v>411</v>
      </c>
      <c r="D701" s="56" t="s">
        <v>6792</v>
      </c>
      <c r="E701" s="56" t="s">
        <v>12</v>
      </c>
      <c r="F701" s="58">
        <v>36</v>
      </c>
      <c r="G701" s="59">
        <v>173.24</v>
      </c>
      <c r="H701" s="60">
        <v>6236.64</v>
      </c>
      <c r="I701" s="38"/>
      <c r="J701" s="38"/>
      <c r="L701" s="27"/>
      <c r="N701" s="19"/>
      <c r="P701" s="19"/>
    </row>
    <row r="702" spans="1:16" x14ac:dyDescent="0.25">
      <c r="A702" s="55" t="s">
        <v>1290</v>
      </c>
      <c r="B702" s="56" t="s">
        <v>1297</v>
      </c>
      <c r="C702" s="57" t="s">
        <v>1298</v>
      </c>
      <c r="D702" s="56" t="s">
        <v>6792</v>
      </c>
      <c r="E702" s="56" t="s">
        <v>12</v>
      </c>
      <c r="F702" s="58">
        <v>39</v>
      </c>
      <c r="G702" s="59">
        <v>159.69999999999999</v>
      </c>
      <c r="H702" s="60">
        <v>6228.3</v>
      </c>
      <c r="I702" s="38"/>
      <c r="J702" s="38"/>
      <c r="L702" s="27"/>
      <c r="N702" s="19"/>
      <c r="P702" s="19"/>
    </row>
    <row r="703" spans="1:16" x14ac:dyDescent="0.25">
      <c r="A703" s="55" t="s">
        <v>4284</v>
      </c>
      <c r="B703" s="56" t="s">
        <v>4302</v>
      </c>
      <c r="C703" s="57" t="s">
        <v>4303</v>
      </c>
      <c r="D703" s="56" t="s">
        <v>6840</v>
      </c>
      <c r="E703" s="56" t="s">
        <v>19</v>
      </c>
      <c r="F703" s="58">
        <v>3</v>
      </c>
      <c r="G703" s="59">
        <v>2075.9299999999998</v>
      </c>
      <c r="H703" s="60">
        <v>6227.79</v>
      </c>
      <c r="I703" s="38"/>
      <c r="J703" s="38"/>
      <c r="L703" s="27"/>
      <c r="N703" s="19"/>
      <c r="P703" s="19"/>
    </row>
    <row r="704" spans="1:16" x14ac:dyDescent="0.25">
      <c r="A704" s="55" t="s">
        <v>2457</v>
      </c>
      <c r="B704" s="56" t="s">
        <v>2458</v>
      </c>
      <c r="C704" s="57" t="s">
        <v>2459</v>
      </c>
      <c r="D704" s="56" t="s">
        <v>6792</v>
      </c>
      <c r="E704" s="56" t="s">
        <v>19</v>
      </c>
      <c r="F704" s="58">
        <v>5</v>
      </c>
      <c r="G704" s="59">
        <v>1241.3800000000001</v>
      </c>
      <c r="H704" s="60">
        <v>6206.9</v>
      </c>
      <c r="I704" s="38"/>
      <c r="J704" s="38"/>
      <c r="L704" s="27"/>
      <c r="N704" s="19"/>
      <c r="P704" s="19"/>
    </row>
    <row r="705" spans="1:16" ht="16.5" x14ac:dyDescent="0.25">
      <c r="A705" s="55" t="s">
        <v>2848</v>
      </c>
      <c r="B705" s="56" t="s">
        <v>2849</v>
      </c>
      <c r="C705" s="57" t="s">
        <v>2850</v>
      </c>
      <c r="D705" s="56" t="s">
        <v>11</v>
      </c>
      <c r="E705" s="56" t="s">
        <v>19</v>
      </c>
      <c r="F705" s="58">
        <v>367</v>
      </c>
      <c r="G705" s="59">
        <v>16.91</v>
      </c>
      <c r="H705" s="60">
        <v>6205.97</v>
      </c>
      <c r="I705" s="38"/>
      <c r="J705" s="38"/>
      <c r="L705" s="27"/>
      <c r="N705" s="19"/>
      <c r="P705" s="19"/>
    </row>
    <row r="706" spans="1:16" x14ac:dyDescent="0.25">
      <c r="A706" s="55" t="s">
        <v>3782</v>
      </c>
      <c r="B706" s="56" t="s">
        <v>3795</v>
      </c>
      <c r="C706" s="57" t="s">
        <v>3796</v>
      </c>
      <c r="D706" s="56" t="s">
        <v>6792</v>
      </c>
      <c r="E706" s="56" t="s">
        <v>19</v>
      </c>
      <c r="F706" s="58">
        <v>5</v>
      </c>
      <c r="G706" s="59">
        <v>1240.48</v>
      </c>
      <c r="H706" s="60">
        <v>6202.4</v>
      </c>
      <c r="I706" s="38"/>
      <c r="J706" s="38"/>
      <c r="L706" s="27"/>
      <c r="N706" s="19"/>
      <c r="P706" s="19"/>
    </row>
    <row r="707" spans="1:16" ht="16.5" x14ac:dyDescent="0.25">
      <c r="A707" s="55" t="s">
        <v>6580</v>
      </c>
      <c r="B707" s="56" t="s">
        <v>6593</v>
      </c>
      <c r="C707" s="57" t="s">
        <v>6594</v>
      </c>
      <c r="D707" s="56" t="s">
        <v>6840</v>
      </c>
      <c r="E707" s="56" t="s">
        <v>68</v>
      </c>
      <c r="F707" s="61">
        <v>41</v>
      </c>
      <c r="G707" s="59">
        <v>151.25</v>
      </c>
      <c r="H707" s="60">
        <v>6201.25</v>
      </c>
      <c r="I707" s="38"/>
      <c r="J707" s="38"/>
      <c r="L707" s="27"/>
      <c r="N707" s="19"/>
      <c r="P707" s="19"/>
    </row>
    <row r="708" spans="1:16" x14ac:dyDescent="0.25">
      <c r="A708" s="55" t="s">
        <v>2613</v>
      </c>
      <c r="B708" s="56" t="s">
        <v>2614</v>
      </c>
      <c r="C708" s="57" t="s">
        <v>2615</v>
      </c>
      <c r="D708" s="56" t="s">
        <v>6792</v>
      </c>
      <c r="E708" s="56" t="s">
        <v>19</v>
      </c>
      <c r="F708" s="58">
        <v>13</v>
      </c>
      <c r="G708" s="59">
        <v>475.96</v>
      </c>
      <c r="H708" s="60">
        <v>6187.48</v>
      </c>
      <c r="I708" s="38"/>
      <c r="J708" s="38"/>
      <c r="L708" s="27"/>
      <c r="N708" s="19"/>
      <c r="P708" s="19"/>
    </row>
    <row r="709" spans="1:16" x14ac:dyDescent="0.25">
      <c r="A709" s="55" t="s">
        <v>902</v>
      </c>
      <c r="B709" s="56" t="s">
        <v>903</v>
      </c>
      <c r="C709" s="57" t="s">
        <v>904</v>
      </c>
      <c r="D709" s="56" t="s">
        <v>6792</v>
      </c>
      <c r="E709" s="56" t="s">
        <v>12</v>
      </c>
      <c r="F709" s="58">
        <v>17</v>
      </c>
      <c r="G709" s="59">
        <v>363.83</v>
      </c>
      <c r="H709" s="60">
        <v>6185.11</v>
      </c>
      <c r="I709" s="38"/>
      <c r="J709" s="38"/>
      <c r="L709" s="27"/>
      <c r="N709" s="19"/>
      <c r="P709" s="19"/>
    </row>
    <row r="710" spans="1:16" ht="16.5" x14ac:dyDescent="0.25">
      <c r="A710" s="55" t="s">
        <v>2598</v>
      </c>
      <c r="B710" s="56" t="s">
        <v>2599</v>
      </c>
      <c r="C710" s="57" t="s">
        <v>2600</v>
      </c>
      <c r="D710" s="56" t="s">
        <v>11</v>
      </c>
      <c r="E710" s="56" t="s">
        <v>19</v>
      </c>
      <c r="F710" s="58">
        <v>80</v>
      </c>
      <c r="G710" s="59">
        <v>77.14</v>
      </c>
      <c r="H710" s="60">
        <v>6171.2</v>
      </c>
      <c r="I710" s="38"/>
      <c r="J710" s="38"/>
      <c r="L710" s="27"/>
      <c r="N710" s="19"/>
      <c r="P710" s="19"/>
    </row>
    <row r="711" spans="1:16" ht="16.5" x14ac:dyDescent="0.25">
      <c r="A711" s="55" t="s">
        <v>2601</v>
      </c>
      <c r="B711" s="56" t="s">
        <v>2602</v>
      </c>
      <c r="C711" s="57" t="s">
        <v>2603</v>
      </c>
      <c r="D711" s="56" t="s">
        <v>11</v>
      </c>
      <c r="E711" s="56" t="s">
        <v>19</v>
      </c>
      <c r="F711" s="58">
        <v>80</v>
      </c>
      <c r="G711" s="59">
        <v>77.14</v>
      </c>
      <c r="H711" s="60">
        <v>6171.2</v>
      </c>
      <c r="I711" s="38"/>
      <c r="J711" s="38"/>
      <c r="L711" s="27"/>
      <c r="N711" s="19"/>
      <c r="P711" s="19"/>
    </row>
    <row r="712" spans="1:16" ht="24.75" x14ac:dyDescent="0.25">
      <c r="A712" s="55" t="s">
        <v>353</v>
      </c>
      <c r="B712" s="56" t="s">
        <v>357</v>
      </c>
      <c r="C712" s="57" t="s">
        <v>358</v>
      </c>
      <c r="D712" s="56" t="s">
        <v>11</v>
      </c>
      <c r="E712" s="56" t="s">
        <v>12</v>
      </c>
      <c r="F712" s="58">
        <v>26</v>
      </c>
      <c r="G712" s="59">
        <v>236.74</v>
      </c>
      <c r="H712" s="60">
        <v>6155.24</v>
      </c>
      <c r="I712" s="38"/>
      <c r="J712" s="38"/>
      <c r="L712" s="27"/>
      <c r="N712" s="19"/>
      <c r="P712" s="19"/>
    </row>
    <row r="713" spans="1:16" x14ac:dyDescent="0.25">
      <c r="A713" s="55" t="s">
        <v>2112</v>
      </c>
      <c r="B713" s="56" t="s">
        <v>2113</v>
      </c>
      <c r="C713" s="57" t="s">
        <v>2114</v>
      </c>
      <c r="D713" s="56" t="s">
        <v>6792</v>
      </c>
      <c r="E713" s="56" t="s">
        <v>12</v>
      </c>
      <c r="F713" s="61">
        <v>5</v>
      </c>
      <c r="G713" s="59">
        <v>1228.73</v>
      </c>
      <c r="H713" s="60">
        <v>6143.65</v>
      </c>
      <c r="I713" s="38"/>
      <c r="J713" s="38"/>
      <c r="L713" s="27"/>
      <c r="N713" s="19"/>
      <c r="P713" s="19"/>
    </row>
    <row r="714" spans="1:16" x14ac:dyDescent="0.25">
      <c r="A714" s="55" t="s">
        <v>2364</v>
      </c>
      <c r="B714" s="56" t="s">
        <v>2365</v>
      </c>
      <c r="C714" s="57" t="s">
        <v>2366</v>
      </c>
      <c r="D714" s="56" t="s">
        <v>6792</v>
      </c>
      <c r="E714" s="56" t="s">
        <v>12</v>
      </c>
      <c r="F714" s="61">
        <v>5</v>
      </c>
      <c r="G714" s="59">
        <v>1228.73</v>
      </c>
      <c r="H714" s="60">
        <v>6143.65</v>
      </c>
      <c r="I714" s="38"/>
      <c r="J714" s="38"/>
      <c r="L714" s="27"/>
      <c r="N714" s="19"/>
      <c r="P714" s="19"/>
    </row>
    <row r="715" spans="1:16" ht="16.5" x14ac:dyDescent="0.25">
      <c r="A715" s="55" t="s">
        <v>3845</v>
      </c>
      <c r="B715" s="56" t="s">
        <v>3861</v>
      </c>
      <c r="C715" s="57" t="s">
        <v>3862</v>
      </c>
      <c r="D715" s="56" t="s">
        <v>6840</v>
      </c>
      <c r="E715" s="56" t="s">
        <v>19</v>
      </c>
      <c r="F715" s="58">
        <v>5</v>
      </c>
      <c r="G715" s="59">
        <v>1225.08</v>
      </c>
      <c r="H715" s="60">
        <v>6125.4</v>
      </c>
      <c r="I715" s="38"/>
      <c r="J715" s="38"/>
      <c r="L715" s="27"/>
      <c r="N715" s="19"/>
      <c r="P715" s="19"/>
    </row>
    <row r="716" spans="1:16" x14ac:dyDescent="0.25">
      <c r="A716" s="55" t="s">
        <v>124</v>
      </c>
      <c r="B716" s="56" t="s">
        <v>125</v>
      </c>
      <c r="C716" s="57" t="s">
        <v>126</v>
      </c>
      <c r="D716" s="56" t="s">
        <v>6792</v>
      </c>
      <c r="E716" s="56" t="s">
        <v>29</v>
      </c>
      <c r="F716" s="58">
        <v>22</v>
      </c>
      <c r="G716" s="59">
        <v>277.63</v>
      </c>
      <c r="H716" s="60">
        <v>6107.86</v>
      </c>
      <c r="I716" s="38"/>
      <c r="J716" s="38"/>
      <c r="L716" s="27"/>
      <c r="N716" s="19"/>
      <c r="P716" s="19"/>
    </row>
    <row r="717" spans="1:16" x14ac:dyDescent="0.25">
      <c r="A717" s="55" t="s">
        <v>766</v>
      </c>
      <c r="B717" s="56" t="s">
        <v>767</v>
      </c>
      <c r="C717" s="57" t="s">
        <v>768</v>
      </c>
      <c r="D717" s="56" t="s">
        <v>6792</v>
      </c>
      <c r="E717" s="56" t="s">
        <v>12</v>
      </c>
      <c r="F717" s="58">
        <v>7</v>
      </c>
      <c r="G717" s="59">
        <v>870.97</v>
      </c>
      <c r="H717" s="60">
        <v>6096.79</v>
      </c>
      <c r="I717" s="38"/>
      <c r="J717" s="38"/>
      <c r="L717" s="27"/>
      <c r="N717" s="19"/>
      <c r="P717" s="19"/>
    </row>
    <row r="718" spans="1:16" x14ac:dyDescent="0.25">
      <c r="A718" s="66" t="s">
        <v>4257</v>
      </c>
      <c r="B718" s="69" t="s">
        <v>6819</v>
      </c>
      <c r="C718" s="70" t="s">
        <v>6820</v>
      </c>
      <c r="D718" s="71" t="s">
        <v>6793</v>
      </c>
      <c r="E718" s="71" t="s">
        <v>19</v>
      </c>
      <c r="F718" s="68">
        <v>50</v>
      </c>
      <c r="G718" s="67">
        <v>121.58</v>
      </c>
      <c r="H718" s="60">
        <v>6079</v>
      </c>
      <c r="I718" s="38"/>
      <c r="J718" s="38"/>
      <c r="L718" s="27"/>
      <c r="N718" s="19"/>
      <c r="P718" s="19"/>
    </row>
    <row r="719" spans="1:16" x14ac:dyDescent="0.25">
      <c r="A719" s="55" t="s">
        <v>773</v>
      </c>
      <c r="B719" s="56" t="s">
        <v>774</v>
      </c>
      <c r="C719" s="57" t="s">
        <v>775</v>
      </c>
      <c r="D719" s="56" t="s">
        <v>6792</v>
      </c>
      <c r="E719" s="56" t="s">
        <v>12</v>
      </c>
      <c r="F719" s="58">
        <v>52</v>
      </c>
      <c r="G719" s="59">
        <v>116.73</v>
      </c>
      <c r="H719" s="60">
        <v>6069.96</v>
      </c>
      <c r="I719" s="38"/>
      <c r="J719" s="38"/>
      <c r="L719" s="27"/>
      <c r="N719" s="19"/>
      <c r="P719" s="19"/>
    </row>
    <row r="720" spans="1:16" ht="16.5" x14ac:dyDescent="0.25">
      <c r="A720" s="55" t="s">
        <v>1723</v>
      </c>
      <c r="B720" s="56" t="s">
        <v>1724</v>
      </c>
      <c r="C720" s="57" t="s">
        <v>1725</v>
      </c>
      <c r="D720" s="56" t="s">
        <v>11</v>
      </c>
      <c r="E720" s="56" t="s">
        <v>68</v>
      </c>
      <c r="F720" s="58">
        <v>94</v>
      </c>
      <c r="G720" s="59">
        <v>64.37</v>
      </c>
      <c r="H720" s="60">
        <v>6050.78</v>
      </c>
      <c r="I720" s="38"/>
      <c r="J720" s="38"/>
      <c r="L720" s="27"/>
      <c r="N720" s="19"/>
      <c r="P720" s="19"/>
    </row>
    <row r="721" spans="1:16" x14ac:dyDescent="0.25">
      <c r="A721" s="55" t="s">
        <v>4967</v>
      </c>
      <c r="B721" s="56" t="s">
        <v>4971</v>
      </c>
      <c r="C721" s="57" t="s">
        <v>4972</v>
      </c>
      <c r="D721" s="56" t="s">
        <v>11</v>
      </c>
      <c r="E721" s="56" t="s">
        <v>68</v>
      </c>
      <c r="F721" s="58">
        <v>47</v>
      </c>
      <c r="G721" s="59">
        <v>128.49</v>
      </c>
      <c r="H721" s="60">
        <v>6039.03</v>
      </c>
      <c r="I721" s="38"/>
      <c r="J721" s="38"/>
      <c r="L721" s="27"/>
      <c r="N721" s="19"/>
      <c r="P721" s="19"/>
    </row>
    <row r="722" spans="1:16" x14ac:dyDescent="0.25">
      <c r="A722" s="55" t="s">
        <v>20</v>
      </c>
      <c r="B722" s="56" t="s">
        <v>21</v>
      </c>
      <c r="C722" s="57" t="s">
        <v>22</v>
      </c>
      <c r="D722" s="56" t="s">
        <v>6792</v>
      </c>
      <c r="E722" s="56" t="s">
        <v>19</v>
      </c>
      <c r="F722" s="58">
        <v>7</v>
      </c>
      <c r="G722" s="59">
        <v>862.15</v>
      </c>
      <c r="H722" s="60">
        <v>6035.05</v>
      </c>
      <c r="I722" s="38"/>
      <c r="J722" s="38"/>
      <c r="L722" s="27"/>
      <c r="N722" s="19"/>
      <c r="P722" s="19"/>
    </row>
    <row r="723" spans="1:16" ht="16.5" x14ac:dyDescent="0.25">
      <c r="A723" s="55" t="s">
        <v>1669</v>
      </c>
      <c r="B723" s="56" t="s">
        <v>1670</v>
      </c>
      <c r="C723" s="57" t="s">
        <v>1671</v>
      </c>
      <c r="D723" s="56" t="s">
        <v>11</v>
      </c>
      <c r="E723" s="56" t="s">
        <v>19</v>
      </c>
      <c r="F723" s="58">
        <v>26</v>
      </c>
      <c r="G723" s="59">
        <v>232.01</v>
      </c>
      <c r="H723" s="60">
        <v>6032.26</v>
      </c>
      <c r="I723" s="38"/>
      <c r="J723" s="38"/>
      <c r="L723" s="27"/>
      <c r="N723" s="19"/>
      <c r="P723" s="19"/>
    </row>
    <row r="724" spans="1:16" ht="16.5" x14ac:dyDescent="0.25">
      <c r="A724" s="55" t="s">
        <v>6724</v>
      </c>
      <c r="B724" s="56" t="s">
        <v>6737</v>
      </c>
      <c r="C724" s="57" t="s">
        <v>6738</v>
      </c>
      <c r="D724" s="56" t="s">
        <v>880</v>
      </c>
      <c r="E724" s="56" t="s">
        <v>19</v>
      </c>
      <c r="F724" s="58">
        <v>6</v>
      </c>
      <c r="G724" s="59">
        <v>1002.88</v>
      </c>
      <c r="H724" s="60">
        <v>6017.28</v>
      </c>
      <c r="I724" s="38"/>
      <c r="J724" s="38"/>
      <c r="L724" s="27"/>
      <c r="N724" s="19"/>
      <c r="P724" s="19"/>
    </row>
    <row r="725" spans="1:16" x14ac:dyDescent="0.25">
      <c r="A725" s="55" t="s">
        <v>893</v>
      </c>
      <c r="B725" s="56" t="s">
        <v>894</v>
      </c>
      <c r="C725" s="57" t="s">
        <v>895</v>
      </c>
      <c r="D725" s="56" t="s">
        <v>6792</v>
      </c>
      <c r="E725" s="56" t="s">
        <v>68</v>
      </c>
      <c r="F725" s="58">
        <v>4</v>
      </c>
      <c r="G725" s="59">
        <v>1501.92</v>
      </c>
      <c r="H725" s="60">
        <v>6007.68</v>
      </c>
      <c r="I725" s="38"/>
      <c r="J725" s="38"/>
      <c r="L725" s="27"/>
      <c r="N725" s="19"/>
      <c r="P725" s="19"/>
    </row>
    <row r="726" spans="1:16" x14ac:dyDescent="0.25">
      <c r="A726" s="55" t="s">
        <v>739</v>
      </c>
      <c r="B726" s="56" t="s">
        <v>740</v>
      </c>
      <c r="C726" s="57" t="s">
        <v>741</v>
      </c>
      <c r="D726" s="56" t="s">
        <v>6792</v>
      </c>
      <c r="E726" s="56" t="s">
        <v>19</v>
      </c>
      <c r="F726" s="58">
        <v>252</v>
      </c>
      <c r="G726" s="59">
        <v>23.83</v>
      </c>
      <c r="H726" s="60">
        <v>6005.16</v>
      </c>
      <c r="I726" s="38"/>
      <c r="J726" s="38"/>
      <c r="L726" s="27"/>
      <c r="N726" s="19"/>
      <c r="P726" s="19"/>
    </row>
    <row r="727" spans="1:16" x14ac:dyDescent="0.25">
      <c r="A727" s="55" t="s">
        <v>2493</v>
      </c>
      <c r="B727" s="56" t="s">
        <v>2494</v>
      </c>
      <c r="C727" s="57" t="s">
        <v>2495</v>
      </c>
      <c r="D727" s="56" t="s">
        <v>6840</v>
      </c>
      <c r="E727" s="56" t="s">
        <v>68</v>
      </c>
      <c r="F727" s="58">
        <v>60</v>
      </c>
      <c r="G727" s="59">
        <v>99.86</v>
      </c>
      <c r="H727" s="60">
        <v>5991.6</v>
      </c>
      <c r="I727" s="38"/>
      <c r="J727" s="38"/>
      <c r="L727" s="27"/>
      <c r="N727" s="19"/>
      <c r="P727" s="19"/>
    </row>
    <row r="728" spans="1:16" x14ac:dyDescent="0.25">
      <c r="A728" s="55" t="s">
        <v>2878</v>
      </c>
      <c r="B728" s="56" t="s">
        <v>2879</v>
      </c>
      <c r="C728" s="57" t="s">
        <v>2880</v>
      </c>
      <c r="D728" s="56" t="s">
        <v>6792</v>
      </c>
      <c r="E728" s="56" t="s">
        <v>19</v>
      </c>
      <c r="F728" s="58">
        <v>5</v>
      </c>
      <c r="G728" s="59">
        <v>1195.95</v>
      </c>
      <c r="H728" s="60">
        <v>5979.75</v>
      </c>
      <c r="I728" s="38"/>
      <c r="J728" s="38"/>
      <c r="L728" s="27"/>
      <c r="N728" s="19"/>
      <c r="P728" s="19"/>
    </row>
    <row r="729" spans="1:16" ht="16.5" x14ac:dyDescent="0.25">
      <c r="A729" s="55" t="s">
        <v>6706</v>
      </c>
      <c r="B729" s="56" t="s">
        <v>6719</v>
      </c>
      <c r="C729" s="57" t="s">
        <v>6720</v>
      </c>
      <c r="D729" s="56" t="s">
        <v>880</v>
      </c>
      <c r="E729" s="56" t="s">
        <v>19</v>
      </c>
      <c r="F729" s="58">
        <v>6</v>
      </c>
      <c r="G729" s="59">
        <v>990.32</v>
      </c>
      <c r="H729" s="60">
        <v>5941.92</v>
      </c>
      <c r="I729" s="38"/>
      <c r="J729" s="38"/>
      <c r="L729" s="27"/>
      <c r="N729" s="19"/>
      <c r="P729" s="19"/>
    </row>
    <row r="730" spans="1:16" ht="16.5" x14ac:dyDescent="0.25">
      <c r="A730" s="55" t="s">
        <v>1503</v>
      </c>
      <c r="B730" s="56" t="s">
        <v>1504</v>
      </c>
      <c r="C730" s="57" t="s">
        <v>1505</v>
      </c>
      <c r="D730" s="56" t="s">
        <v>11</v>
      </c>
      <c r="E730" s="56" t="s">
        <v>19</v>
      </c>
      <c r="F730" s="58">
        <v>26</v>
      </c>
      <c r="G730" s="59">
        <v>228.52</v>
      </c>
      <c r="H730" s="60">
        <v>5941.52</v>
      </c>
      <c r="I730" s="38"/>
      <c r="J730" s="38"/>
      <c r="L730" s="27"/>
      <c r="N730" s="19"/>
      <c r="P730" s="19"/>
    </row>
    <row r="731" spans="1:16" x14ac:dyDescent="0.25">
      <c r="A731" s="55" t="s">
        <v>4554</v>
      </c>
      <c r="B731" s="56" t="s">
        <v>4555</v>
      </c>
      <c r="C731" s="57" t="s">
        <v>4556</v>
      </c>
      <c r="D731" s="56" t="s">
        <v>6792</v>
      </c>
      <c r="E731" s="56" t="s">
        <v>12</v>
      </c>
      <c r="F731" s="58">
        <v>31</v>
      </c>
      <c r="G731" s="59">
        <v>190.97</v>
      </c>
      <c r="H731" s="60">
        <v>5920.07</v>
      </c>
      <c r="I731" s="38"/>
      <c r="J731" s="38"/>
      <c r="L731" s="27"/>
      <c r="N731" s="19"/>
      <c r="P731" s="19"/>
    </row>
    <row r="732" spans="1:16" ht="16.5" x14ac:dyDescent="0.25">
      <c r="A732" s="55" t="s">
        <v>3842</v>
      </c>
      <c r="B732" s="56" t="s">
        <v>3858</v>
      </c>
      <c r="C732" s="57" t="s">
        <v>3859</v>
      </c>
      <c r="D732" s="56" t="s">
        <v>6840</v>
      </c>
      <c r="E732" s="56" t="s">
        <v>19</v>
      </c>
      <c r="F732" s="58">
        <v>6</v>
      </c>
      <c r="G732" s="59">
        <v>984.22</v>
      </c>
      <c r="H732" s="60">
        <v>5905.32</v>
      </c>
      <c r="I732" s="38"/>
      <c r="J732" s="38"/>
      <c r="L732" s="27"/>
      <c r="N732" s="19"/>
      <c r="P732" s="19"/>
    </row>
    <row r="733" spans="1:16" ht="33" x14ac:dyDescent="0.25">
      <c r="A733" s="55" t="s">
        <v>1804</v>
      </c>
      <c r="B733" s="56" t="s">
        <v>1805</v>
      </c>
      <c r="C733" s="57" t="s">
        <v>1806</v>
      </c>
      <c r="D733" s="56" t="s">
        <v>11</v>
      </c>
      <c r="E733" s="56" t="s">
        <v>68</v>
      </c>
      <c r="F733" s="58">
        <v>59</v>
      </c>
      <c r="G733" s="59">
        <v>99.95</v>
      </c>
      <c r="H733" s="60">
        <v>5897.05</v>
      </c>
      <c r="I733" s="38"/>
      <c r="J733" s="38"/>
      <c r="L733" s="27"/>
      <c r="N733" s="19"/>
      <c r="P733" s="19"/>
    </row>
    <row r="734" spans="1:16" x14ac:dyDescent="0.25">
      <c r="A734" s="55" t="s">
        <v>5883</v>
      </c>
      <c r="B734" s="56" t="s">
        <v>5887</v>
      </c>
      <c r="C734" s="57" t="s">
        <v>5888</v>
      </c>
      <c r="D734" s="56" t="s">
        <v>6792</v>
      </c>
      <c r="E734" s="56" t="s">
        <v>19</v>
      </c>
      <c r="F734" s="58">
        <v>7</v>
      </c>
      <c r="G734" s="59">
        <v>838.49</v>
      </c>
      <c r="H734" s="60">
        <v>5869.43</v>
      </c>
      <c r="I734" s="38"/>
      <c r="J734" s="38"/>
      <c r="L734" s="27"/>
      <c r="N734" s="19"/>
      <c r="P734" s="19"/>
    </row>
    <row r="735" spans="1:16" x14ac:dyDescent="0.25">
      <c r="A735" s="55" t="s">
        <v>250</v>
      </c>
      <c r="B735" s="56" t="s">
        <v>251</v>
      </c>
      <c r="C735" s="57" t="s">
        <v>252</v>
      </c>
      <c r="D735" s="56" t="s">
        <v>6792</v>
      </c>
      <c r="E735" s="56" t="s">
        <v>29</v>
      </c>
      <c r="F735" s="58">
        <v>13</v>
      </c>
      <c r="G735" s="59">
        <v>450.66</v>
      </c>
      <c r="H735" s="60">
        <v>5858.58</v>
      </c>
      <c r="I735" s="38"/>
      <c r="J735" s="38"/>
      <c r="L735" s="27"/>
      <c r="N735" s="19"/>
      <c r="P735" s="19"/>
    </row>
    <row r="736" spans="1:16" x14ac:dyDescent="0.25">
      <c r="A736" s="55" t="s">
        <v>5667</v>
      </c>
      <c r="B736" s="56" t="s">
        <v>5668</v>
      </c>
      <c r="C736" s="57" t="s">
        <v>5669</v>
      </c>
      <c r="D736" s="56" t="s">
        <v>6792</v>
      </c>
      <c r="E736" s="56" t="s">
        <v>68</v>
      </c>
      <c r="F736" s="58">
        <v>7</v>
      </c>
      <c r="G736" s="59">
        <v>835.92</v>
      </c>
      <c r="H736" s="60">
        <v>5851.44</v>
      </c>
      <c r="I736" s="38"/>
      <c r="J736" s="38"/>
      <c r="L736" s="27"/>
      <c r="N736" s="19"/>
      <c r="P736" s="19"/>
    </row>
    <row r="737" spans="1:16" ht="24.75" x14ac:dyDescent="0.25">
      <c r="A737" s="55" t="s">
        <v>680</v>
      </c>
      <c r="B737" s="56" t="s">
        <v>681</v>
      </c>
      <c r="C737" s="57" t="s">
        <v>682</v>
      </c>
      <c r="D737" s="56" t="s">
        <v>11</v>
      </c>
      <c r="E737" s="56" t="s">
        <v>19</v>
      </c>
      <c r="F737" s="58">
        <v>12</v>
      </c>
      <c r="G737" s="59">
        <v>481.95</v>
      </c>
      <c r="H737" s="60">
        <v>5783.4</v>
      </c>
      <c r="I737" s="38"/>
      <c r="J737" s="38"/>
      <c r="L737" s="27"/>
      <c r="N737" s="19"/>
      <c r="P737" s="19"/>
    </row>
    <row r="738" spans="1:16" ht="16.5" x14ac:dyDescent="0.25">
      <c r="A738" s="55" t="s">
        <v>2595</v>
      </c>
      <c r="B738" s="56" t="s">
        <v>2596</v>
      </c>
      <c r="C738" s="57" t="s">
        <v>2597</v>
      </c>
      <c r="D738" s="56" t="s">
        <v>11</v>
      </c>
      <c r="E738" s="56" t="s">
        <v>19</v>
      </c>
      <c r="F738" s="58">
        <v>80</v>
      </c>
      <c r="G738" s="59">
        <v>72.27</v>
      </c>
      <c r="H738" s="60">
        <v>5781.6</v>
      </c>
      <c r="I738" s="38"/>
      <c r="J738" s="38"/>
      <c r="L738" s="27"/>
      <c r="N738" s="19"/>
      <c r="P738" s="19"/>
    </row>
    <row r="739" spans="1:16" ht="24.75" x14ac:dyDescent="0.25">
      <c r="A739" s="55" t="s">
        <v>4817</v>
      </c>
      <c r="B739" s="56" t="s">
        <v>4821</v>
      </c>
      <c r="C739" s="57" t="s">
        <v>4822</v>
      </c>
      <c r="D739" s="56" t="s">
        <v>11</v>
      </c>
      <c r="E739" s="56" t="s">
        <v>12</v>
      </c>
      <c r="F739" s="58">
        <v>100</v>
      </c>
      <c r="G739" s="59">
        <v>57.68</v>
      </c>
      <c r="H739" s="60">
        <v>5768</v>
      </c>
      <c r="I739" s="38"/>
      <c r="J739" s="38"/>
      <c r="L739" s="27"/>
      <c r="N739" s="19"/>
      <c r="P739" s="19"/>
    </row>
    <row r="740" spans="1:16" x14ac:dyDescent="0.25">
      <c r="A740" s="55" t="s">
        <v>5670</v>
      </c>
      <c r="B740" s="56" t="s">
        <v>5671</v>
      </c>
      <c r="C740" s="57" t="s">
        <v>5672</v>
      </c>
      <c r="D740" s="56" t="s">
        <v>6792</v>
      </c>
      <c r="E740" s="56" t="s">
        <v>12</v>
      </c>
      <c r="F740" s="58">
        <v>7</v>
      </c>
      <c r="G740" s="59">
        <v>823.18</v>
      </c>
      <c r="H740" s="60">
        <v>5762.26</v>
      </c>
      <c r="I740" s="38"/>
      <c r="J740" s="38"/>
      <c r="L740" s="27"/>
      <c r="N740" s="19"/>
      <c r="P740" s="19"/>
    </row>
    <row r="741" spans="1:16" ht="16.5" x14ac:dyDescent="0.25">
      <c r="A741" s="55" t="s">
        <v>5197</v>
      </c>
      <c r="B741" s="56" t="s">
        <v>5198</v>
      </c>
      <c r="C741" s="57" t="s">
        <v>5199</v>
      </c>
      <c r="D741" s="56" t="s">
        <v>11</v>
      </c>
      <c r="E741" s="56" t="s">
        <v>12</v>
      </c>
      <c r="F741" s="58">
        <v>12</v>
      </c>
      <c r="G741" s="59">
        <v>477.76</v>
      </c>
      <c r="H741" s="60">
        <v>5733.12</v>
      </c>
      <c r="I741" s="38"/>
      <c r="J741" s="38"/>
      <c r="N741" s="19"/>
      <c r="P741" s="19"/>
    </row>
    <row r="742" spans="1:16" x14ac:dyDescent="0.25">
      <c r="A742" s="55" t="s">
        <v>1732</v>
      </c>
      <c r="B742" s="56" t="s">
        <v>1733</v>
      </c>
      <c r="C742" s="57" t="s">
        <v>1734</v>
      </c>
      <c r="D742" s="56" t="s">
        <v>6792</v>
      </c>
      <c r="E742" s="56" t="s">
        <v>19</v>
      </c>
      <c r="F742" s="58">
        <v>78</v>
      </c>
      <c r="G742" s="59">
        <v>73.459999999999994</v>
      </c>
      <c r="H742" s="60">
        <v>5729.88</v>
      </c>
      <c r="I742" s="38"/>
      <c r="J742" s="38"/>
      <c r="L742" s="27"/>
      <c r="N742" s="19"/>
      <c r="P742" s="19"/>
    </row>
    <row r="743" spans="1:16" x14ac:dyDescent="0.25">
      <c r="A743" s="55" t="s">
        <v>4206</v>
      </c>
      <c r="B743" s="56" t="s">
        <v>4240</v>
      </c>
      <c r="C743" s="57" t="s">
        <v>4241</v>
      </c>
      <c r="D743" s="56" t="s">
        <v>6792</v>
      </c>
      <c r="E743" s="56" t="s">
        <v>19</v>
      </c>
      <c r="F743" s="58">
        <v>5</v>
      </c>
      <c r="G743" s="59">
        <v>1140.97</v>
      </c>
      <c r="H743" s="60">
        <v>5704.85</v>
      </c>
      <c r="I743" s="38"/>
      <c r="J743" s="38"/>
      <c r="L743" s="27"/>
      <c r="N743" s="19"/>
      <c r="P743" s="19"/>
    </row>
    <row r="744" spans="1:16" x14ac:dyDescent="0.25">
      <c r="A744" s="55" t="s">
        <v>2106</v>
      </c>
      <c r="B744" s="56" t="s">
        <v>2107</v>
      </c>
      <c r="C744" s="57" t="s">
        <v>2108</v>
      </c>
      <c r="D744" s="56" t="s">
        <v>6792</v>
      </c>
      <c r="E744" s="56" t="s">
        <v>698</v>
      </c>
      <c r="F744" s="61">
        <v>2</v>
      </c>
      <c r="G744" s="59">
        <v>2851.83</v>
      </c>
      <c r="H744" s="60">
        <v>5703.66</v>
      </c>
      <c r="I744" s="38"/>
      <c r="J744" s="38"/>
      <c r="L744" s="27"/>
      <c r="N744" s="19"/>
      <c r="P744" s="19"/>
    </row>
    <row r="745" spans="1:16" x14ac:dyDescent="0.25">
      <c r="A745" s="55" t="s">
        <v>581</v>
      </c>
      <c r="B745" s="56" t="s">
        <v>582</v>
      </c>
      <c r="C745" s="57" t="s">
        <v>583</v>
      </c>
      <c r="D745" s="56" t="s">
        <v>6792</v>
      </c>
      <c r="E745" s="56" t="s">
        <v>68</v>
      </c>
      <c r="F745" s="58">
        <v>5</v>
      </c>
      <c r="G745" s="59">
        <v>1137.4000000000001</v>
      </c>
      <c r="H745" s="60">
        <v>5687</v>
      </c>
      <c r="I745" s="38"/>
      <c r="J745" s="38"/>
      <c r="L745" s="27"/>
      <c r="N745" s="19"/>
      <c r="P745" s="19"/>
    </row>
    <row r="746" spans="1:16" x14ac:dyDescent="0.25">
      <c r="A746" s="55" t="s">
        <v>5826</v>
      </c>
      <c r="B746" s="56" t="s">
        <v>5830</v>
      </c>
      <c r="C746" s="57" t="s">
        <v>5831</v>
      </c>
      <c r="D746" s="56" t="s">
        <v>6792</v>
      </c>
      <c r="E746" s="56" t="s">
        <v>68</v>
      </c>
      <c r="F746" s="58">
        <v>36</v>
      </c>
      <c r="G746" s="59">
        <v>157.94</v>
      </c>
      <c r="H746" s="60">
        <v>5685.84</v>
      </c>
      <c r="I746" s="38"/>
      <c r="J746" s="38"/>
      <c r="L746" s="27"/>
      <c r="N746" s="19"/>
      <c r="P746" s="19"/>
    </row>
    <row r="747" spans="1:16" x14ac:dyDescent="0.25">
      <c r="A747" s="55" t="s">
        <v>3605</v>
      </c>
      <c r="B747" s="56" t="s">
        <v>3618</v>
      </c>
      <c r="C747" s="57" t="s">
        <v>3619</v>
      </c>
      <c r="D747" s="56" t="s">
        <v>6792</v>
      </c>
      <c r="E747" s="56" t="s">
        <v>19</v>
      </c>
      <c r="F747" s="58">
        <v>1754</v>
      </c>
      <c r="G747" s="59">
        <v>3.21</v>
      </c>
      <c r="H747" s="60">
        <v>5630.34</v>
      </c>
      <c r="I747" s="38"/>
      <c r="J747" s="38"/>
      <c r="L747" s="27"/>
      <c r="N747" s="19"/>
      <c r="P747" s="19"/>
    </row>
    <row r="748" spans="1:16" ht="16.5" x14ac:dyDescent="0.25">
      <c r="A748" s="55" t="s">
        <v>5697</v>
      </c>
      <c r="B748" s="56" t="s">
        <v>5698</v>
      </c>
      <c r="C748" s="57" t="s">
        <v>5699</v>
      </c>
      <c r="D748" s="56" t="s">
        <v>11</v>
      </c>
      <c r="E748" s="56" t="s">
        <v>68</v>
      </c>
      <c r="F748" s="58">
        <v>102</v>
      </c>
      <c r="G748" s="59">
        <v>55.14</v>
      </c>
      <c r="H748" s="60">
        <v>5624.28</v>
      </c>
      <c r="I748" s="38"/>
      <c r="J748" s="38"/>
      <c r="L748" s="27"/>
      <c r="N748" s="19"/>
      <c r="P748" s="19"/>
    </row>
    <row r="749" spans="1:16" x14ac:dyDescent="0.25">
      <c r="A749" s="55" t="s">
        <v>282</v>
      </c>
      <c r="B749" s="56" t="s">
        <v>286</v>
      </c>
      <c r="C749" s="57" t="s">
        <v>287</v>
      </c>
      <c r="D749" s="56" t="s">
        <v>6792</v>
      </c>
      <c r="E749" s="56" t="s">
        <v>12</v>
      </c>
      <c r="F749" s="58">
        <v>52</v>
      </c>
      <c r="G749" s="59">
        <v>108.14</v>
      </c>
      <c r="H749" s="60">
        <v>5623.28</v>
      </c>
      <c r="I749" s="38"/>
      <c r="J749" s="38"/>
      <c r="L749" s="27"/>
      <c r="N749" s="19"/>
      <c r="P749" s="19"/>
    </row>
    <row r="750" spans="1:16" x14ac:dyDescent="0.25">
      <c r="A750" s="55" t="s">
        <v>3250</v>
      </c>
      <c r="B750" s="56" t="s">
        <v>3263</v>
      </c>
      <c r="C750" s="57" t="s">
        <v>3264</v>
      </c>
      <c r="D750" s="56" t="s">
        <v>6792</v>
      </c>
      <c r="E750" s="56" t="s">
        <v>19</v>
      </c>
      <c r="F750" s="58">
        <v>5</v>
      </c>
      <c r="G750" s="59">
        <v>1122.67</v>
      </c>
      <c r="H750" s="60">
        <v>5613.35</v>
      </c>
      <c r="I750" s="38"/>
      <c r="J750" s="38"/>
      <c r="L750" s="27"/>
      <c r="N750" s="19"/>
      <c r="P750" s="19"/>
    </row>
    <row r="751" spans="1:16" ht="16.5" x14ac:dyDescent="0.25">
      <c r="A751" s="55" t="s">
        <v>2580</v>
      </c>
      <c r="B751" s="56" t="s">
        <v>2581</v>
      </c>
      <c r="C751" s="57" t="s">
        <v>2582</v>
      </c>
      <c r="D751" s="56" t="s">
        <v>11</v>
      </c>
      <c r="E751" s="56" t="s">
        <v>19</v>
      </c>
      <c r="F751" s="58">
        <v>80</v>
      </c>
      <c r="G751" s="59">
        <v>70.03</v>
      </c>
      <c r="H751" s="60">
        <v>5602.4</v>
      </c>
      <c r="I751" s="38"/>
      <c r="J751" s="38"/>
      <c r="L751" s="27"/>
      <c r="N751" s="19"/>
      <c r="P751" s="19"/>
    </row>
    <row r="752" spans="1:16" ht="24.75" x14ac:dyDescent="0.25">
      <c r="A752" s="55" t="s">
        <v>5724</v>
      </c>
      <c r="B752" s="56" t="s">
        <v>5725</v>
      </c>
      <c r="C752" s="57" t="s">
        <v>5726</v>
      </c>
      <c r="D752" s="56" t="s">
        <v>11</v>
      </c>
      <c r="E752" s="56" t="s">
        <v>12</v>
      </c>
      <c r="F752" s="58">
        <v>52</v>
      </c>
      <c r="G752" s="59">
        <v>107.65</v>
      </c>
      <c r="H752" s="60">
        <v>5597.8</v>
      </c>
      <c r="I752" s="38"/>
      <c r="J752" s="38"/>
      <c r="L752" s="27"/>
      <c r="N752" s="19"/>
      <c r="P752" s="19"/>
    </row>
    <row r="753" spans="1:16" ht="24.75" x14ac:dyDescent="0.25">
      <c r="A753" s="55" t="s">
        <v>1536</v>
      </c>
      <c r="B753" s="56" t="s">
        <v>1537</v>
      </c>
      <c r="C753" s="57" t="s">
        <v>1538</v>
      </c>
      <c r="D753" s="56" t="s">
        <v>11</v>
      </c>
      <c r="E753" s="56" t="s">
        <v>19</v>
      </c>
      <c r="F753" s="58">
        <v>77</v>
      </c>
      <c r="G753" s="59">
        <v>72.67</v>
      </c>
      <c r="H753" s="60">
        <v>5595.59</v>
      </c>
      <c r="I753" s="38"/>
      <c r="J753" s="38"/>
      <c r="L753" s="27"/>
      <c r="N753" s="19"/>
      <c r="P753" s="19"/>
    </row>
    <row r="754" spans="1:16" x14ac:dyDescent="0.25">
      <c r="A754" s="55" t="s">
        <v>3154</v>
      </c>
      <c r="B754" s="56" t="s">
        <v>3155</v>
      </c>
      <c r="C754" s="57" t="s">
        <v>3156</v>
      </c>
      <c r="D754" s="56" t="s">
        <v>6792</v>
      </c>
      <c r="E754" s="56" t="s">
        <v>19</v>
      </c>
      <c r="F754" s="58">
        <v>9</v>
      </c>
      <c r="G754" s="59">
        <v>619.51</v>
      </c>
      <c r="H754" s="60">
        <v>5575.59</v>
      </c>
      <c r="I754" s="38"/>
      <c r="J754" s="38"/>
      <c r="L754" s="27"/>
      <c r="N754" s="19"/>
      <c r="P754" s="19"/>
    </row>
    <row r="755" spans="1:16" ht="16.5" x14ac:dyDescent="0.25">
      <c r="A755" s="55" t="s">
        <v>2592</v>
      </c>
      <c r="B755" s="56" t="s">
        <v>2593</v>
      </c>
      <c r="C755" s="57" t="s">
        <v>2594</v>
      </c>
      <c r="D755" s="56" t="s">
        <v>11</v>
      </c>
      <c r="E755" s="56" t="s">
        <v>19</v>
      </c>
      <c r="F755" s="58">
        <v>80</v>
      </c>
      <c r="G755" s="59">
        <v>69.64</v>
      </c>
      <c r="H755" s="60">
        <v>5571.2</v>
      </c>
      <c r="I755" s="38"/>
      <c r="J755" s="38"/>
      <c r="L755" s="27"/>
      <c r="N755" s="19"/>
      <c r="P755" s="19"/>
    </row>
    <row r="756" spans="1:16" ht="16.5" x14ac:dyDescent="0.25">
      <c r="A756" s="55" t="s">
        <v>1681</v>
      </c>
      <c r="B756" s="56" t="s">
        <v>1682</v>
      </c>
      <c r="C756" s="57" t="s">
        <v>1683</v>
      </c>
      <c r="D756" s="56" t="s">
        <v>11</v>
      </c>
      <c r="E756" s="56" t="s">
        <v>19</v>
      </c>
      <c r="F756" s="58">
        <v>5</v>
      </c>
      <c r="G756" s="59">
        <v>1108.77</v>
      </c>
      <c r="H756" s="60">
        <v>5543.85</v>
      </c>
      <c r="I756" s="38"/>
      <c r="J756" s="38"/>
      <c r="L756" s="27"/>
      <c r="N756" s="19"/>
      <c r="P756" s="19"/>
    </row>
    <row r="757" spans="1:16" x14ac:dyDescent="0.25">
      <c r="A757" s="55" t="s">
        <v>2502</v>
      </c>
      <c r="B757" s="56" t="s">
        <v>2503</v>
      </c>
      <c r="C757" s="57" t="s">
        <v>2504</v>
      </c>
      <c r="D757" s="56" t="s">
        <v>6840</v>
      </c>
      <c r="E757" s="56" t="s">
        <v>68</v>
      </c>
      <c r="F757" s="58">
        <v>40</v>
      </c>
      <c r="G757" s="59">
        <v>138.53</v>
      </c>
      <c r="H757" s="60">
        <v>5541.2</v>
      </c>
      <c r="I757" s="38"/>
      <c r="J757" s="38"/>
      <c r="L757" s="27"/>
      <c r="N757" s="19"/>
      <c r="P757" s="19"/>
    </row>
    <row r="758" spans="1:16" x14ac:dyDescent="0.25">
      <c r="A758" s="55" t="s">
        <v>953</v>
      </c>
      <c r="B758" s="56" t="s">
        <v>954</v>
      </c>
      <c r="C758" s="57" t="s">
        <v>955</v>
      </c>
      <c r="D758" s="56" t="s">
        <v>6792</v>
      </c>
      <c r="E758" s="56" t="s">
        <v>12</v>
      </c>
      <c r="F758" s="58">
        <v>167</v>
      </c>
      <c r="G758" s="59">
        <v>33.159999999999997</v>
      </c>
      <c r="H758" s="60">
        <v>5537.72</v>
      </c>
      <c r="I758" s="38"/>
      <c r="J758" s="38"/>
      <c r="L758" s="27"/>
      <c r="N758" s="19"/>
      <c r="P758" s="19"/>
    </row>
    <row r="759" spans="1:16" ht="33" x14ac:dyDescent="0.25">
      <c r="A759" s="55" t="s">
        <v>572</v>
      </c>
      <c r="B759" s="56" t="s">
        <v>573</v>
      </c>
      <c r="C759" s="57" t="s">
        <v>574</v>
      </c>
      <c r="D759" s="56" t="s">
        <v>11</v>
      </c>
      <c r="E759" s="56" t="s">
        <v>19</v>
      </c>
      <c r="F759" s="58">
        <v>7</v>
      </c>
      <c r="G759" s="59">
        <v>790.16</v>
      </c>
      <c r="H759" s="60">
        <v>5531.12</v>
      </c>
      <c r="I759" s="38"/>
      <c r="J759" s="38"/>
      <c r="L759" s="27"/>
      <c r="N759" s="19"/>
      <c r="P759" s="19"/>
    </row>
    <row r="760" spans="1:16" x14ac:dyDescent="0.25">
      <c r="A760" s="55" t="s">
        <v>998</v>
      </c>
      <c r="B760" s="56" t="s">
        <v>999</v>
      </c>
      <c r="C760" s="57" t="s">
        <v>1000</v>
      </c>
      <c r="D760" s="56" t="s">
        <v>6792</v>
      </c>
      <c r="E760" s="56" t="s">
        <v>12</v>
      </c>
      <c r="F760" s="58">
        <v>7</v>
      </c>
      <c r="G760" s="59">
        <v>787.06</v>
      </c>
      <c r="H760" s="60">
        <v>5509.42</v>
      </c>
      <c r="I760" s="38"/>
      <c r="J760" s="38"/>
      <c r="L760" s="27"/>
      <c r="N760" s="19"/>
      <c r="P760" s="19"/>
    </row>
    <row r="761" spans="1:16" x14ac:dyDescent="0.25">
      <c r="A761" s="55" t="s">
        <v>6036</v>
      </c>
      <c r="B761" s="56" t="s">
        <v>6049</v>
      </c>
      <c r="C761" s="57" t="s">
        <v>6050</v>
      </c>
      <c r="D761" s="56" t="s">
        <v>6792</v>
      </c>
      <c r="E761" s="56" t="s">
        <v>68</v>
      </c>
      <c r="F761" s="58">
        <v>77</v>
      </c>
      <c r="G761" s="59">
        <v>71.44</v>
      </c>
      <c r="H761" s="60">
        <v>5500.88</v>
      </c>
      <c r="I761" s="38"/>
      <c r="J761" s="38"/>
      <c r="L761" s="27"/>
      <c r="N761" s="19"/>
      <c r="P761" s="19"/>
    </row>
    <row r="762" spans="1:16" ht="33" x14ac:dyDescent="0.25">
      <c r="A762" s="55" t="s">
        <v>482</v>
      </c>
      <c r="B762" s="56" t="s">
        <v>483</v>
      </c>
      <c r="C762" s="57" t="s">
        <v>484</v>
      </c>
      <c r="D762" s="56" t="s">
        <v>11</v>
      </c>
      <c r="E762" s="56" t="s">
        <v>19</v>
      </c>
      <c r="F762" s="58">
        <v>7</v>
      </c>
      <c r="G762" s="59">
        <v>781.27</v>
      </c>
      <c r="H762" s="60">
        <v>5468.89</v>
      </c>
      <c r="I762" s="38"/>
      <c r="J762" s="38"/>
      <c r="L762" s="27"/>
      <c r="N762" s="19"/>
      <c r="P762" s="19"/>
    </row>
    <row r="763" spans="1:16" ht="16.5" x14ac:dyDescent="0.25">
      <c r="A763" s="55" t="s">
        <v>5886</v>
      </c>
      <c r="B763" s="56" t="s">
        <v>5890</v>
      </c>
      <c r="C763" s="57" t="s">
        <v>5891</v>
      </c>
      <c r="D763" s="56" t="s">
        <v>6792</v>
      </c>
      <c r="E763" s="56" t="s">
        <v>19</v>
      </c>
      <c r="F763" s="58">
        <v>2</v>
      </c>
      <c r="G763" s="59">
        <v>2729.88</v>
      </c>
      <c r="H763" s="60">
        <v>5459.76</v>
      </c>
      <c r="I763" s="38"/>
      <c r="J763" s="38"/>
      <c r="L763" s="27"/>
      <c r="N763" s="19"/>
      <c r="P763" s="19"/>
    </row>
    <row r="764" spans="1:16" ht="16.5" x14ac:dyDescent="0.25">
      <c r="A764" s="55" t="s">
        <v>3283</v>
      </c>
      <c r="B764" s="56" t="s">
        <v>3296</v>
      </c>
      <c r="C764" s="57" t="s">
        <v>3297</v>
      </c>
      <c r="D764" s="56" t="s">
        <v>11</v>
      </c>
      <c r="E764" s="56" t="s">
        <v>68</v>
      </c>
      <c r="F764" s="61">
        <v>89</v>
      </c>
      <c r="G764" s="59">
        <v>61.25</v>
      </c>
      <c r="H764" s="60">
        <v>5451.25</v>
      </c>
      <c r="I764" s="38"/>
      <c r="J764" s="38"/>
      <c r="L764" s="27"/>
      <c r="N764" s="19"/>
      <c r="P764" s="19"/>
    </row>
    <row r="765" spans="1:16" ht="16.5" x14ac:dyDescent="0.25">
      <c r="A765" s="55" t="s">
        <v>6703</v>
      </c>
      <c r="B765" s="56" t="s">
        <v>6716</v>
      </c>
      <c r="C765" s="57" t="s">
        <v>6717</v>
      </c>
      <c r="D765" s="56" t="s">
        <v>880</v>
      </c>
      <c r="E765" s="56" t="s">
        <v>19</v>
      </c>
      <c r="F765" s="58">
        <v>6</v>
      </c>
      <c r="G765" s="59">
        <v>907.7</v>
      </c>
      <c r="H765" s="60">
        <v>5446.2</v>
      </c>
      <c r="I765" s="38"/>
      <c r="J765" s="38"/>
      <c r="L765" s="27"/>
      <c r="N765" s="19"/>
      <c r="P765" s="19"/>
    </row>
    <row r="766" spans="1:16" x14ac:dyDescent="0.25">
      <c r="A766" s="55" t="s">
        <v>6825</v>
      </c>
      <c r="B766" s="56" t="s">
        <v>3220</v>
      </c>
      <c r="C766" s="57" t="s">
        <v>3221</v>
      </c>
      <c r="D766" s="56" t="s">
        <v>6792</v>
      </c>
      <c r="E766" s="56" t="s">
        <v>19</v>
      </c>
      <c r="F766" s="58">
        <v>2</v>
      </c>
      <c r="G766" s="59">
        <v>2714.66</v>
      </c>
      <c r="H766" s="60">
        <v>5429.32</v>
      </c>
      <c r="I766" s="38"/>
      <c r="J766" s="38"/>
      <c r="L766" s="27"/>
      <c r="N766" s="19"/>
      <c r="P766" s="19"/>
    </row>
    <row r="767" spans="1:16" x14ac:dyDescent="0.25">
      <c r="A767" s="55" t="s">
        <v>518</v>
      </c>
      <c r="B767" s="56" t="s">
        <v>519</v>
      </c>
      <c r="C767" s="57" t="s">
        <v>520</v>
      </c>
      <c r="D767" s="56" t="s">
        <v>6792</v>
      </c>
      <c r="E767" s="56" t="s">
        <v>19</v>
      </c>
      <c r="F767" s="58">
        <v>9</v>
      </c>
      <c r="G767" s="59">
        <v>602.16</v>
      </c>
      <c r="H767" s="60">
        <v>5419.44</v>
      </c>
      <c r="I767" s="38"/>
      <c r="J767" s="38"/>
      <c r="L767" s="27"/>
      <c r="N767" s="19"/>
      <c r="P767" s="19"/>
    </row>
    <row r="768" spans="1:16" ht="16.5" x14ac:dyDescent="0.25">
      <c r="A768" s="55" t="s">
        <v>3830</v>
      </c>
      <c r="B768" s="56" t="s">
        <v>3849</v>
      </c>
      <c r="C768" s="57" t="s">
        <v>3850</v>
      </c>
      <c r="D768" s="56" t="s">
        <v>6840</v>
      </c>
      <c r="E768" s="56" t="s">
        <v>19</v>
      </c>
      <c r="F768" s="58">
        <v>5</v>
      </c>
      <c r="G768" s="59">
        <v>1077.01</v>
      </c>
      <c r="H768" s="60">
        <v>5385.05</v>
      </c>
      <c r="I768" s="38"/>
      <c r="J768" s="38"/>
      <c r="L768" s="27"/>
      <c r="N768" s="19"/>
      <c r="P768" s="19"/>
    </row>
    <row r="769" spans="1:16" ht="24.75" x14ac:dyDescent="0.25">
      <c r="A769" s="55" t="s">
        <v>84</v>
      </c>
      <c r="B769" s="56" t="s">
        <v>85</v>
      </c>
      <c r="C769" s="57" t="s">
        <v>86</v>
      </c>
      <c r="D769" s="56" t="s">
        <v>11</v>
      </c>
      <c r="E769" s="56" t="s">
        <v>68</v>
      </c>
      <c r="F769" s="58">
        <v>44</v>
      </c>
      <c r="G769" s="59">
        <v>121.9</v>
      </c>
      <c r="H769" s="60">
        <v>5363.6</v>
      </c>
      <c r="I769" s="38"/>
      <c r="J769" s="38"/>
      <c r="L769" s="27"/>
      <c r="N769" s="19"/>
      <c r="P769" s="19"/>
    </row>
    <row r="770" spans="1:16" ht="16.5" x14ac:dyDescent="0.25">
      <c r="A770" s="55" t="s">
        <v>3268</v>
      </c>
      <c r="B770" s="56" t="s">
        <v>3281</v>
      </c>
      <c r="C770" s="57" t="s">
        <v>3282</v>
      </c>
      <c r="D770" s="56" t="s">
        <v>11</v>
      </c>
      <c r="E770" s="56" t="s">
        <v>19</v>
      </c>
      <c r="F770" s="61">
        <v>102</v>
      </c>
      <c r="G770" s="59">
        <v>52.49</v>
      </c>
      <c r="H770" s="60">
        <v>5353.98</v>
      </c>
      <c r="I770" s="38"/>
      <c r="J770" s="38"/>
      <c r="L770" s="27"/>
      <c r="N770" s="19"/>
      <c r="P770" s="19"/>
    </row>
    <row r="771" spans="1:16" ht="24.75" x14ac:dyDescent="0.25">
      <c r="A771" s="55" t="s">
        <v>2822</v>
      </c>
      <c r="B771" s="56" t="s">
        <v>2823</v>
      </c>
      <c r="C771" s="57" t="s">
        <v>2824</v>
      </c>
      <c r="D771" s="56" t="s">
        <v>11</v>
      </c>
      <c r="E771" s="56" t="s">
        <v>19</v>
      </c>
      <c r="F771" s="58">
        <v>15</v>
      </c>
      <c r="G771" s="59">
        <v>355.83</v>
      </c>
      <c r="H771" s="60">
        <v>5337.45</v>
      </c>
      <c r="I771" s="38"/>
      <c r="J771" s="38"/>
      <c r="L771" s="27"/>
      <c r="N771" s="19"/>
      <c r="P771" s="19"/>
    </row>
    <row r="772" spans="1:16" ht="24.75" x14ac:dyDescent="0.25">
      <c r="A772" s="55" t="s">
        <v>338</v>
      </c>
      <c r="B772" s="56" t="s">
        <v>342</v>
      </c>
      <c r="C772" s="57" t="s">
        <v>343</v>
      </c>
      <c r="D772" s="56" t="s">
        <v>11</v>
      </c>
      <c r="E772" s="56" t="s">
        <v>12</v>
      </c>
      <c r="F772" s="58">
        <v>52</v>
      </c>
      <c r="G772" s="59">
        <v>102.63</v>
      </c>
      <c r="H772" s="60">
        <v>5336.76</v>
      </c>
      <c r="I772" s="38"/>
      <c r="J772" s="38"/>
      <c r="L772" s="27"/>
      <c r="N772" s="19"/>
      <c r="P772" s="19"/>
    </row>
    <row r="773" spans="1:16" ht="16.5" x14ac:dyDescent="0.25">
      <c r="A773" s="55" t="s">
        <v>1551</v>
      </c>
      <c r="B773" s="56" t="s">
        <v>1552</v>
      </c>
      <c r="C773" s="57" t="s">
        <v>1553</v>
      </c>
      <c r="D773" s="56" t="s">
        <v>6840</v>
      </c>
      <c r="E773" s="56" t="s">
        <v>19</v>
      </c>
      <c r="F773" s="58">
        <v>4</v>
      </c>
      <c r="G773" s="59">
        <v>1333.72</v>
      </c>
      <c r="H773" s="60">
        <v>5334.88</v>
      </c>
      <c r="I773" s="38"/>
      <c r="J773" s="38"/>
      <c r="L773" s="27"/>
      <c r="N773" s="19"/>
      <c r="P773" s="19"/>
    </row>
    <row r="774" spans="1:16" x14ac:dyDescent="0.25">
      <c r="A774" s="55" t="s">
        <v>5322</v>
      </c>
      <c r="B774" s="56" t="s">
        <v>5323</v>
      </c>
      <c r="C774" s="57" t="s">
        <v>5324</v>
      </c>
      <c r="D774" s="56" t="s">
        <v>6792</v>
      </c>
      <c r="E774" s="56" t="s">
        <v>12</v>
      </c>
      <c r="F774" s="58">
        <v>200</v>
      </c>
      <c r="G774" s="59">
        <v>26.61</v>
      </c>
      <c r="H774" s="60">
        <v>5322</v>
      </c>
      <c r="I774" s="38"/>
      <c r="J774" s="38"/>
      <c r="K774" s="27" t="s">
        <v>6533</v>
      </c>
      <c r="L774" s="27"/>
      <c r="N774" s="19"/>
      <c r="P774" s="19"/>
    </row>
    <row r="775" spans="1:16" ht="24.75" x14ac:dyDescent="0.25">
      <c r="A775" s="55" t="s">
        <v>1581</v>
      </c>
      <c r="B775" s="56" t="s">
        <v>1582</v>
      </c>
      <c r="C775" s="57" t="s">
        <v>1583</v>
      </c>
      <c r="D775" s="56" t="s">
        <v>11</v>
      </c>
      <c r="E775" s="56" t="s">
        <v>68</v>
      </c>
      <c r="F775" s="58">
        <v>77</v>
      </c>
      <c r="G775" s="59">
        <v>68.64</v>
      </c>
      <c r="H775" s="60">
        <v>5285.28</v>
      </c>
      <c r="I775" s="38"/>
      <c r="J775" s="38"/>
      <c r="L775" s="27"/>
      <c r="N775" s="19"/>
      <c r="P775" s="19"/>
    </row>
    <row r="776" spans="1:16" ht="33" x14ac:dyDescent="0.25">
      <c r="A776" s="55" t="s">
        <v>2556</v>
      </c>
      <c r="B776" s="56" t="s">
        <v>2557</v>
      </c>
      <c r="C776" s="57" t="s">
        <v>2558</v>
      </c>
      <c r="D776" s="56" t="s">
        <v>11</v>
      </c>
      <c r="E776" s="56" t="s">
        <v>68</v>
      </c>
      <c r="F776" s="58">
        <v>80</v>
      </c>
      <c r="G776" s="59">
        <v>66.06</v>
      </c>
      <c r="H776" s="60">
        <v>5284.8</v>
      </c>
      <c r="I776" s="38"/>
      <c r="J776" s="38"/>
      <c r="L776" s="27"/>
      <c r="N776" s="19"/>
      <c r="P776" s="19"/>
    </row>
    <row r="777" spans="1:16" ht="24.75" x14ac:dyDescent="0.25">
      <c r="A777" s="55" t="s">
        <v>1947</v>
      </c>
      <c r="B777" s="56" t="s">
        <v>1948</v>
      </c>
      <c r="C777" s="57" t="s">
        <v>1949</v>
      </c>
      <c r="D777" s="56" t="s">
        <v>11</v>
      </c>
      <c r="E777" s="56" t="s">
        <v>68</v>
      </c>
      <c r="F777" s="58">
        <v>52</v>
      </c>
      <c r="G777" s="59">
        <v>101.6</v>
      </c>
      <c r="H777" s="60">
        <v>5283.2</v>
      </c>
      <c r="I777" s="38"/>
      <c r="J777" s="38"/>
      <c r="L777" s="27"/>
      <c r="N777" s="19"/>
      <c r="P777" s="19"/>
    </row>
    <row r="778" spans="1:16" x14ac:dyDescent="0.25">
      <c r="A778" s="55" t="s">
        <v>2514</v>
      </c>
      <c r="B778" s="56" t="s">
        <v>2515</v>
      </c>
      <c r="C778" s="57" t="s">
        <v>2516</v>
      </c>
      <c r="D778" s="56" t="s">
        <v>6840</v>
      </c>
      <c r="E778" s="56" t="s">
        <v>68</v>
      </c>
      <c r="F778" s="58">
        <v>20</v>
      </c>
      <c r="G778" s="59">
        <v>263.57</v>
      </c>
      <c r="H778" s="60">
        <v>5271.4</v>
      </c>
      <c r="I778" s="38"/>
      <c r="J778" s="38"/>
      <c r="L778" s="27"/>
      <c r="N778" s="19"/>
      <c r="P778" s="19"/>
    </row>
    <row r="779" spans="1:16" x14ac:dyDescent="0.25">
      <c r="A779" s="55" t="s">
        <v>1001</v>
      </c>
      <c r="B779" s="56" t="s">
        <v>1002</v>
      </c>
      <c r="C779" s="57" t="s">
        <v>1003</v>
      </c>
      <c r="D779" s="56" t="s">
        <v>6792</v>
      </c>
      <c r="E779" s="56" t="s">
        <v>12</v>
      </c>
      <c r="F779" s="58">
        <v>7</v>
      </c>
      <c r="G779" s="59">
        <v>752.08</v>
      </c>
      <c r="H779" s="60">
        <v>5264.56</v>
      </c>
      <c r="I779" s="38"/>
      <c r="J779" s="38"/>
      <c r="L779" s="27"/>
      <c r="N779" s="19"/>
      <c r="P779" s="19"/>
    </row>
    <row r="780" spans="1:16" ht="16.5" x14ac:dyDescent="0.25">
      <c r="A780" s="55" t="s">
        <v>1687</v>
      </c>
      <c r="B780" s="56" t="s">
        <v>1688</v>
      </c>
      <c r="C780" s="57" t="s">
        <v>1689</v>
      </c>
      <c r="D780" s="56" t="s">
        <v>11</v>
      </c>
      <c r="E780" s="56" t="s">
        <v>19</v>
      </c>
      <c r="F780" s="58">
        <v>3</v>
      </c>
      <c r="G780" s="59">
        <v>1747.86</v>
      </c>
      <c r="H780" s="60">
        <v>5243.58</v>
      </c>
      <c r="I780" s="38"/>
      <c r="J780" s="38"/>
      <c r="L780" s="27"/>
      <c r="N780" s="19"/>
      <c r="P780" s="19"/>
    </row>
    <row r="781" spans="1:16" ht="33" x14ac:dyDescent="0.25">
      <c r="A781" s="55" t="s">
        <v>494</v>
      </c>
      <c r="B781" s="56" t="s">
        <v>495</v>
      </c>
      <c r="C781" s="57" t="s">
        <v>496</v>
      </c>
      <c r="D781" s="56" t="s">
        <v>11</v>
      </c>
      <c r="E781" s="56" t="s">
        <v>19</v>
      </c>
      <c r="F781" s="58">
        <v>5</v>
      </c>
      <c r="G781" s="59">
        <v>1048.6099999999999</v>
      </c>
      <c r="H781" s="60">
        <v>5243.05</v>
      </c>
      <c r="I781" s="38"/>
      <c r="J781" s="38"/>
      <c r="L781" s="27"/>
      <c r="N781" s="19"/>
      <c r="P781" s="19"/>
    </row>
    <row r="782" spans="1:16" ht="24.75" x14ac:dyDescent="0.25">
      <c r="A782" s="55" t="s">
        <v>4736</v>
      </c>
      <c r="B782" s="56" t="s">
        <v>4737</v>
      </c>
      <c r="C782" s="57" t="s">
        <v>4738</v>
      </c>
      <c r="D782" s="56" t="s">
        <v>11</v>
      </c>
      <c r="E782" s="56" t="s">
        <v>12</v>
      </c>
      <c r="F782" s="58">
        <v>90</v>
      </c>
      <c r="G782" s="59">
        <v>58.14</v>
      </c>
      <c r="H782" s="60">
        <v>5232.6000000000004</v>
      </c>
      <c r="I782" s="38"/>
      <c r="J782" s="38"/>
      <c r="L782" s="27"/>
      <c r="N782" s="19"/>
      <c r="P782" s="19"/>
    </row>
    <row r="783" spans="1:16" x14ac:dyDescent="0.25">
      <c r="A783" s="55" t="s">
        <v>5880</v>
      </c>
      <c r="B783" s="56" t="s">
        <v>5884</v>
      </c>
      <c r="C783" s="57" t="s">
        <v>5885</v>
      </c>
      <c r="D783" s="56" t="s">
        <v>6792</v>
      </c>
      <c r="E783" s="56" t="s">
        <v>19</v>
      </c>
      <c r="F783" s="58">
        <v>7</v>
      </c>
      <c r="G783" s="59">
        <v>745.9</v>
      </c>
      <c r="H783" s="60">
        <v>5221.3</v>
      </c>
      <c r="I783" s="38"/>
      <c r="J783" s="38"/>
      <c r="L783" s="27"/>
      <c r="N783" s="19"/>
      <c r="P783" s="19"/>
    </row>
    <row r="784" spans="1:16" x14ac:dyDescent="0.25">
      <c r="A784" s="55" t="s">
        <v>3151</v>
      </c>
      <c r="B784" s="56" t="s">
        <v>3152</v>
      </c>
      <c r="C784" s="57" t="s">
        <v>3153</v>
      </c>
      <c r="D784" s="56" t="s">
        <v>6792</v>
      </c>
      <c r="E784" s="56" t="s">
        <v>19</v>
      </c>
      <c r="F784" s="58">
        <v>9</v>
      </c>
      <c r="G784" s="59">
        <v>579.88</v>
      </c>
      <c r="H784" s="60">
        <v>5218.92</v>
      </c>
      <c r="I784" s="38"/>
      <c r="J784" s="38"/>
      <c r="L784" s="27"/>
      <c r="N784" s="19"/>
      <c r="P784" s="19"/>
    </row>
    <row r="785" spans="1:16" x14ac:dyDescent="0.25">
      <c r="A785" s="55" t="s">
        <v>2352</v>
      </c>
      <c r="B785" s="56" t="s">
        <v>2353</v>
      </c>
      <c r="C785" s="57" t="s">
        <v>2354</v>
      </c>
      <c r="D785" s="56" t="s">
        <v>6792</v>
      </c>
      <c r="E785" s="56" t="s">
        <v>19</v>
      </c>
      <c r="F785" s="61">
        <v>18</v>
      </c>
      <c r="G785" s="59">
        <v>289.64</v>
      </c>
      <c r="H785" s="60">
        <v>5213.5200000000004</v>
      </c>
      <c r="I785" s="38"/>
      <c r="J785" s="38"/>
      <c r="L785" s="27"/>
      <c r="N785" s="19"/>
      <c r="P785" s="19"/>
    </row>
    <row r="786" spans="1:16" ht="24.75" x14ac:dyDescent="0.25">
      <c r="A786" s="55" t="s">
        <v>4802</v>
      </c>
      <c r="B786" s="56" t="s">
        <v>4806</v>
      </c>
      <c r="C786" s="57" t="s">
        <v>4807</v>
      </c>
      <c r="D786" s="56" t="s">
        <v>6840</v>
      </c>
      <c r="E786" s="56" t="s">
        <v>12</v>
      </c>
      <c r="F786" s="58">
        <v>26</v>
      </c>
      <c r="G786" s="59">
        <v>200.42</v>
      </c>
      <c r="H786" s="60">
        <v>5210.92</v>
      </c>
      <c r="I786" s="38"/>
      <c r="J786" s="38"/>
      <c r="L786" s="27"/>
      <c r="N786" s="19"/>
      <c r="P786" s="19"/>
    </row>
    <row r="787" spans="1:16" x14ac:dyDescent="0.25">
      <c r="A787" s="55" t="s">
        <v>377</v>
      </c>
      <c r="B787" s="56" t="s">
        <v>381</v>
      </c>
      <c r="C787" s="57" t="s">
        <v>382</v>
      </c>
      <c r="D787" s="56" t="s">
        <v>6792</v>
      </c>
      <c r="E787" s="56" t="s">
        <v>68</v>
      </c>
      <c r="F787" s="58">
        <v>7</v>
      </c>
      <c r="G787" s="59">
        <v>744.31</v>
      </c>
      <c r="H787" s="60">
        <v>5210.17</v>
      </c>
      <c r="I787" s="38"/>
      <c r="J787" s="38"/>
      <c r="L787" s="27"/>
      <c r="N787" s="19"/>
      <c r="P787" s="19"/>
    </row>
    <row r="788" spans="1:16" x14ac:dyDescent="0.25">
      <c r="A788" s="55" t="s">
        <v>3911</v>
      </c>
      <c r="B788" s="56" t="s">
        <v>3933</v>
      </c>
      <c r="C788" s="57" t="s">
        <v>3934</v>
      </c>
      <c r="D788" s="56" t="s">
        <v>6792</v>
      </c>
      <c r="E788" s="56" t="s">
        <v>19</v>
      </c>
      <c r="F788" s="58">
        <v>5</v>
      </c>
      <c r="G788" s="59">
        <v>1040.92</v>
      </c>
      <c r="H788" s="60">
        <v>5204.6000000000004</v>
      </c>
      <c r="I788" s="38"/>
      <c r="J788" s="38"/>
      <c r="L788" s="27"/>
      <c r="N788" s="19"/>
      <c r="P788" s="19"/>
    </row>
    <row r="789" spans="1:16" ht="16.5" x14ac:dyDescent="0.25">
      <c r="A789" s="55" t="s">
        <v>742</v>
      </c>
      <c r="B789" s="56" t="s">
        <v>743</v>
      </c>
      <c r="C789" s="57" t="s">
        <v>744</v>
      </c>
      <c r="D789" s="56" t="s">
        <v>11</v>
      </c>
      <c r="E789" s="56" t="s">
        <v>19</v>
      </c>
      <c r="F789" s="58">
        <v>84</v>
      </c>
      <c r="G789" s="59">
        <v>61.92</v>
      </c>
      <c r="H789" s="60">
        <v>5201.28</v>
      </c>
      <c r="I789" s="38"/>
      <c r="J789" s="38"/>
      <c r="L789" s="27"/>
      <c r="N789" s="19"/>
      <c r="P789" s="19"/>
    </row>
    <row r="790" spans="1:16" ht="16.5" x14ac:dyDescent="0.25">
      <c r="A790" s="55" t="s">
        <v>5203</v>
      </c>
      <c r="B790" s="56" t="s">
        <v>5204</v>
      </c>
      <c r="C790" s="57" t="s">
        <v>5205</v>
      </c>
      <c r="D790" s="56" t="s">
        <v>11</v>
      </c>
      <c r="E790" s="56" t="s">
        <v>12</v>
      </c>
      <c r="F790" s="58">
        <v>9</v>
      </c>
      <c r="G790" s="59">
        <v>577.59</v>
      </c>
      <c r="H790" s="60">
        <v>5198.3100000000004</v>
      </c>
      <c r="I790" s="38"/>
      <c r="J790" s="38"/>
      <c r="L790" s="27"/>
      <c r="N790" s="19"/>
      <c r="P790" s="19"/>
    </row>
    <row r="791" spans="1:16" ht="24.75" x14ac:dyDescent="0.25">
      <c r="A791" s="55" t="s">
        <v>1572</v>
      </c>
      <c r="B791" s="56" t="s">
        <v>1573</v>
      </c>
      <c r="C791" s="57" t="s">
        <v>1574</v>
      </c>
      <c r="D791" s="56" t="s">
        <v>11</v>
      </c>
      <c r="E791" s="56" t="s">
        <v>68</v>
      </c>
      <c r="F791" s="58">
        <v>77</v>
      </c>
      <c r="G791" s="59">
        <v>67.47</v>
      </c>
      <c r="H791" s="60">
        <v>5195.1899999999996</v>
      </c>
      <c r="I791" s="38"/>
      <c r="J791" s="38"/>
      <c r="L791" s="27"/>
      <c r="N791" s="19"/>
      <c r="P791" s="19"/>
    </row>
    <row r="792" spans="1:16" x14ac:dyDescent="0.25">
      <c r="A792" s="55" t="s">
        <v>2499</v>
      </c>
      <c r="B792" s="56" t="s">
        <v>2500</v>
      </c>
      <c r="C792" s="57" t="s">
        <v>2501</v>
      </c>
      <c r="D792" s="56" t="s">
        <v>6840</v>
      </c>
      <c r="E792" s="56" t="s">
        <v>68</v>
      </c>
      <c r="F792" s="58">
        <v>40</v>
      </c>
      <c r="G792" s="59">
        <v>129.24</v>
      </c>
      <c r="H792" s="60">
        <v>5169.6000000000004</v>
      </c>
      <c r="I792" s="38"/>
      <c r="J792" s="38"/>
      <c r="L792" s="27"/>
      <c r="N792" s="19"/>
      <c r="P792" s="19"/>
    </row>
    <row r="793" spans="1:16" ht="16.5" x14ac:dyDescent="0.25">
      <c r="A793" s="55" t="s">
        <v>3234</v>
      </c>
      <c r="B793" s="56" t="s">
        <v>3245</v>
      </c>
      <c r="C793" s="57" t="s">
        <v>3246</v>
      </c>
      <c r="D793" s="56" t="s">
        <v>11</v>
      </c>
      <c r="E793" s="56" t="s">
        <v>19</v>
      </c>
      <c r="F793" s="61">
        <v>152</v>
      </c>
      <c r="G793" s="59">
        <v>34.01</v>
      </c>
      <c r="H793" s="60">
        <v>5169.5200000000004</v>
      </c>
      <c r="I793" s="38"/>
      <c r="J793" s="38"/>
      <c r="L793" s="27"/>
      <c r="N793" s="19"/>
      <c r="P793" s="19"/>
    </row>
    <row r="794" spans="1:16" ht="33" x14ac:dyDescent="0.25">
      <c r="A794" s="55" t="s">
        <v>470</v>
      </c>
      <c r="B794" s="56" t="s">
        <v>471</v>
      </c>
      <c r="C794" s="57" t="s">
        <v>472</v>
      </c>
      <c r="D794" s="56" t="s">
        <v>11</v>
      </c>
      <c r="E794" s="56" t="s">
        <v>19</v>
      </c>
      <c r="F794" s="58">
        <v>4</v>
      </c>
      <c r="G794" s="59">
        <v>1286.6500000000001</v>
      </c>
      <c r="H794" s="60">
        <v>5146.6000000000004</v>
      </c>
      <c r="I794" s="38"/>
      <c r="J794" s="38"/>
      <c r="L794" s="27"/>
      <c r="N794" s="19"/>
      <c r="P794" s="19"/>
    </row>
    <row r="795" spans="1:16" ht="16.5" x14ac:dyDescent="0.25">
      <c r="A795" s="55" t="s">
        <v>2577</v>
      </c>
      <c r="B795" s="56" t="s">
        <v>2578</v>
      </c>
      <c r="C795" s="57" t="s">
        <v>2579</v>
      </c>
      <c r="D795" s="56" t="s">
        <v>11</v>
      </c>
      <c r="E795" s="56" t="s">
        <v>19</v>
      </c>
      <c r="F795" s="58">
        <v>80</v>
      </c>
      <c r="G795" s="59">
        <v>64.3</v>
      </c>
      <c r="H795" s="60">
        <v>5144</v>
      </c>
      <c r="I795" s="38"/>
      <c r="J795" s="38"/>
      <c r="L795" s="27"/>
      <c r="N795" s="19"/>
      <c r="P795" s="19"/>
    </row>
    <row r="796" spans="1:16" ht="33" x14ac:dyDescent="0.25">
      <c r="A796" s="55" t="s">
        <v>1810</v>
      </c>
      <c r="B796" s="56" t="s">
        <v>1811</v>
      </c>
      <c r="C796" s="57" t="s">
        <v>1812</v>
      </c>
      <c r="D796" s="56" t="s">
        <v>11</v>
      </c>
      <c r="E796" s="56" t="s">
        <v>68</v>
      </c>
      <c r="F796" s="58">
        <v>29</v>
      </c>
      <c r="G796" s="59">
        <v>176.83</v>
      </c>
      <c r="H796" s="60">
        <v>5128.07</v>
      </c>
      <c r="I796" s="38"/>
      <c r="J796" s="38"/>
      <c r="L796" s="27"/>
      <c r="N796" s="19"/>
      <c r="P796" s="19"/>
    </row>
    <row r="797" spans="1:16" ht="16.5" x14ac:dyDescent="0.25">
      <c r="A797" s="55" t="s">
        <v>3244</v>
      </c>
      <c r="B797" s="56" t="s">
        <v>3257</v>
      </c>
      <c r="C797" s="57" t="s">
        <v>3258</v>
      </c>
      <c r="D797" s="56" t="s">
        <v>6792</v>
      </c>
      <c r="E797" s="56" t="s">
        <v>19</v>
      </c>
      <c r="F797" s="61">
        <v>6</v>
      </c>
      <c r="G797" s="59">
        <v>853.44</v>
      </c>
      <c r="H797" s="60">
        <v>5120.6400000000003</v>
      </c>
      <c r="I797" s="38"/>
      <c r="J797" s="38"/>
      <c r="L797" s="27"/>
      <c r="N797" s="19"/>
      <c r="P797" s="19"/>
    </row>
    <row r="798" spans="1:16" x14ac:dyDescent="0.25">
      <c r="A798" s="55" t="s">
        <v>5664</v>
      </c>
      <c r="B798" s="56" t="s">
        <v>5665</v>
      </c>
      <c r="C798" s="57" t="s">
        <v>5666</v>
      </c>
      <c r="D798" s="56" t="s">
        <v>6792</v>
      </c>
      <c r="E798" s="56" t="s">
        <v>68</v>
      </c>
      <c r="F798" s="58">
        <v>7</v>
      </c>
      <c r="G798" s="59">
        <v>730.28</v>
      </c>
      <c r="H798" s="60">
        <v>5111.96</v>
      </c>
      <c r="I798" s="38"/>
      <c r="J798" s="38"/>
      <c r="L798" s="27"/>
      <c r="N798" s="19"/>
      <c r="P798" s="19"/>
    </row>
    <row r="799" spans="1:16" x14ac:dyDescent="0.25">
      <c r="A799" s="55" t="s">
        <v>2127</v>
      </c>
      <c r="B799" s="56" t="s">
        <v>2128</v>
      </c>
      <c r="C799" s="57" t="s">
        <v>2129</v>
      </c>
      <c r="D799" s="56" t="s">
        <v>6792</v>
      </c>
      <c r="E799" s="56" t="s">
        <v>19</v>
      </c>
      <c r="F799" s="61">
        <v>6</v>
      </c>
      <c r="G799" s="59">
        <v>851.74</v>
      </c>
      <c r="H799" s="60">
        <v>5110.4399999999996</v>
      </c>
      <c r="I799" s="38"/>
      <c r="J799" s="38"/>
      <c r="L799" s="27"/>
      <c r="N799" s="19"/>
      <c r="P799" s="19"/>
    </row>
    <row r="800" spans="1:16" x14ac:dyDescent="0.25">
      <c r="A800" s="55" t="s">
        <v>201</v>
      </c>
      <c r="B800" s="56" t="s">
        <v>202</v>
      </c>
      <c r="C800" s="57" t="s">
        <v>203</v>
      </c>
      <c r="D800" s="56" t="s">
        <v>6792</v>
      </c>
      <c r="E800" s="56" t="s">
        <v>93</v>
      </c>
      <c r="F800" s="58">
        <v>504</v>
      </c>
      <c r="G800" s="59">
        <v>10.130000000000001</v>
      </c>
      <c r="H800" s="60">
        <v>5105.5200000000004</v>
      </c>
      <c r="I800" s="38"/>
      <c r="J800" s="38"/>
      <c r="L800" s="27"/>
      <c r="N800" s="19"/>
      <c r="P800" s="19"/>
    </row>
    <row r="801" spans="1:16" x14ac:dyDescent="0.25">
      <c r="A801" s="55" t="s">
        <v>884</v>
      </c>
      <c r="B801" s="56" t="s">
        <v>885</v>
      </c>
      <c r="C801" s="57" t="s">
        <v>886</v>
      </c>
      <c r="D801" s="56" t="s">
        <v>6792</v>
      </c>
      <c r="E801" s="56" t="s">
        <v>19</v>
      </c>
      <c r="F801" s="58">
        <v>4</v>
      </c>
      <c r="G801" s="59">
        <v>1270.04</v>
      </c>
      <c r="H801" s="60">
        <v>5080.16</v>
      </c>
      <c r="I801" s="38"/>
      <c r="J801" s="38"/>
      <c r="L801" s="27"/>
      <c r="N801" s="19"/>
      <c r="P801" s="19"/>
    </row>
    <row r="802" spans="1:16" ht="16.5" x14ac:dyDescent="0.25">
      <c r="A802" s="55" t="s">
        <v>6517</v>
      </c>
      <c r="B802" s="56" t="s">
        <v>6528</v>
      </c>
      <c r="C802" s="57" t="s">
        <v>6529</v>
      </c>
      <c r="D802" s="56" t="s">
        <v>6840</v>
      </c>
      <c r="E802" s="56" t="s">
        <v>12</v>
      </c>
      <c r="F802" s="58">
        <v>5026</v>
      </c>
      <c r="G802" s="59">
        <v>1.01</v>
      </c>
      <c r="H802" s="60">
        <v>5076.26</v>
      </c>
      <c r="I802" s="38"/>
      <c r="J802" s="38"/>
      <c r="L802" s="27"/>
      <c r="N802" s="19"/>
      <c r="P802" s="19"/>
    </row>
    <row r="803" spans="1:16" ht="24.75" x14ac:dyDescent="0.25">
      <c r="A803" s="55" t="s">
        <v>347</v>
      </c>
      <c r="B803" s="56" t="s">
        <v>351</v>
      </c>
      <c r="C803" s="57" t="s">
        <v>352</v>
      </c>
      <c r="D803" s="56" t="s">
        <v>11</v>
      </c>
      <c r="E803" s="56" t="s">
        <v>12</v>
      </c>
      <c r="F803" s="58">
        <v>52</v>
      </c>
      <c r="G803" s="59">
        <v>97.02</v>
      </c>
      <c r="H803" s="60">
        <v>5045.04</v>
      </c>
      <c r="I803" s="38"/>
      <c r="J803" s="38"/>
      <c r="L803" s="27"/>
      <c r="N803" s="19"/>
      <c r="P803" s="19"/>
    </row>
    <row r="804" spans="1:16" x14ac:dyDescent="0.25">
      <c r="A804" s="55" t="s">
        <v>2187</v>
      </c>
      <c r="B804" s="56" t="s">
        <v>2188</v>
      </c>
      <c r="C804" s="57" t="s">
        <v>2189</v>
      </c>
      <c r="D804" s="56" t="s">
        <v>6792</v>
      </c>
      <c r="E804" s="56" t="s">
        <v>19</v>
      </c>
      <c r="F804" s="61">
        <v>16</v>
      </c>
      <c r="G804" s="59">
        <v>314.14999999999998</v>
      </c>
      <c r="H804" s="60">
        <v>5026.3999999999996</v>
      </c>
      <c r="I804" s="38"/>
      <c r="J804" s="38"/>
      <c r="L804" s="27"/>
      <c r="N804" s="19"/>
      <c r="P804" s="19"/>
    </row>
    <row r="805" spans="1:16" ht="16.5" x14ac:dyDescent="0.25">
      <c r="A805" s="55" t="s">
        <v>2843</v>
      </c>
      <c r="B805" s="56" t="s">
        <v>2844</v>
      </c>
      <c r="C805" s="57" t="s">
        <v>2845</v>
      </c>
      <c r="D805" s="56" t="s">
        <v>11</v>
      </c>
      <c r="E805" s="56" t="s">
        <v>19</v>
      </c>
      <c r="F805" s="58">
        <v>57</v>
      </c>
      <c r="G805" s="59">
        <v>87.63</v>
      </c>
      <c r="H805" s="60">
        <v>4994.91</v>
      </c>
      <c r="I805" s="38"/>
      <c r="J805" s="38"/>
      <c r="L805" s="27"/>
      <c r="N805" s="19"/>
      <c r="P805" s="19"/>
    </row>
    <row r="806" spans="1:16" x14ac:dyDescent="0.25">
      <c r="A806" s="55" t="s">
        <v>4422</v>
      </c>
      <c r="B806" s="56" t="s">
        <v>4423</v>
      </c>
      <c r="C806" s="57" t="s">
        <v>4424</v>
      </c>
      <c r="D806" s="56" t="s">
        <v>6792</v>
      </c>
      <c r="E806" s="56" t="s">
        <v>12</v>
      </c>
      <c r="F806" s="58">
        <v>52</v>
      </c>
      <c r="G806" s="59">
        <v>96</v>
      </c>
      <c r="H806" s="60">
        <v>4992</v>
      </c>
      <c r="I806" s="38"/>
      <c r="J806" s="38"/>
      <c r="L806" s="27"/>
      <c r="N806" s="19"/>
      <c r="P806" s="19"/>
    </row>
    <row r="807" spans="1:16" x14ac:dyDescent="0.25">
      <c r="A807" s="55" t="s">
        <v>5944</v>
      </c>
      <c r="B807" s="56" t="s">
        <v>5948</v>
      </c>
      <c r="C807" s="57" t="s">
        <v>5949</v>
      </c>
      <c r="D807" s="56" t="s">
        <v>6792</v>
      </c>
      <c r="E807" s="56" t="s">
        <v>19</v>
      </c>
      <c r="F807" s="58">
        <v>7</v>
      </c>
      <c r="G807" s="59">
        <v>710.48</v>
      </c>
      <c r="H807" s="60">
        <v>4973.3599999999997</v>
      </c>
      <c r="I807" s="38"/>
      <c r="J807" s="38"/>
      <c r="L807" s="27"/>
      <c r="N807" s="19"/>
      <c r="P807" s="19"/>
    </row>
    <row r="808" spans="1:16" x14ac:dyDescent="0.25">
      <c r="A808" s="55" t="s">
        <v>2905</v>
      </c>
      <c r="B808" s="56" t="s">
        <v>2906</v>
      </c>
      <c r="C808" s="57" t="s">
        <v>2907</v>
      </c>
      <c r="D808" s="56" t="s">
        <v>6840</v>
      </c>
      <c r="E808" s="56" t="s">
        <v>19</v>
      </c>
      <c r="F808" s="58">
        <v>21</v>
      </c>
      <c r="G808" s="59">
        <v>236.77</v>
      </c>
      <c r="H808" s="60">
        <v>4972.17</v>
      </c>
      <c r="I808" s="38"/>
      <c r="J808" s="38"/>
      <c r="L808" s="27"/>
      <c r="N808" s="19"/>
      <c r="P808" s="19"/>
    </row>
    <row r="809" spans="1:16" ht="16.5" x14ac:dyDescent="0.25">
      <c r="A809" s="55" t="s">
        <v>5745</v>
      </c>
      <c r="B809" s="56" t="s">
        <v>5749</v>
      </c>
      <c r="C809" s="57" t="s">
        <v>5750</v>
      </c>
      <c r="D809" s="56" t="s">
        <v>11</v>
      </c>
      <c r="E809" s="56" t="s">
        <v>29</v>
      </c>
      <c r="F809" s="58">
        <v>26</v>
      </c>
      <c r="G809" s="59">
        <v>190.32</v>
      </c>
      <c r="H809" s="60">
        <v>4948.32</v>
      </c>
      <c r="I809" s="38"/>
      <c r="J809" s="38"/>
      <c r="L809" s="27"/>
      <c r="N809" s="19"/>
      <c r="P809" s="19"/>
    </row>
    <row r="810" spans="1:16" x14ac:dyDescent="0.25">
      <c r="A810" s="55" t="s">
        <v>2875</v>
      </c>
      <c r="B810" s="56" t="s">
        <v>2876</v>
      </c>
      <c r="C810" s="57" t="s">
        <v>2877</v>
      </c>
      <c r="D810" s="56" t="s">
        <v>6792</v>
      </c>
      <c r="E810" s="56" t="s">
        <v>19</v>
      </c>
      <c r="F810" s="58">
        <v>5</v>
      </c>
      <c r="G810" s="59">
        <v>988.51</v>
      </c>
      <c r="H810" s="60">
        <v>4942.55</v>
      </c>
      <c r="I810" s="38"/>
      <c r="J810" s="38"/>
      <c r="L810" s="27"/>
      <c r="N810" s="19"/>
      <c r="P810" s="19"/>
    </row>
    <row r="811" spans="1:16" ht="24.75" x14ac:dyDescent="0.25">
      <c r="A811" s="55" t="s">
        <v>4534</v>
      </c>
      <c r="B811" s="56" t="s">
        <v>4535</v>
      </c>
      <c r="C811" s="57" t="s">
        <v>4536</v>
      </c>
      <c r="D811" s="56" t="s">
        <v>11</v>
      </c>
      <c r="E811" s="56" t="s">
        <v>12</v>
      </c>
      <c r="F811" s="58">
        <v>945</v>
      </c>
      <c r="G811" s="59">
        <v>5.22</v>
      </c>
      <c r="H811" s="60">
        <v>4932.8999999999996</v>
      </c>
      <c r="I811" s="38"/>
      <c r="J811" s="38"/>
      <c r="L811" s="31"/>
      <c r="N811" s="19"/>
      <c r="P811" s="19"/>
    </row>
    <row r="812" spans="1:16" ht="33" x14ac:dyDescent="0.25">
      <c r="A812" s="55" t="s">
        <v>491</v>
      </c>
      <c r="B812" s="56" t="s">
        <v>492</v>
      </c>
      <c r="C812" s="57" t="s">
        <v>493</v>
      </c>
      <c r="D812" s="56" t="s">
        <v>11</v>
      </c>
      <c r="E812" s="56" t="s">
        <v>19</v>
      </c>
      <c r="F812" s="43">
        <v>4</v>
      </c>
      <c r="G812" s="59">
        <v>1231.76</v>
      </c>
      <c r="H812" s="60">
        <v>4927.04</v>
      </c>
      <c r="I812" s="38"/>
      <c r="J812" s="38"/>
      <c r="L812" s="31"/>
      <c r="N812" s="19"/>
      <c r="P812" s="19"/>
    </row>
    <row r="813" spans="1:16" ht="33" x14ac:dyDescent="0.25">
      <c r="A813" s="55" t="s">
        <v>2553</v>
      </c>
      <c r="B813" s="56" t="s">
        <v>2554</v>
      </c>
      <c r="C813" s="57" t="s">
        <v>2555</v>
      </c>
      <c r="D813" s="56" t="s">
        <v>11</v>
      </c>
      <c r="E813" s="56" t="s">
        <v>68</v>
      </c>
      <c r="F813" s="58">
        <v>80</v>
      </c>
      <c r="G813" s="59">
        <v>60.63</v>
      </c>
      <c r="H813" s="60">
        <v>4850.3999999999996</v>
      </c>
      <c r="I813" s="38"/>
      <c r="J813" s="38"/>
      <c r="L813" s="31"/>
      <c r="N813" s="19"/>
      <c r="P813" s="19"/>
    </row>
    <row r="814" spans="1:16" x14ac:dyDescent="0.25">
      <c r="A814" s="55" t="s">
        <v>6069</v>
      </c>
      <c r="B814" s="56" t="s">
        <v>6082</v>
      </c>
      <c r="C814" s="57" t="s">
        <v>6083</v>
      </c>
      <c r="D814" s="56" t="s">
        <v>11</v>
      </c>
      <c r="E814" s="56" t="s">
        <v>19</v>
      </c>
      <c r="F814" s="58">
        <v>4</v>
      </c>
      <c r="G814" s="59">
        <v>1206.01</v>
      </c>
      <c r="H814" s="60">
        <v>4824.04</v>
      </c>
      <c r="I814" s="38"/>
      <c r="J814" s="38"/>
      <c r="L814" s="31"/>
      <c r="N814" s="19"/>
      <c r="P814" s="19"/>
    </row>
    <row r="815" spans="1:16" ht="16.5" x14ac:dyDescent="0.25">
      <c r="A815" s="55" t="s">
        <v>2571</v>
      </c>
      <c r="B815" s="56" t="s">
        <v>2572</v>
      </c>
      <c r="C815" s="57" t="s">
        <v>2573</v>
      </c>
      <c r="D815" s="56" t="s">
        <v>11</v>
      </c>
      <c r="E815" s="56" t="s">
        <v>19</v>
      </c>
      <c r="F815" s="58">
        <v>80</v>
      </c>
      <c r="G815" s="59">
        <v>60.27</v>
      </c>
      <c r="H815" s="60">
        <v>4821.6000000000004</v>
      </c>
      <c r="I815" s="38"/>
      <c r="J815" s="38"/>
      <c r="L815" s="31"/>
      <c r="N815" s="19"/>
      <c r="P815" s="19"/>
    </row>
    <row r="816" spans="1:16" ht="16.5" x14ac:dyDescent="0.25">
      <c r="A816" s="55" t="s">
        <v>2574</v>
      </c>
      <c r="B816" s="56" t="s">
        <v>2575</v>
      </c>
      <c r="C816" s="57" t="s">
        <v>2576</v>
      </c>
      <c r="D816" s="56" t="s">
        <v>11</v>
      </c>
      <c r="E816" s="56" t="s">
        <v>19</v>
      </c>
      <c r="F816" s="58">
        <v>80</v>
      </c>
      <c r="G816" s="59">
        <v>60.27</v>
      </c>
      <c r="H816" s="60">
        <v>4821.6000000000004</v>
      </c>
      <c r="I816" s="38"/>
      <c r="J816" s="38"/>
      <c r="L816" s="31"/>
      <c r="N816" s="19"/>
      <c r="P816" s="19"/>
    </row>
    <row r="817" spans="1:16" x14ac:dyDescent="0.25">
      <c r="A817" s="55" t="s">
        <v>4557</v>
      </c>
      <c r="B817" s="56" t="s">
        <v>4558</v>
      </c>
      <c r="C817" s="57" t="s">
        <v>4559</v>
      </c>
      <c r="D817" s="56" t="s">
        <v>6792</v>
      </c>
      <c r="E817" s="56" t="s">
        <v>12</v>
      </c>
      <c r="F817" s="58">
        <v>31</v>
      </c>
      <c r="G817" s="59">
        <v>155.13999999999999</v>
      </c>
      <c r="H817" s="60">
        <v>4809.34</v>
      </c>
      <c r="I817" s="38"/>
      <c r="J817" s="38"/>
      <c r="L817" s="31"/>
      <c r="N817" s="19"/>
      <c r="P817" s="19"/>
    </row>
    <row r="818" spans="1:16" x14ac:dyDescent="0.25">
      <c r="A818" s="55" t="s">
        <v>5623</v>
      </c>
      <c r="B818" s="56" t="s">
        <v>5624</v>
      </c>
      <c r="C818" s="57" t="s">
        <v>5625</v>
      </c>
      <c r="D818" s="56" t="s">
        <v>6792</v>
      </c>
      <c r="E818" s="56" t="s">
        <v>68</v>
      </c>
      <c r="F818" s="58">
        <v>7</v>
      </c>
      <c r="G818" s="59">
        <v>682.74</v>
      </c>
      <c r="H818" s="60">
        <v>4779.18</v>
      </c>
      <c r="I818" s="38"/>
      <c r="J818" s="38"/>
      <c r="L818" s="31"/>
      <c r="N818" s="19"/>
      <c r="P818" s="19"/>
    </row>
    <row r="819" spans="1:16" x14ac:dyDescent="0.25">
      <c r="A819" s="55" t="s">
        <v>1876</v>
      </c>
      <c r="B819" s="56" t="s">
        <v>1877</v>
      </c>
      <c r="C819" s="57" t="s">
        <v>1878</v>
      </c>
      <c r="D819" s="56" t="s">
        <v>6792</v>
      </c>
      <c r="E819" s="56" t="s">
        <v>68</v>
      </c>
      <c r="F819" s="58">
        <v>100</v>
      </c>
      <c r="G819" s="59">
        <v>47.78</v>
      </c>
      <c r="H819" s="60">
        <v>4778</v>
      </c>
      <c r="I819" s="38"/>
      <c r="J819" s="38"/>
      <c r="K819" s="27" t="s">
        <v>6801</v>
      </c>
      <c r="L819" s="31"/>
      <c r="N819" s="19"/>
      <c r="P819" s="19"/>
    </row>
    <row r="820" spans="1:16" x14ac:dyDescent="0.25">
      <c r="A820" s="55" t="s">
        <v>605</v>
      </c>
      <c r="B820" s="56" t="s">
        <v>606</v>
      </c>
      <c r="C820" s="57" t="s">
        <v>607</v>
      </c>
      <c r="D820" s="56" t="s">
        <v>6792</v>
      </c>
      <c r="E820" s="56" t="s">
        <v>68</v>
      </c>
      <c r="F820" s="58">
        <v>4</v>
      </c>
      <c r="G820" s="59">
        <v>1192.27</v>
      </c>
      <c r="H820" s="60">
        <v>4769.08</v>
      </c>
      <c r="I820" s="38"/>
      <c r="J820" s="38"/>
      <c r="L820" s="27"/>
      <c r="N820" s="19"/>
      <c r="P820" s="19"/>
    </row>
    <row r="821" spans="1:16" ht="16.5" x14ac:dyDescent="0.25">
      <c r="A821" s="55" t="s">
        <v>6589</v>
      </c>
      <c r="B821" s="56" t="s">
        <v>6602</v>
      </c>
      <c r="C821" s="57" t="s">
        <v>6603</v>
      </c>
      <c r="D821" s="56" t="s">
        <v>6840</v>
      </c>
      <c r="E821" s="56" t="s">
        <v>12</v>
      </c>
      <c r="F821" s="61">
        <v>26</v>
      </c>
      <c r="G821" s="59">
        <v>183.21</v>
      </c>
      <c r="H821" s="60">
        <v>4763.46</v>
      </c>
      <c r="I821" s="38"/>
      <c r="J821" s="38"/>
      <c r="L821" s="27"/>
      <c r="N821" s="19"/>
      <c r="P821" s="19"/>
    </row>
    <row r="822" spans="1:16" x14ac:dyDescent="0.25">
      <c r="A822" s="55" t="s">
        <v>5268</v>
      </c>
      <c r="B822" s="56" t="s">
        <v>5269</v>
      </c>
      <c r="C822" s="57" t="s">
        <v>5270</v>
      </c>
      <c r="D822" s="56" t="s">
        <v>6792</v>
      </c>
      <c r="E822" s="56" t="s">
        <v>12</v>
      </c>
      <c r="F822" s="58">
        <v>3</v>
      </c>
      <c r="G822" s="59">
        <v>1580.78</v>
      </c>
      <c r="H822" s="60">
        <v>4742.34</v>
      </c>
      <c r="I822" s="38"/>
      <c r="J822" s="38"/>
      <c r="L822" s="27"/>
      <c r="N822" s="19"/>
      <c r="P822" s="19"/>
    </row>
    <row r="823" spans="1:16" x14ac:dyDescent="0.25">
      <c r="A823" s="55" t="s">
        <v>2454</v>
      </c>
      <c r="B823" s="56" t="s">
        <v>2455</v>
      </c>
      <c r="C823" s="57" t="s">
        <v>2456</v>
      </c>
      <c r="D823" s="56" t="s">
        <v>6792</v>
      </c>
      <c r="E823" s="56" t="s">
        <v>19</v>
      </c>
      <c r="F823" s="58">
        <v>5</v>
      </c>
      <c r="G823" s="59">
        <v>947.73</v>
      </c>
      <c r="H823" s="60">
        <v>4738.6499999999996</v>
      </c>
      <c r="I823" s="38"/>
      <c r="J823" s="38"/>
      <c r="L823" s="27"/>
      <c r="N823" s="19"/>
      <c r="P823" s="19"/>
    </row>
    <row r="824" spans="1:16" ht="16.5" x14ac:dyDescent="0.25">
      <c r="A824" s="55" t="s">
        <v>6243</v>
      </c>
      <c r="B824" s="56" t="s">
        <v>6256</v>
      </c>
      <c r="C824" s="57" t="s">
        <v>6257</v>
      </c>
      <c r="D824" s="56" t="s">
        <v>6792</v>
      </c>
      <c r="E824" s="56" t="s">
        <v>12</v>
      </c>
      <c r="F824" s="58">
        <v>52</v>
      </c>
      <c r="G824" s="59">
        <v>91.08</v>
      </c>
      <c r="H824" s="60">
        <v>4736.16</v>
      </c>
      <c r="I824" s="38"/>
      <c r="J824" s="38"/>
      <c r="L824" s="27"/>
      <c r="N824" s="19"/>
      <c r="P824" s="19"/>
    </row>
    <row r="825" spans="1:16" ht="24.75" x14ac:dyDescent="0.25">
      <c r="A825" s="55" t="s">
        <v>1950</v>
      </c>
      <c r="B825" s="56" t="s">
        <v>1951</v>
      </c>
      <c r="C825" s="57" t="s">
        <v>1952</v>
      </c>
      <c r="D825" s="56" t="s">
        <v>11</v>
      </c>
      <c r="E825" s="56" t="s">
        <v>68</v>
      </c>
      <c r="F825" s="58">
        <v>29</v>
      </c>
      <c r="G825" s="59">
        <v>162.61000000000001</v>
      </c>
      <c r="H825" s="60">
        <v>4715.6899999999996</v>
      </c>
      <c r="I825" s="38"/>
      <c r="J825" s="38"/>
      <c r="L825" s="27"/>
      <c r="N825" s="19"/>
      <c r="P825" s="19"/>
    </row>
    <row r="826" spans="1:16" ht="16.5" x14ac:dyDescent="0.25">
      <c r="A826" s="55" t="s">
        <v>6700</v>
      </c>
      <c r="B826" s="56" t="s">
        <v>6713</v>
      </c>
      <c r="C826" s="57" t="s">
        <v>6714</v>
      </c>
      <c r="D826" s="56" t="s">
        <v>880</v>
      </c>
      <c r="E826" s="56" t="s">
        <v>19</v>
      </c>
      <c r="F826" s="58">
        <v>6</v>
      </c>
      <c r="G826" s="59">
        <v>785.41</v>
      </c>
      <c r="H826" s="60">
        <v>4712.46</v>
      </c>
      <c r="I826" s="38"/>
      <c r="J826" s="38"/>
      <c r="L826" s="27"/>
      <c r="N826" s="19"/>
      <c r="P826" s="19"/>
    </row>
    <row r="827" spans="1:16" ht="16.5" x14ac:dyDescent="0.25">
      <c r="A827" s="55" t="s">
        <v>1786</v>
      </c>
      <c r="B827" s="56" t="s">
        <v>1787</v>
      </c>
      <c r="C827" s="57" t="s">
        <v>1788</v>
      </c>
      <c r="D827" s="56" t="s">
        <v>6792</v>
      </c>
      <c r="E827" s="56" t="s">
        <v>19</v>
      </c>
      <c r="F827" s="58">
        <v>5</v>
      </c>
      <c r="G827" s="59">
        <v>941.61</v>
      </c>
      <c r="H827" s="60">
        <v>4708.05</v>
      </c>
      <c r="I827" s="38"/>
      <c r="J827" s="38"/>
      <c r="L827" s="27"/>
      <c r="N827" s="19"/>
      <c r="P827" s="19"/>
    </row>
    <row r="828" spans="1:16" ht="16.5" x14ac:dyDescent="0.25">
      <c r="A828" s="55" t="s">
        <v>2430</v>
      </c>
      <c r="B828" s="56" t="s">
        <v>2428</v>
      </c>
      <c r="C828" s="57" t="s">
        <v>2429</v>
      </c>
      <c r="D828" s="56" t="s">
        <v>880</v>
      </c>
      <c r="E828" s="56" t="s">
        <v>19</v>
      </c>
      <c r="F828" s="61">
        <v>16</v>
      </c>
      <c r="G828" s="59">
        <v>293.58</v>
      </c>
      <c r="H828" s="60">
        <v>4697.28</v>
      </c>
      <c r="I828" s="38"/>
      <c r="J828" s="38"/>
      <c r="L828" s="27"/>
      <c r="N828" s="19"/>
      <c r="P828" s="19"/>
    </row>
    <row r="829" spans="1:16" ht="33" x14ac:dyDescent="0.25">
      <c r="A829" s="55" t="s">
        <v>30</v>
      </c>
      <c r="B829" s="56" t="s">
        <v>31</v>
      </c>
      <c r="C829" s="57" t="s">
        <v>32</v>
      </c>
      <c r="D829" s="56" t="s">
        <v>11</v>
      </c>
      <c r="E829" s="56" t="s">
        <v>29</v>
      </c>
      <c r="F829" s="58">
        <v>500</v>
      </c>
      <c r="G829" s="59">
        <v>9.3800000000000008</v>
      </c>
      <c r="H829" s="60">
        <v>4690</v>
      </c>
      <c r="I829" s="38"/>
      <c r="J829" s="38"/>
      <c r="L829" s="27"/>
      <c r="N829" s="19"/>
      <c r="P829" s="19"/>
    </row>
    <row r="830" spans="1:16" x14ac:dyDescent="0.25">
      <c r="A830" s="55" t="s">
        <v>2872</v>
      </c>
      <c r="B830" s="56" t="s">
        <v>2873</v>
      </c>
      <c r="C830" s="57" t="s">
        <v>2874</v>
      </c>
      <c r="D830" s="56" t="s">
        <v>6792</v>
      </c>
      <c r="E830" s="56" t="s">
        <v>19</v>
      </c>
      <c r="F830" s="58">
        <v>5</v>
      </c>
      <c r="G830" s="59">
        <v>934.88</v>
      </c>
      <c r="H830" s="60">
        <v>4674.3999999999996</v>
      </c>
      <c r="I830" s="38"/>
      <c r="J830" s="38"/>
      <c r="L830" s="27"/>
      <c r="N830" s="19"/>
      <c r="P830" s="19"/>
    </row>
    <row r="831" spans="1:16" ht="16.5" x14ac:dyDescent="0.25">
      <c r="A831" s="55" t="s">
        <v>2481</v>
      </c>
      <c r="B831" s="56" t="s">
        <v>2482</v>
      </c>
      <c r="C831" s="57" t="s">
        <v>2483</v>
      </c>
      <c r="D831" s="56" t="s">
        <v>6792</v>
      </c>
      <c r="E831" s="56" t="s">
        <v>68</v>
      </c>
      <c r="F831" s="58">
        <v>70</v>
      </c>
      <c r="G831" s="59">
        <v>66.75</v>
      </c>
      <c r="H831" s="60">
        <v>4672.5</v>
      </c>
      <c r="I831" s="38"/>
      <c r="J831" s="38"/>
      <c r="L831" s="27"/>
      <c r="N831" s="19"/>
      <c r="P831" s="19"/>
    </row>
    <row r="832" spans="1:16" ht="24.75" x14ac:dyDescent="0.25">
      <c r="A832" s="55" t="s">
        <v>78</v>
      </c>
      <c r="B832" s="56" t="s">
        <v>79</v>
      </c>
      <c r="C832" s="57" t="s">
        <v>80</v>
      </c>
      <c r="D832" s="56" t="s">
        <v>11</v>
      </c>
      <c r="E832" s="56" t="s">
        <v>29</v>
      </c>
      <c r="F832" s="58">
        <v>26</v>
      </c>
      <c r="G832" s="59">
        <v>179.68</v>
      </c>
      <c r="H832" s="60">
        <v>4671.68</v>
      </c>
      <c r="I832" s="38"/>
      <c r="J832" s="38"/>
      <c r="L832" s="27"/>
      <c r="N832" s="19"/>
      <c r="P832" s="19"/>
    </row>
    <row r="833" spans="1:16" x14ac:dyDescent="0.25">
      <c r="A833" s="55" t="s">
        <v>874</v>
      </c>
      <c r="B833" s="56" t="s">
        <v>875</v>
      </c>
      <c r="C833" s="57" t="s">
        <v>876</v>
      </c>
      <c r="D833" s="56" t="s">
        <v>6792</v>
      </c>
      <c r="E833" s="56" t="s">
        <v>19</v>
      </c>
      <c r="F833" s="58">
        <v>7</v>
      </c>
      <c r="G833" s="59">
        <v>666.76</v>
      </c>
      <c r="H833" s="60">
        <v>4667.32</v>
      </c>
      <c r="I833" s="38"/>
      <c r="J833" s="38"/>
      <c r="L833" s="27"/>
      <c r="N833" s="19"/>
      <c r="P833" s="19"/>
    </row>
    <row r="834" spans="1:16" x14ac:dyDescent="0.25">
      <c r="A834" s="55" t="s">
        <v>3905</v>
      </c>
      <c r="B834" s="56" t="s">
        <v>3927</v>
      </c>
      <c r="C834" s="57" t="s">
        <v>3928</v>
      </c>
      <c r="D834" s="56" t="s">
        <v>6792</v>
      </c>
      <c r="E834" s="56" t="s">
        <v>19</v>
      </c>
      <c r="F834" s="58">
        <v>5</v>
      </c>
      <c r="G834" s="59">
        <v>933.32</v>
      </c>
      <c r="H834" s="60">
        <v>4666.6000000000004</v>
      </c>
      <c r="I834" s="38"/>
      <c r="J834" s="38"/>
      <c r="L834" s="27"/>
      <c r="N834" s="19"/>
      <c r="P834" s="19"/>
    </row>
    <row r="835" spans="1:16" x14ac:dyDescent="0.25">
      <c r="A835" s="55" t="s">
        <v>204</v>
      </c>
      <c r="B835" s="56" t="s">
        <v>205</v>
      </c>
      <c r="C835" s="57" t="s">
        <v>206</v>
      </c>
      <c r="D835" s="56" t="s">
        <v>6792</v>
      </c>
      <c r="E835" s="56" t="s">
        <v>93</v>
      </c>
      <c r="F835" s="58">
        <v>77</v>
      </c>
      <c r="G835" s="59">
        <v>60.57</v>
      </c>
      <c r="H835" s="60">
        <v>4663.8900000000003</v>
      </c>
      <c r="I835" s="38"/>
      <c r="J835" s="38"/>
      <c r="L835" s="27"/>
      <c r="N835" s="19"/>
      <c r="P835" s="19"/>
    </row>
    <row r="836" spans="1:16" x14ac:dyDescent="0.25">
      <c r="A836" s="55" t="s">
        <v>2496</v>
      </c>
      <c r="B836" s="56" t="s">
        <v>2497</v>
      </c>
      <c r="C836" s="57" t="s">
        <v>2498</v>
      </c>
      <c r="D836" s="56" t="s">
        <v>6840</v>
      </c>
      <c r="E836" s="56" t="s">
        <v>68</v>
      </c>
      <c r="F836" s="58">
        <v>40</v>
      </c>
      <c r="G836" s="59">
        <v>116.35</v>
      </c>
      <c r="H836" s="60">
        <v>4654</v>
      </c>
      <c r="I836" s="38"/>
      <c r="J836" s="38"/>
      <c r="L836" s="27"/>
      <c r="N836" s="19"/>
      <c r="P836" s="19"/>
    </row>
    <row r="837" spans="1:16" x14ac:dyDescent="0.25">
      <c r="A837" s="55" t="s">
        <v>5583</v>
      </c>
      <c r="B837" s="56" t="s">
        <v>5587</v>
      </c>
      <c r="C837" s="57" t="s">
        <v>5588</v>
      </c>
      <c r="D837" s="56" t="s">
        <v>6792</v>
      </c>
      <c r="E837" s="56" t="s">
        <v>12</v>
      </c>
      <c r="F837" s="58">
        <v>200</v>
      </c>
      <c r="G837" s="59">
        <v>23.17</v>
      </c>
      <c r="H837" s="60">
        <v>4634</v>
      </c>
      <c r="I837" s="38"/>
      <c r="J837" s="38"/>
      <c r="K837" s="27" t="s">
        <v>6533</v>
      </c>
      <c r="L837" s="27"/>
      <c r="N837" s="19"/>
      <c r="P837" s="19"/>
    </row>
    <row r="838" spans="1:16" x14ac:dyDescent="0.25">
      <c r="A838" s="55" t="s">
        <v>1626</v>
      </c>
      <c r="B838" s="56" t="s">
        <v>1627</v>
      </c>
      <c r="C838" s="57" t="s">
        <v>1628</v>
      </c>
      <c r="D838" s="56" t="s">
        <v>6792</v>
      </c>
      <c r="E838" s="56" t="s">
        <v>68</v>
      </c>
      <c r="F838" s="58">
        <v>177</v>
      </c>
      <c r="G838" s="59">
        <v>26.06</v>
      </c>
      <c r="H838" s="60">
        <v>4612.62</v>
      </c>
      <c r="I838" s="38"/>
      <c r="J838" s="38"/>
      <c r="L838" s="27"/>
      <c r="N838" s="19"/>
      <c r="P838" s="19"/>
    </row>
    <row r="839" spans="1:16" x14ac:dyDescent="0.25">
      <c r="A839" s="55" t="s">
        <v>5632</v>
      </c>
      <c r="B839" s="56" t="s">
        <v>5633</v>
      </c>
      <c r="C839" s="57" t="s">
        <v>5634</v>
      </c>
      <c r="D839" s="56" t="s">
        <v>6792</v>
      </c>
      <c r="E839" s="56" t="s">
        <v>68</v>
      </c>
      <c r="F839" s="58">
        <v>7</v>
      </c>
      <c r="G839" s="59">
        <v>658.93</v>
      </c>
      <c r="H839" s="60">
        <v>4612.51</v>
      </c>
      <c r="I839" s="38"/>
      <c r="J839" s="38"/>
      <c r="L839" s="27"/>
      <c r="N839" s="19"/>
      <c r="P839" s="19"/>
    </row>
    <row r="840" spans="1:16" x14ac:dyDescent="0.25">
      <c r="A840" s="55" t="s">
        <v>671</v>
      </c>
      <c r="B840" s="56" t="s">
        <v>672</v>
      </c>
      <c r="C840" s="57" t="s">
        <v>673</v>
      </c>
      <c r="D840" s="56" t="s">
        <v>6792</v>
      </c>
      <c r="E840" s="56" t="s">
        <v>19</v>
      </c>
      <c r="F840" s="58">
        <v>61</v>
      </c>
      <c r="G840" s="59">
        <v>75.33</v>
      </c>
      <c r="H840" s="60">
        <v>4595.13</v>
      </c>
      <c r="I840" s="38"/>
      <c r="J840" s="38"/>
      <c r="L840" s="27"/>
      <c r="N840" s="19"/>
      <c r="P840" s="19"/>
    </row>
    <row r="841" spans="1:16" x14ac:dyDescent="0.25">
      <c r="A841" s="55" t="s">
        <v>6099</v>
      </c>
      <c r="B841" s="56" t="s">
        <v>6112</v>
      </c>
      <c r="C841" s="57" t="s">
        <v>6113</v>
      </c>
      <c r="D841" s="56" t="s">
        <v>6792</v>
      </c>
      <c r="E841" s="56" t="s">
        <v>19</v>
      </c>
      <c r="F841" s="58">
        <v>7</v>
      </c>
      <c r="G841" s="59">
        <v>655.30999999999995</v>
      </c>
      <c r="H841" s="60">
        <v>4587.17</v>
      </c>
      <c r="I841" s="38"/>
      <c r="J841" s="38"/>
      <c r="L841" s="27"/>
      <c r="N841" s="19"/>
      <c r="P841" s="19"/>
    </row>
    <row r="842" spans="1:16" x14ac:dyDescent="0.25">
      <c r="A842" s="55" t="s">
        <v>4070</v>
      </c>
      <c r="B842" s="56" t="s">
        <v>4095</v>
      </c>
      <c r="C842" s="57" t="s">
        <v>4096</v>
      </c>
      <c r="D842" s="56" t="s">
        <v>6792</v>
      </c>
      <c r="E842" s="56" t="s">
        <v>19</v>
      </c>
      <c r="F842" s="58">
        <v>30</v>
      </c>
      <c r="G842" s="59">
        <v>152.87</v>
      </c>
      <c r="H842" s="60">
        <v>4586.1000000000004</v>
      </c>
      <c r="I842" s="38"/>
      <c r="J842" s="38"/>
      <c r="L842" s="27"/>
      <c r="N842" s="19"/>
      <c r="P842" s="19"/>
    </row>
    <row r="843" spans="1:16" ht="24.75" x14ac:dyDescent="0.25">
      <c r="A843" s="55" t="s">
        <v>341</v>
      </c>
      <c r="B843" s="56" t="s">
        <v>345</v>
      </c>
      <c r="C843" s="57" t="s">
        <v>346</v>
      </c>
      <c r="D843" s="56" t="s">
        <v>11</v>
      </c>
      <c r="E843" s="56" t="s">
        <v>12</v>
      </c>
      <c r="F843" s="58">
        <v>52</v>
      </c>
      <c r="G843" s="59">
        <v>88.17</v>
      </c>
      <c r="H843" s="60">
        <v>4584.84</v>
      </c>
      <c r="I843" s="38"/>
      <c r="J843" s="38"/>
      <c r="L843" s="27"/>
      <c r="N843" s="19"/>
      <c r="P843" s="19"/>
    </row>
    <row r="844" spans="1:16" x14ac:dyDescent="0.25">
      <c r="A844" s="55" t="s">
        <v>165</v>
      </c>
      <c r="B844" s="56" t="s">
        <v>166</v>
      </c>
      <c r="C844" s="57" t="s">
        <v>167</v>
      </c>
      <c r="D844" s="56" t="s">
        <v>6792</v>
      </c>
      <c r="E844" s="56" t="s">
        <v>29</v>
      </c>
      <c r="F844" s="58">
        <v>102</v>
      </c>
      <c r="G844" s="59">
        <v>44.93</v>
      </c>
      <c r="H844" s="60">
        <v>4582.8599999999997</v>
      </c>
      <c r="I844" s="38"/>
      <c r="J844" s="38"/>
      <c r="L844" s="27"/>
      <c r="N844" s="19"/>
      <c r="P844" s="19"/>
    </row>
    <row r="845" spans="1:16" ht="16.5" x14ac:dyDescent="0.25">
      <c r="A845" s="55" t="s">
        <v>3148</v>
      </c>
      <c r="B845" s="56" t="s">
        <v>3149</v>
      </c>
      <c r="C845" s="57" t="s">
        <v>3150</v>
      </c>
      <c r="D845" s="56" t="s">
        <v>6792</v>
      </c>
      <c r="E845" s="56" t="s">
        <v>19</v>
      </c>
      <c r="F845" s="58">
        <v>5</v>
      </c>
      <c r="G845" s="59">
        <v>916.13</v>
      </c>
      <c r="H845" s="60">
        <v>4580.6499999999996</v>
      </c>
      <c r="I845" s="38"/>
      <c r="J845" s="38"/>
      <c r="L845" s="27"/>
      <c r="N845" s="19"/>
      <c r="P845" s="19"/>
    </row>
    <row r="846" spans="1:16" x14ac:dyDescent="0.25">
      <c r="A846" s="55" t="s">
        <v>2869</v>
      </c>
      <c r="B846" s="56" t="s">
        <v>2870</v>
      </c>
      <c r="C846" s="57" t="s">
        <v>2871</v>
      </c>
      <c r="D846" s="56" t="s">
        <v>6792</v>
      </c>
      <c r="E846" s="56" t="s">
        <v>19</v>
      </c>
      <c r="F846" s="58">
        <v>5</v>
      </c>
      <c r="G846" s="59">
        <v>916.11</v>
      </c>
      <c r="H846" s="60">
        <v>4580.55</v>
      </c>
      <c r="I846" s="38"/>
      <c r="J846" s="38"/>
      <c r="L846" s="27"/>
      <c r="N846" s="19"/>
      <c r="P846" s="19"/>
    </row>
    <row r="847" spans="1:16" ht="24.75" x14ac:dyDescent="0.25">
      <c r="A847" s="55" t="s">
        <v>4916</v>
      </c>
      <c r="B847" s="56" t="s">
        <v>4920</v>
      </c>
      <c r="C847" s="57" t="s">
        <v>4921</v>
      </c>
      <c r="D847" s="56" t="s">
        <v>6840</v>
      </c>
      <c r="E847" s="56" t="s">
        <v>68</v>
      </c>
      <c r="F847" s="58">
        <v>152</v>
      </c>
      <c r="G847" s="59">
        <v>30.01</v>
      </c>
      <c r="H847" s="60">
        <v>4561.5200000000004</v>
      </c>
      <c r="I847" s="38"/>
      <c r="J847" s="38"/>
      <c r="L847" s="27"/>
      <c r="N847" s="19"/>
      <c r="P847" s="19"/>
    </row>
    <row r="848" spans="1:16" ht="16.5" x14ac:dyDescent="0.25">
      <c r="A848" s="55" t="s">
        <v>2568</v>
      </c>
      <c r="B848" s="56" t="s">
        <v>2569</v>
      </c>
      <c r="C848" s="57" t="s">
        <v>2570</v>
      </c>
      <c r="D848" s="56" t="s">
        <v>11</v>
      </c>
      <c r="E848" s="56" t="s">
        <v>19</v>
      </c>
      <c r="F848" s="58">
        <v>80</v>
      </c>
      <c r="G848" s="59">
        <v>57.01</v>
      </c>
      <c r="H848" s="60">
        <v>4560.8</v>
      </c>
      <c r="I848" s="38"/>
      <c r="J848" s="38"/>
      <c r="L848" s="27"/>
      <c r="N848" s="19"/>
      <c r="P848" s="19"/>
    </row>
    <row r="849" spans="1:16" ht="33" x14ac:dyDescent="0.25">
      <c r="A849" s="55" t="s">
        <v>1819</v>
      </c>
      <c r="B849" s="56" t="s">
        <v>1820</v>
      </c>
      <c r="C849" s="57" t="s">
        <v>1821</v>
      </c>
      <c r="D849" s="56" t="s">
        <v>11</v>
      </c>
      <c r="E849" s="56" t="s">
        <v>68</v>
      </c>
      <c r="F849" s="58">
        <v>7</v>
      </c>
      <c r="G849" s="59">
        <v>651.33000000000004</v>
      </c>
      <c r="H849" s="60">
        <v>4559.3100000000004</v>
      </c>
      <c r="I849" s="38"/>
      <c r="J849" s="38"/>
      <c r="L849" s="27"/>
      <c r="N849" s="19"/>
      <c r="P849" s="19"/>
    </row>
    <row r="850" spans="1:16" x14ac:dyDescent="0.25">
      <c r="A850" s="55" t="s">
        <v>2884</v>
      </c>
      <c r="B850" s="56" t="s">
        <v>2885</v>
      </c>
      <c r="C850" s="57" t="s">
        <v>2886</v>
      </c>
      <c r="D850" s="56" t="s">
        <v>6792</v>
      </c>
      <c r="E850" s="56" t="s">
        <v>19</v>
      </c>
      <c r="F850" s="58">
        <v>5</v>
      </c>
      <c r="G850" s="59">
        <v>909.96</v>
      </c>
      <c r="H850" s="60">
        <v>4549.8</v>
      </c>
      <c r="I850" s="38"/>
      <c r="J850" s="38"/>
      <c r="L850" s="27"/>
      <c r="N850" s="19"/>
      <c r="P850" s="19"/>
    </row>
    <row r="851" spans="1:16" x14ac:dyDescent="0.25">
      <c r="A851" s="55" t="s">
        <v>3902</v>
      </c>
      <c r="B851" s="56" t="s">
        <v>3924</v>
      </c>
      <c r="C851" s="57" t="s">
        <v>3925</v>
      </c>
      <c r="D851" s="56" t="s">
        <v>6792</v>
      </c>
      <c r="E851" s="56" t="s">
        <v>19</v>
      </c>
      <c r="F851" s="58">
        <v>5</v>
      </c>
      <c r="G851" s="59">
        <v>896.4</v>
      </c>
      <c r="H851" s="60">
        <v>4482</v>
      </c>
      <c r="I851" s="38"/>
      <c r="J851" s="38"/>
      <c r="L851" s="27"/>
      <c r="N851" s="19"/>
      <c r="P851" s="19"/>
    </row>
    <row r="852" spans="1:16" ht="16.5" x14ac:dyDescent="0.25">
      <c r="A852" s="55" t="s">
        <v>1219</v>
      </c>
      <c r="B852" s="56" t="s">
        <v>1186</v>
      </c>
      <c r="C852" s="57" t="s">
        <v>1187</v>
      </c>
      <c r="D852" s="56" t="s">
        <v>11</v>
      </c>
      <c r="E852" s="56" t="s">
        <v>12</v>
      </c>
      <c r="F852" s="58">
        <v>1008</v>
      </c>
      <c r="G852" s="59">
        <v>4.43</v>
      </c>
      <c r="H852" s="60">
        <v>4465.4399999999996</v>
      </c>
      <c r="I852" s="38"/>
      <c r="J852" s="38"/>
      <c r="L852" s="27"/>
      <c r="N852" s="19"/>
      <c r="P852" s="19"/>
    </row>
    <row r="853" spans="1:16" x14ac:dyDescent="0.25">
      <c r="A853" s="55" t="s">
        <v>256</v>
      </c>
      <c r="B853" s="56" t="s">
        <v>257</v>
      </c>
      <c r="C853" s="57" t="s">
        <v>258</v>
      </c>
      <c r="D853" s="56" t="s">
        <v>6792</v>
      </c>
      <c r="E853" s="56" t="s">
        <v>68</v>
      </c>
      <c r="F853" s="58">
        <v>52</v>
      </c>
      <c r="G853" s="59">
        <v>85.56</v>
      </c>
      <c r="H853" s="60">
        <v>4449.12</v>
      </c>
      <c r="I853" s="38"/>
      <c r="J853" s="38"/>
      <c r="L853" s="27"/>
      <c r="N853" s="19"/>
      <c r="P853" s="19"/>
    </row>
    <row r="854" spans="1:16" x14ac:dyDescent="0.25">
      <c r="A854" s="55" t="s">
        <v>647</v>
      </c>
      <c r="B854" s="56" t="s">
        <v>648</v>
      </c>
      <c r="C854" s="57" t="s">
        <v>649</v>
      </c>
      <c r="D854" s="56" t="s">
        <v>6792</v>
      </c>
      <c r="E854" s="56" t="s">
        <v>19</v>
      </c>
      <c r="F854" s="58">
        <v>78</v>
      </c>
      <c r="G854" s="59">
        <v>56.85</v>
      </c>
      <c r="H854" s="60">
        <v>4434.3</v>
      </c>
      <c r="I854" s="38"/>
      <c r="J854" s="38"/>
      <c r="L854" s="27"/>
      <c r="N854" s="19"/>
      <c r="P854" s="19"/>
    </row>
    <row r="855" spans="1:16" ht="16.5" x14ac:dyDescent="0.25">
      <c r="A855" s="55" t="s">
        <v>168</v>
      </c>
      <c r="B855" s="56" t="s">
        <v>169</v>
      </c>
      <c r="C855" s="57" t="s">
        <v>170</v>
      </c>
      <c r="D855" s="56" t="s">
        <v>11</v>
      </c>
      <c r="E855" s="56" t="s">
        <v>12</v>
      </c>
      <c r="F855" s="58">
        <v>32</v>
      </c>
      <c r="G855" s="59">
        <v>138.29</v>
      </c>
      <c r="H855" s="60">
        <v>4425.28</v>
      </c>
      <c r="I855" s="38"/>
      <c r="J855" s="38"/>
      <c r="L855" s="27"/>
      <c r="N855" s="19"/>
      <c r="P855" s="19"/>
    </row>
    <row r="856" spans="1:16" x14ac:dyDescent="0.25">
      <c r="A856" s="55" t="s">
        <v>6447</v>
      </c>
      <c r="B856" s="56" t="s">
        <v>6460</v>
      </c>
      <c r="C856" s="57" t="s">
        <v>6461</v>
      </c>
      <c r="D856" s="56" t="s">
        <v>6792</v>
      </c>
      <c r="E856" s="56" t="s">
        <v>68</v>
      </c>
      <c r="F856" s="58">
        <v>5</v>
      </c>
      <c r="G856" s="59">
        <v>884.28</v>
      </c>
      <c r="H856" s="60">
        <v>4421.3999999999996</v>
      </c>
      <c r="I856" s="38"/>
      <c r="J856" s="38"/>
      <c r="L856" s="27"/>
      <c r="N856" s="19"/>
      <c r="P856" s="19"/>
    </row>
    <row r="857" spans="1:16" ht="16.5" x14ac:dyDescent="0.25">
      <c r="A857" s="55" t="s">
        <v>2565</v>
      </c>
      <c r="B857" s="56" t="s">
        <v>2566</v>
      </c>
      <c r="C857" s="57" t="s">
        <v>2567</v>
      </c>
      <c r="D857" s="56" t="s">
        <v>11</v>
      </c>
      <c r="E857" s="56" t="s">
        <v>19</v>
      </c>
      <c r="F857" s="58">
        <v>80</v>
      </c>
      <c r="G857" s="59">
        <v>55.26</v>
      </c>
      <c r="H857" s="60">
        <v>4420.8</v>
      </c>
      <c r="I857" s="38"/>
      <c r="J857" s="38"/>
      <c r="L857" s="27"/>
      <c r="N857" s="19"/>
      <c r="P857" s="19"/>
    </row>
    <row r="858" spans="1:16" ht="33" x14ac:dyDescent="0.25">
      <c r="A858" s="55" t="s">
        <v>238</v>
      </c>
      <c r="B858" s="56" t="s">
        <v>239</v>
      </c>
      <c r="C858" s="57" t="s">
        <v>240</v>
      </c>
      <c r="D858" s="56" t="s">
        <v>11</v>
      </c>
      <c r="E858" s="56" t="s">
        <v>29</v>
      </c>
      <c r="F858" s="58">
        <v>7</v>
      </c>
      <c r="G858" s="59">
        <v>630.12</v>
      </c>
      <c r="H858" s="60">
        <v>4410.84</v>
      </c>
      <c r="I858" s="38"/>
      <c r="J858" s="38"/>
      <c r="L858" s="27"/>
      <c r="N858" s="19"/>
      <c r="P858" s="19"/>
    </row>
    <row r="859" spans="1:16" ht="24.75" x14ac:dyDescent="0.25">
      <c r="A859" s="55" t="s">
        <v>4563</v>
      </c>
      <c r="B859" s="56" t="s">
        <v>4564</v>
      </c>
      <c r="C859" s="57" t="s">
        <v>4565</v>
      </c>
      <c r="D859" s="56" t="s">
        <v>11</v>
      </c>
      <c r="E859" s="56" t="s">
        <v>12</v>
      </c>
      <c r="F859" s="58">
        <v>77</v>
      </c>
      <c r="G859" s="59">
        <v>57.15</v>
      </c>
      <c r="H859" s="60">
        <v>4400.55</v>
      </c>
      <c r="I859" s="38"/>
      <c r="J859" s="38"/>
      <c r="L859" s="27"/>
      <c r="N859" s="19"/>
      <c r="P859" s="19"/>
    </row>
    <row r="860" spans="1:16" x14ac:dyDescent="0.25">
      <c r="A860" s="55" t="s">
        <v>3984</v>
      </c>
      <c r="B860" s="56" t="s">
        <v>4009</v>
      </c>
      <c r="C860" s="57" t="s">
        <v>4010</v>
      </c>
      <c r="D860" s="56" t="s">
        <v>6792</v>
      </c>
      <c r="E860" s="56" t="s">
        <v>19</v>
      </c>
      <c r="F860" s="58">
        <v>2</v>
      </c>
      <c r="G860" s="59">
        <v>2195.61</v>
      </c>
      <c r="H860" s="60">
        <v>4391.22</v>
      </c>
      <c r="I860" s="38"/>
      <c r="J860" s="38"/>
      <c r="L860" s="27"/>
      <c r="N860" s="19"/>
      <c r="P860" s="19"/>
    </row>
    <row r="861" spans="1:16" ht="16.5" x14ac:dyDescent="0.25">
      <c r="A861" s="55" t="s">
        <v>3115</v>
      </c>
      <c r="B861" s="56" t="s">
        <v>3116</v>
      </c>
      <c r="C861" s="57" t="s">
        <v>3117</v>
      </c>
      <c r="D861" s="56" t="s">
        <v>6792</v>
      </c>
      <c r="E861" s="56" t="s">
        <v>19</v>
      </c>
      <c r="F861" s="58">
        <v>5</v>
      </c>
      <c r="G861" s="59">
        <v>874.81</v>
      </c>
      <c r="H861" s="60">
        <v>4374.05</v>
      </c>
      <c r="I861" s="38"/>
      <c r="J861" s="38"/>
      <c r="L861" s="27"/>
      <c r="N861" s="19"/>
      <c r="P861" s="19"/>
    </row>
    <row r="862" spans="1:16" ht="33" x14ac:dyDescent="0.25">
      <c r="A862" s="55" t="s">
        <v>225</v>
      </c>
      <c r="B862" s="56" t="s">
        <v>226</v>
      </c>
      <c r="C862" s="57" t="s">
        <v>227</v>
      </c>
      <c r="D862" s="56" t="s">
        <v>11</v>
      </c>
      <c r="E862" s="56" t="s">
        <v>29</v>
      </c>
      <c r="F862" s="58">
        <v>7</v>
      </c>
      <c r="G862" s="59">
        <v>622.83000000000004</v>
      </c>
      <c r="H862" s="60">
        <v>4359.8100000000004</v>
      </c>
      <c r="I862" s="38"/>
      <c r="J862" s="38"/>
      <c r="L862" s="27"/>
      <c r="N862" s="19"/>
      <c r="P862" s="19"/>
    </row>
    <row r="863" spans="1:16" ht="16.5" x14ac:dyDescent="0.25">
      <c r="A863" s="55" t="s">
        <v>6240</v>
      </c>
      <c r="B863" s="56" t="s">
        <v>6253</v>
      </c>
      <c r="C863" s="57" t="s">
        <v>6254</v>
      </c>
      <c r="D863" s="56" t="s">
        <v>6792</v>
      </c>
      <c r="E863" s="56" t="s">
        <v>12</v>
      </c>
      <c r="F863" s="58">
        <v>52</v>
      </c>
      <c r="G863" s="59">
        <v>83.59</v>
      </c>
      <c r="H863" s="60">
        <v>4346.68</v>
      </c>
      <c r="I863" s="38"/>
      <c r="J863" s="38"/>
      <c r="L863" s="27"/>
      <c r="N863" s="19"/>
      <c r="P863" s="19"/>
    </row>
    <row r="864" spans="1:16" x14ac:dyDescent="0.25">
      <c r="A864" s="55" t="s">
        <v>2866</v>
      </c>
      <c r="B864" s="56" t="s">
        <v>2867</v>
      </c>
      <c r="C864" s="57" t="s">
        <v>2868</v>
      </c>
      <c r="D864" s="56" t="s">
        <v>6792</v>
      </c>
      <c r="E864" s="56" t="s">
        <v>19</v>
      </c>
      <c r="F864" s="58">
        <v>5</v>
      </c>
      <c r="G864" s="59">
        <v>868.57</v>
      </c>
      <c r="H864" s="60">
        <v>4342.8500000000004</v>
      </c>
      <c r="I864" s="38"/>
      <c r="J864" s="38"/>
      <c r="L864" s="27"/>
      <c r="N864" s="19"/>
      <c r="P864" s="19"/>
    </row>
    <row r="865" spans="1:16" x14ac:dyDescent="0.25">
      <c r="A865" s="55" t="s">
        <v>2034</v>
      </c>
      <c r="B865" s="56" t="s">
        <v>2035</v>
      </c>
      <c r="C865" s="57" t="s">
        <v>2036</v>
      </c>
      <c r="D865" s="56" t="s">
        <v>6792</v>
      </c>
      <c r="E865" s="56" t="s">
        <v>68</v>
      </c>
      <c r="F865" s="58">
        <v>2</v>
      </c>
      <c r="G865" s="59">
        <v>2156.14</v>
      </c>
      <c r="H865" s="60">
        <v>4312.28</v>
      </c>
      <c r="I865" s="38"/>
      <c r="J865" s="38"/>
      <c r="L865" s="27"/>
      <c r="N865" s="19"/>
      <c r="P865" s="19"/>
    </row>
    <row r="866" spans="1:16" x14ac:dyDescent="0.25">
      <c r="A866" s="55" t="s">
        <v>2881</v>
      </c>
      <c r="B866" s="56" t="s">
        <v>2882</v>
      </c>
      <c r="C866" s="57" t="s">
        <v>2883</v>
      </c>
      <c r="D866" s="56" t="s">
        <v>6792</v>
      </c>
      <c r="E866" s="56" t="s">
        <v>19</v>
      </c>
      <c r="F866" s="58">
        <v>5</v>
      </c>
      <c r="G866" s="59">
        <v>862.42</v>
      </c>
      <c r="H866" s="60">
        <v>4312.1000000000004</v>
      </c>
      <c r="I866" s="38"/>
      <c r="J866" s="38"/>
      <c r="L866" s="27"/>
      <c r="N866" s="19"/>
      <c r="P866" s="19"/>
    </row>
    <row r="867" spans="1:16" x14ac:dyDescent="0.25">
      <c r="A867" s="55" t="s">
        <v>1216</v>
      </c>
      <c r="B867" s="56" t="s">
        <v>1223</v>
      </c>
      <c r="C867" s="57" t="s">
        <v>1224</v>
      </c>
      <c r="D867" s="56" t="s">
        <v>6792</v>
      </c>
      <c r="E867" s="56" t="s">
        <v>12</v>
      </c>
      <c r="F867" s="58">
        <v>500</v>
      </c>
      <c r="G867" s="59">
        <v>8.6199999999999992</v>
      </c>
      <c r="H867" s="60">
        <v>4310</v>
      </c>
      <c r="I867" s="38"/>
      <c r="J867" s="38"/>
      <c r="L867" s="27"/>
      <c r="N867" s="19"/>
      <c r="P867" s="19"/>
    </row>
    <row r="868" spans="1:16" x14ac:dyDescent="0.25">
      <c r="A868" s="55" t="s">
        <v>4847</v>
      </c>
      <c r="B868" s="56" t="s">
        <v>4851</v>
      </c>
      <c r="C868" s="57" t="s">
        <v>4852</v>
      </c>
      <c r="D868" s="56" t="s">
        <v>6792</v>
      </c>
      <c r="E868" s="56" t="s">
        <v>12</v>
      </c>
      <c r="F868" s="58">
        <v>26</v>
      </c>
      <c r="G868" s="59">
        <v>164.87</v>
      </c>
      <c r="H868" s="60">
        <v>4286.62</v>
      </c>
      <c r="I868" s="38"/>
      <c r="J868" s="38"/>
      <c r="L868" s="27"/>
      <c r="N868" s="19"/>
      <c r="P868" s="19"/>
    </row>
    <row r="869" spans="1:16" x14ac:dyDescent="0.25">
      <c r="A869" s="66" t="s">
        <v>4254</v>
      </c>
      <c r="B869" s="69" t="s">
        <v>6817</v>
      </c>
      <c r="C869" s="70" t="s">
        <v>6818</v>
      </c>
      <c r="D869" s="71" t="s">
        <v>6793</v>
      </c>
      <c r="E869" s="71" t="s">
        <v>19</v>
      </c>
      <c r="F869" s="68">
        <v>250</v>
      </c>
      <c r="G869" s="67">
        <v>17</v>
      </c>
      <c r="H869" s="60">
        <v>4250</v>
      </c>
      <c r="I869" s="38"/>
      <c r="J869" s="38"/>
      <c r="L869" s="27"/>
      <c r="N869" s="19"/>
      <c r="P869" s="19"/>
    </row>
    <row r="870" spans="1:16" ht="16.5" x14ac:dyDescent="0.25">
      <c r="A870" s="55" t="s">
        <v>6598</v>
      </c>
      <c r="B870" s="56" t="s">
        <v>6611</v>
      </c>
      <c r="C870" s="57" t="s">
        <v>6612</v>
      </c>
      <c r="D870" s="56" t="s">
        <v>6840</v>
      </c>
      <c r="E870" s="56" t="s">
        <v>12</v>
      </c>
      <c r="F870" s="61">
        <v>7</v>
      </c>
      <c r="G870" s="59">
        <v>603.32000000000005</v>
      </c>
      <c r="H870" s="60">
        <v>4223.24</v>
      </c>
      <c r="I870" s="38"/>
      <c r="J870" s="38"/>
      <c r="L870" s="27"/>
      <c r="N870" s="19"/>
      <c r="P870" s="19"/>
    </row>
    <row r="871" spans="1:16" ht="16.5" x14ac:dyDescent="0.25">
      <c r="A871" s="55" t="s">
        <v>6697</v>
      </c>
      <c r="B871" s="56" t="s">
        <v>6710</v>
      </c>
      <c r="C871" s="57" t="s">
        <v>6711</v>
      </c>
      <c r="D871" s="56" t="s">
        <v>880</v>
      </c>
      <c r="E871" s="56" t="s">
        <v>19</v>
      </c>
      <c r="F871" s="58">
        <v>6</v>
      </c>
      <c r="G871" s="59">
        <v>702.69</v>
      </c>
      <c r="H871" s="60">
        <v>4216.1400000000003</v>
      </c>
      <c r="I871" s="38"/>
      <c r="J871" s="38"/>
      <c r="L871" s="27"/>
      <c r="N871" s="19"/>
      <c r="P871" s="19"/>
    </row>
    <row r="872" spans="1:16" x14ac:dyDescent="0.25">
      <c r="A872" s="55" t="s">
        <v>5981</v>
      </c>
      <c r="B872" s="56" t="s">
        <v>5985</v>
      </c>
      <c r="C872" s="57" t="s">
        <v>5986</v>
      </c>
      <c r="D872" s="56" t="s">
        <v>6792</v>
      </c>
      <c r="E872" s="56" t="s">
        <v>19</v>
      </c>
      <c r="F872" s="58">
        <v>2</v>
      </c>
      <c r="G872" s="59">
        <v>2107.0500000000002</v>
      </c>
      <c r="H872" s="60">
        <v>4214.1000000000004</v>
      </c>
      <c r="I872" s="38"/>
      <c r="J872" s="38"/>
      <c r="L872" s="27"/>
      <c r="N872" s="19"/>
      <c r="P872" s="19"/>
    </row>
    <row r="873" spans="1:16" ht="33" x14ac:dyDescent="0.25">
      <c r="A873" s="55" t="s">
        <v>497</v>
      </c>
      <c r="B873" s="56" t="s">
        <v>498</v>
      </c>
      <c r="C873" s="57" t="s">
        <v>499</v>
      </c>
      <c r="D873" s="56" t="s">
        <v>11</v>
      </c>
      <c r="E873" s="56" t="s">
        <v>19</v>
      </c>
      <c r="F873" s="58">
        <v>4</v>
      </c>
      <c r="G873" s="59">
        <v>1053.05</v>
      </c>
      <c r="H873" s="60">
        <v>4212.2</v>
      </c>
      <c r="I873" s="38"/>
      <c r="J873" s="38"/>
      <c r="L873" s="27"/>
      <c r="N873" s="19"/>
      <c r="P873" s="19"/>
    </row>
    <row r="874" spans="1:16" ht="16.5" x14ac:dyDescent="0.25">
      <c r="A874" s="55" t="s">
        <v>5908</v>
      </c>
      <c r="B874" s="56" t="s">
        <v>5912</v>
      </c>
      <c r="C874" s="57" t="s">
        <v>5913</v>
      </c>
      <c r="D874" s="56" t="s">
        <v>11</v>
      </c>
      <c r="E874" s="56" t="s">
        <v>12</v>
      </c>
      <c r="F874" s="58">
        <v>9</v>
      </c>
      <c r="G874" s="59">
        <v>466.79</v>
      </c>
      <c r="H874" s="60">
        <v>4201.1099999999997</v>
      </c>
      <c r="I874" s="38"/>
      <c r="J874" s="38"/>
      <c r="L874" s="27"/>
      <c r="N874" s="19"/>
      <c r="P874" s="19"/>
    </row>
    <row r="875" spans="1:16" x14ac:dyDescent="0.25">
      <c r="A875" s="55" t="s">
        <v>2040</v>
      </c>
      <c r="B875" s="56" t="s">
        <v>2041</v>
      </c>
      <c r="C875" s="57" t="s">
        <v>2042</v>
      </c>
      <c r="D875" s="56" t="s">
        <v>6792</v>
      </c>
      <c r="E875" s="56" t="s">
        <v>19</v>
      </c>
      <c r="F875" s="58">
        <v>4</v>
      </c>
      <c r="G875" s="59">
        <v>1048.44</v>
      </c>
      <c r="H875" s="60">
        <v>4193.76</v>
      </c>
      <c r="I875" s="38"/>
      <c r="J875" s="38"/>
      <c r="L875" s="27"/>
      <c r="N875" s="19"/>
      <c r="P875" s="19"/>
    </row>
    <row r="876" spans="1:16" x14ac:dyDescent="0.25">
      <c r="A876" s="55" t="s">
        <v>2238</v>
      </c>
      <c r="B876" s="56" t="s">
        <v>2239</v>
      </c>
      <c r="C876" s="57" t="s">
        <v>2240</v>
      </c>
      <c r="D876" s="56" t="s">
        <v>6792</v>
      </c>
      <c r="E876" s="56" t="s">
        <v>19</v>
      </c>
      <c r="F876" s="61">
        <v>22</v>
      </c>
      <c r="G876" s="59">
        <v>189.5</v>
      </c>
      <c r="H876" s="60">
        <v>4169</v>
      </c>
      <c r="I876" s="38"/>
      <c r="J876" s="38"/>
      <c r="L876" s="27"/>
      <c r="N876" s="19"/>
      <c r="P876" s="19"/>
    </row>
    <row r="877" spans="1:16" ht="16.5" x14ac:dyDescent="0.25">
      <c r="A877" s="55" t="s">
        <v>2166</v>
      </c>
      <c r="B877" s="56" t="s">
        <v>2167</v>
      </c>
      <c r="C877" s="57" t="s">
        <v>2168</v>
      </c>
      <c r="D877" s="56" t="s">
        <v>11</v>
      </c>
      <c r="E877" s="56" t="s">
        <v>19</v>
      </c>
      <c r="F877" s="61">
        <v>49</v>
      </c>
      <c r="G877" s="59">
        <v>84.81</v>
      </c>
      <c r="H877" s="60">
        <v>4155.6899999999996</v>
      </c>
      <c r="I877" s="38"/>
      <c r="J877" s="38"/>
      <c r="L877" s="27"/>
      <c r="N877" s="19"/>
      <c r="P877" s="19"/>
    </row>
    <row r="878" spans="1:16" ht="16.5" x14ac:dyDescent="0.25">
      <c r="A878" s="55" t="s">
        <v>6685</v>
      </c>
      <c r="B878" s="56" t="s">
        <v>6698</v>
      </c>
      <c r="C878" s="57" t="s">
        <v>6699</v>
      </c>
      <c r="D878" s="56" t="s">
        <v>880</v>
      </c>
      <c r="E878" s="56" t="s">
        <v>19</v>
      </c>
      <c r="F878" s="58">
        <v>6</v>
      </c>
      <c r="G878" s="59">
        <v>689.81</v>
      </c>
      <c r="H878" s="60">
        <v>4138.8599999999997</v>
      </c>
      <c r="I878" s="38"/>
      <c r="J878" s="38"/>
      <c r="L878" s="27"/>
      <c r="N878" s="19"/>
      <c r="P878" s="19"/>
    </row>
    <row r="879" spans="1:16" ht="16.5" x14ac:dyDescent="0.25">
      <c r="A879" s="55" t="s">
        <v>6688</v>
      </c>
      <c r="B879" s="56" t="s">
        <v>6701</v>
      </c>
      <c r="C879" s="57" t="s">
        <v>6702</v>
      </c>
      <c r="D879" s="56" t="s">
        <v>880</v>
      </c>
      <c r="E879" s="56" t="s">
        <v>19</v>
      </c>
      <c r="F879" s="58">
        <v>6</v>
      </c>
      <c r="G879" s="59">
        <v>689.81</v>
      </c>
      <c r="H879" s="60">
        <v>4138.8599999999997</v>
      </c>
      <c r="I879" s="38"/>
      <c r="J879" s="38"/>
      <c r="L879" s="27"/>
      <c r="N879" s="19"/>
      <c r="P879" s="19"/>
    </row>
    <row r="880" spans="1:16" ht="16.5" x14ac:dyDescent="0.25">
      <c r="A880" s="55" t="s">
        <v>6691</v>
      </c>
      <c r="B880" s="56" t="s">
        <v>6704</v>
      </c>
      <c r="C880" s="57" t="s">
        <v>6705</v>
      </c>
      <c r="D880" s="56" t="s">
        <v>880</v>
      </c>
      <c r="E880" s="56" t="s">
        <v>19</v>
      </c>
      <c r="F880" s="58">
        <v>6</v>
      </c>
      <c r="G880" s="59">
        <v>689.81</v>
      </c>
      <c r="H880" s="60">
        <v>4138.8599999999997</v>
      </c>
      <c r="I880" s="38"/>
      <c r="J880" s="38"/>
      <c r="L880" s="27"/>
      <c r="N880" s="19"/>
      <c r="P880" s="19"/>
    </row>
    <row r="881" spans="1:16" ht="16.5" x14ac:dyDescent="0.25">
      <c r="A881" s="55" t="s">
        <v>6694</v>
      </c>
      <c r="B881" s="56" t="s">
        <v>6707</v>
      </c>
      <c r="C881" s="57" t="s">
        <v>6708</v>
      </c>
      <c r="D881" s="56" t="s">
        <v>880</v>
      </c>
      <c r="E881" s="56" t="s">
        <v>19</v>
      </c>
      <c r="F881" s="58">
        <v>6</v>
      </c>
      <c r="G881" s="59">
        <v>689.81</v>
      </c>
      <c r="H881" s="60">
        <v>4138.8599999999997</v>
      </c>
      <c r="I881" s="38"/>
      <c r="J881" s="38"/>
      <c r="L881" s="27"/>
      <c r="N881" s="19"/>
      <c r="P881" s="19"/>
    </row>
    <row r="882" spans="1:16" x14ac:dyDescent="0.25">
      <c r="A882" s="55" t="s">
        <v>279</v>
      </c>
      <c r="B882" s="56" t="s">
        <v>280</v>
      </c>
      <c r="C882" s="57" t="s">
        <v>281</v>
      </c>
      <c r="D882" s="56" t="s">
        <v>6792</v>
      </c>
      <c r="E882" s="56" t="s">
        <v>12</v>
      </c>
      <c r="F882" s="58">
        <v>52</v>
      </c>
      <c r="G882" s="59">
        <v>78.900000000000006</v>
      </c>
      <c r="H882" s="60">
        <v>4102.8</v>
      </c>
      <c r="I882" s="38"/>
      <c r="J882" s="38"/>
      <c r="L882" s="27"/>
      <c r="N882" s="19"/>
      <c r="P882" s="19"/>
    </row>
    <row r="883" spans="1:16" ht="16.5" x14ac:dyDescent="0.25">
      <c r="A883" s="55" t="s">
        <v>1789</v>
      </c>
      <c r="B883" s="56" t="s">
        <v>1790</v>
      </c>
      <c r="C883" s="57" t="s">
        <v>1791</v>
      </c>
      <c r="D883" s="56" t="s">
        <v>6792</v>
      </c>
      <c r="E883" s="56" t="s">
        <v>19</v>
      </c>
      <c r="F883" s="58">
        <v>3</v>
      </c>
      <c r="G883" s="59">
        <v>1365.67</v>
      </c>
      <c r="H883" s="60">
        <v>4097.01</v>
      </c>
      <c r="I883" s="38"/>
      <c r="J883" s="38"/>
      <c r="L883" s="27"/>
      <c r="N883" s="19"/>
      <c r="P883" s="19"/>
    </row>
    <row r="884" spans="1:16" ht="24.75" x14ac:dyDescent="0.25">
      <c r="A884" s="55" t="s">
        <v>232</v>
      </c>
      <c r="B884" s="56" t="s">
        <v>233</v>
      </c>
      <c r="C884" s="57" t="s">
        <v>234</v>
      </c>
      <c r="D884" s="56" t="s">
        <v>11</v>
      </c>
      <c r="E884" s="56" t="s">
        <v>29</v>
      </c>
      <c r="F884" s="58">
        <v>7</v>
      </c>
      <c r="G884" s="59">
        <v>583.29999999999995</v>
      </c>
      <c r="H884" s="60">
        <v>4083.1</v>
      </c>
      <c r="I884" s="38"/>
      <c r="J884" s="38"/>
      <c r="L884" s="27"/>
      <c r="N884" s="19"/>
      <c r="P884" s="19"/>
    </row>
    <row r="885" spans="1:16" x14ac:dyDescent="0.25">
      <c r="A885" s="55" t="s">
        <v>1882</v>
      </c>
      <c r="B885" s="56" t="s">
        <v>1883</v>
      </c>
      <c r="C885" s="57" t="s">
        <v>1884</v>
      </c>
      <c r="D885" s="56" t="s">
        <v>11</v>
      </c>
      <c r="E885" s="56" t="s">
        <v>68</v>
      </c>
      <c r="F885" s="58">
        <v>100</v>
      </c>
      <c r="G885" s="59">
        <v>40.35</v>
      </c>
      <c r="H885" s="60">
        <v>4035</v>
      </c>
      <c r="I885" s="38"/>
      <c r="J885" s="38"/>
      <c r="K885" s="27" t="s">
        <v>6801</v>
      </c>
      <c r="L885" s="27"/>
      <c r="N885" s="19"/>
      <c r="P885" s="19"/>
    </row>
    <row r="886" spans="1:16" x14ac:dyDescent="0.25">
      <c r="A886" s="55" t="s">
        <v>159</v>
      </c>
      <c r="B886" s="56" t="s">
        <v>160</v>
      </c>
      <c r="C886" s="57" t="s">
        <v>161</v>
      </c>
      <c r="D886" s="56" t="s">
        <v>6792</v>
      </c>
      <c r="E886" s="56" t="s">
        <v>12</v>
      </c>
      <c r="F886" s="58">
        <v>26</v>
      </c>
      <c r="G886" s="59">
        <v>154.54</v>
      </c>
      <c r="H886" s="60">
        <v>4018.04</v>
      </c>
      <c r="I886" s="38"/>
      <c r="J886" s="38"/>
      <c r="L886" s="27"/>
      <c r="N886" s="19"/>
      <c r="P886" s="19"/>
    </row>
    <row r="887" spans="1:16" ht="16.5" x14ac:dyDescent="0.25">
      <c r="A887" s="55" t="s">
        <v>6060</v>
      </c>
      <c r="B887" s="56" t="s">
        <v>6073</v>
      </c>
      <c r="C887" s="57" t="s">
        <v>6074</v>
      </c>
      <c r="D887" s="56" t="s">
        <v>11</v>
      </c>
      <c r="E887" s="56" t="s">
        <v>29</v>
      </c>
      <c r="F887" s="58">
        <v>29</v>
      </c>
      <c r="G887" s="59">
        <v>137.04</v>
      </c>
      <c r="H887" s="60">
        <v>3974.16</v>
      </c>
      <c r="I887" s="38"/>
      <c r="J887" s="38"/>
      <c r="L887" s="27"/>
      <c r="N887" s="19"/>
      <c r="P887" s="19"/>
    </row>
    <row r="888" spans="1:16" x14ac:dyDescent="0.25">
      <c r="A888" s="55" t="s">
        <v>2944</v>
      </c>
      <c r="B888" s="56" t="s">
        <v>2945</v>
      </c>
      <c r="C888" s="57" t="s">
        <v>2946</v>
      </c>
      <c r="D888" s="56" t="s">
        <v>6792</v>
      </c>
      <c r="E888" s="56" t="s">
        <v>19</v>
      </c>
      <c r="F888" s="58">
        <v>5</v>
      </c>
      <c r="G888" s="59">
        <v>790.84</v>
      </c>
      <c r="H888" s="60">
        <v>3954.2</v>
      </c>
      <c r="I888" s="38"/>
      <c r="J888" s="38"/>
      <c r="L888" s="27"/>
      <c r="N888" s="19"/>
      <c r="P888" s="19"/>
    </row>
    <row r="889" spans="1:16" x14ac:dyDescent="0.25">
      <c r="A889" s="55" t="s">
        <v>3256</v>
      </c>
      <c r="B889" s="56" t="s">
        <v>3269</v>
      </c>
      <c r="C889" s="57" t="s">
        <v>3270</v>
      </c>
      <c r="D889" s="56" t="s">
        <v>6792</v>
      </c>
      <c r="E889" s="56" t="s">
        <v>68</v>
      </c>
      <c r="F889" s="61">
        <v>127</v>
      </c>
      <c r="G889" s="59">
        <v>31</v>
      </c>
      <c r="H889" s="60">
        <v>3937</v>
      </c>
      <c r="I889" s="38"/>
      <c r="J889" s="38"/>
      <c r="L889" s="27"/>
      <c r="N889" s="19"/>
      <c r="P889" s="19"/>
    </row>
    <row r="890" spans="1:16" x14ac:dyDescent="0.25">
      <c r="A890" s="55" t="s">
        <v>2124</v>
      </c>
      <c r="B890" s="56" t="s">
        <v>2125</v>
      </c>
      <c r="C890" s="57" t="s">
        <v>2126</v>
      </c>
      <c r="D890" s="56" t="s">
        <v>6840</v>
      </c>
      <c r="E890" s="56" t="s">
        <v>19</v>
      </c>
      <c r="F890" s="61">
        <v>7</v>
      </c>
      <c r="G890" s="59">
        <v>561.57000000000005</v>
      </c>
      <c r="H890" s="60">
        <v>3930.99</v>
      </c>
      <c r="I890" s="38"/>
      <c r="J890" s="38"/>
      <c r="L890" s="27"/>
      <c r="N890" s="19"/>
      <c r="P890" s="19"/>
    </row>
    <row r="891" spans="1:16" x14ac:dyDescent="0.25">
      <c r="A891" s="55" t="s">
        <v>2775</v>
      </c>
      <c r="B891" s="56" t="s">
        <v>2776</v>
      </c>
      <c r="C891" s="57" t="s">
        <v>2777</v>
      </c>
      <c r="D891" s="56" t="s">
        <v>6792</v>
      </c>
      <c r="E891" s="56" t="s">
        <v>68</v>
      </c>
      <c r="F891" s="58">
        <v>36</v>
      </c>
      <c r="G891" s="59">
        <v>108.35</v>
      </c>
      <c r="H891" s="60">
        <v>3900.6</v>
      </c>
      <c r="I891" s="38"/>
      <c r="J891" s="38"/>
      <c r="L891" s="27"/>
      <c r="N891" s="19"/>
      <c r="P891" s="19"/>
    </row>
    <row r="892" spans="1:16" x14ac:dyDescent="0.25">
      <c r="A892" s="55" t="s">
        <v>665</v>
      </c>
      <c r="B892" s="56" t="s">
        <v>666</v>
      </c>
      <c r="C892" s="57" t="s">
        <v>667</v>
      </c>
      <c r="D892" s="56" t="s">
        <v>6792</v>
      </c>
      <c r="E892" s="56" t="s">
        <v>19</v>
      </c>
      <c r="F892" s="58">
        <v>61</v>
      </c>
      <c r="G892" s="59">
        <v>63.94</v>
      </c>
      <c r="H892" s="60">
        <v>3900.34</v>
      </c>
      <c r="I892" s="38"/>
      <c r="J892" s="38"/>
      <c r="L892" s="27"/>
      <c r="N892" s="19"/>
      <c r="P892" s="19"/>
    </row>
    <row r="893" spans="1:16" ht="16.5" x14ac:dyDescent="0.25">
      <c r="A893" s="55" t="s">
        <v>1500</v>
      </c>
      <c r="B893" s="56" t="s">
        <v>1501</v>
      </c>
      <c r="C893" s="57" t="s">
        <v>1502</v>
      </c>
      <c r="D893" s="56" t="s">
        <v>11</v>
      </c>
      <c r="E893" s="56" t="s">
        <v>19</v>
      </c>
      <c r="F893" s="58">
        <v>33</v>
      </c>
      <c r="G893" s="59">
        <v>118.02</v>
      </c>
      <c r="H893" s="60">
        <v>3894.66</v>
      </c>
      <c r="I893" s="38"/>
      <c r="J893" s="38"/>
      <c r="L893" s="27"/>
      <c r="N893" s="19"/>
      <c r="P893" s="19"/>
    </row>
    <row r="894" spans="1:16" ht="16.5" x14ac:dyDescent="0.25">
      <c r="A894" s="55" t="s">
        <v>271</v>
      </c>
      <c r="B894" s="56" t="s">
        <v>272</v>
      </c>
      <c r="C894" s="57" t="s">
        <v>273</v>
      </c>
      <c r="D894" s="56" t="s">
        <v>11</v>
      </c>
      <c r="E894" s="56" t="s">
        <v>68</v>
      </c>
      <c r="F894" s="58">
        <v>55</v>
      </c>
      <c r="G894" s="59">
        <v>70.569999999999993</v>
      </c>
      <c r="H894" s="60">
        <v>3881.35</v>
      </c>
      <c r="I894" s="38"/>
      <c r="J894" s="38"/>
      <c r="L894" s="27"/>
      <c r="N894" s="19"/>
      <c r="P894" s="19"/>
    </row>
    <row r="895" spans="1:16" x14ac:dyDescent="0.25">
      <c r="A895" s="55" t="s">
        <v>1971</v>
      </c>
      <c r="B895" s="56" t="s">
        <v>1972</v>
      </c>
      <c r="C895" s="57" t="s">
        <v>1973</v>
      </c>
      <c r="D895" s="56" t="s">
        <v>6792</v>
      </c>
      <c r="E895" s="56" t="s">
        <v>19</v>
      </c>
      <c r="F895" s="58">
        <v>5</v>
      </c>
      <c r="G895" s="59">
        <v>774.49</v>
      </c>
      <c r="H895" s="60">
        <v>3872.45</v>
      </c>
      <c r="I895" s="38"/>
      <c r="J895" s="38"/>
      <c r="L895" s="27"/>
      <c r="N895" s="19"/>
      <c r="P895" s="19"/>
    </row>
    <row r="896" spans="1:16" ht="16.5" x14ac:dyDescent="0.25">
      <c r="A896" s="55" t="s">
        <v>6011</v>
      </c>
      <c r="B896" s="56" t="s">
        <v>6015</v>
      </c>
      <c r="C896" s="57" t="s">
        <v>6016</v>
      </c>
      <c r="D896" s="56" t="s">
        <v>11</v>
      </c>
      <c r="E896" s="56" t="s">
        <v>29</v>
      </c>
      <c r="F896" s="58">
        <v>24</v>
      </c>
      <c r="G896" s="59">
        <v>160.44999999999999</v>
      </c>
      <c r="H896" s="60">
        <v>3850.8</v>
      </c>
      <c r="I896" s="38"/>
      <c r="J896" s="38"/>
      <c r="L896" s="27"/>
      <c r="N896" s="19"/>
      <c r="P896" s="19"/>
    </row>
    <row r="897" spans="1:16" ht="16.5" x14ac:dyDescent="0.25">
      <c r="A897" s="55" t="s">
        <v>2478</v>
      </c>
      <c r="B897" s="56" t="s">
        <v>2479</v>
      </c>
      <c r="C897" s="57" t="s">
        <v>2480</v>
      </c>
      <c r="D897" s="56" t="s">
        <v>6792</v>
      </c>
      <c r="E897" s="56" t="s">
        <v>68</v>
      </c>
      <c r="F897" s="58">
        <v>80</v>
      </c>
      <c r="G897" s="59">
        <v>48.13</v>
      </c>
      <c r="H897" s="60">
        <v>3850.4</v>
      </c>
      <c r="I897" s="38"/>
      <c r="J897" s="38"/>
      <c r="L897" s="27"/>
      <c r="N897" s="19"/>
      <c r="P897" s="19"/>
    </row>
    <row r="898" spans="1:16" x14ac:dyDescent="0.25">
      <c r="A898" s="55" t="s">
        <v>1284</v>
      </c>
      <c r="B898" s="56" t="s">
        <v>1291</v>
      </c>
      <c r="C898" s="57" t="s">
        <v>1292</v>
      </c>
      <c r="D898" s="56" t="s">
        <v>6792</v>
      </c>
      <c r="E898" s="56" t="s">
        <v>12</v>
      </c>
      <c r="F898" s="58">
        <v>450</v>
      </c>
      <c r="G898" s="59">
        <v>8.5399999999999991</v>
      </c>
      <c r="H898" s="60">
        <v>3843</v>
      </c>
      <c r="I898" s="38"/>
      <c r="J898" s="38"/>
      <c r="L898" s="27"/>
      <c r="N898" s="19"/>
      <c r="P898" s="19"/>
    </row>
    <row r="899" spans="1:16" ht="16.5" x14ac:dyDescent="0.25">
      <c r="A899" s="55" t="s">
        <v>6005</v>
      </c>
      <c r="B899" s="56" t="s">
        <v>6009</v>
      </c>
      <c r="C899" s="57" t="s">
        <v>6010</v>
      </c>
      <c r="D899" s="56" t="s">
        <v>11</v>
      </c>
      <c r="E899" s="56" t="s">
        <v>29</v>
      </c>
      <c r="F899" s="58">
        <v>124</v>
      </c>
      <c r="G899" s="59">
        <v>30.99</v>
      </c>
      <c r="H899" s="60">
        <v>3842.76</v>
      </c>
      <c r="I899" s="38"/>
      <c r="J899" s="38"/>
      <c r="L899" s="27"/>
      <c r="N899" s="19"/>
      <c r="P899" s="19"/>
    </row>
    <row r="900" spans="1:16" ht="16.5" x14ac:dyDescent="0.25">
      <c r="A900" s="55" t="s">
        <v>6571</v>
      </c>
      <c r="B900" s="56" t="s">
        <v>6584</v>
      </c>
      <c r="C900" s="57" t="s">
        <v>6585</v>
      </c>
      <c r="D900" s="56" t="s">
        <v>6840</v>
      </c>
      <c r="E900" s="56" t="s">
        <v>68</v>
      </c>
      <c r="F900" s="61">
        <v>26</v>
      </c>
      <c r="G900" s="59">
        <v>147.79</v>
      </c>
      <c r="H900" s="60">
        <v>3842.54</v>
      </c>
      <c r="I900" s="38"/>
      <c r="J900" s="38"/>
      <c r="L900" s="27"/>
      <c r="N900" s="19"/>
      <c r="P900" s="19"/>
    </row>
    <row r="901" spans="1:16" x14ac:dyDescent="0.25">
      <c r="A901" s="55" t="s">
        <v>2511</v>
      </c>
      <c r="B901" s="56" t="s">
        <v>2512</v>
      </c>
      <c r="C901" s="57" t="s">
        <v>2513</v>
      </c>
      <c r="D901" s="56" t="s">
        <v>6840</v>
      </c>
      <c r="E901" s="56" t="s">
        <v>68</v>
      </c>
      <c r="F901" s="58">
        <v>20</v>
      </c>
      <c r="G901" s="59">
        <v>191.98</v>
      </c>
      <c r="H901" s="60">
        <v>3839.6</v>
      </c>
      <c r="I901" s="38"/>
      <c r="J901" s="38"/>
      <c r="L901" s="27"/>
      <c r="N901" s="19"/>
      <c r="P901" s="19"/>
    </row>
    <row r="902" spans="1:16" ht="33" x14ac:dyDescent="0.25">
      <c r="A902" s="55" t="s">
        <v>1816</v>
      </c>
      <c r="B902" s="56" t="s">
        <v>1817</v>
      </c>
      <c r="C902" s="57" t="s">
        <v>1818</v>
      </c>
      <c r="D902" s="56" t="s">
        <v>11</v>
      </c>
      <c r="E902" s="56" t="s">
        <v>68</v>
      </c>
      <c r="F902" s="58">
        <v>7</v>
      </c>
      <c r="G902" s="59">
        <v>546.9</v>
      </c>
      <c r="H902" s="60">
        <v>3828.3</v>
      </c>
      <c r="I902" s="38"/>
      <c r="J902" s="38"/>
      <c r="L902" s="27"/>
      <c r="N902" s="19"/>
      <c r="P902" s="19"/>
    </row>
    <row r="903" spans="1:16" x14ac:dyDescent="0.25">
      <c r="A903" s="55" t="s">
        <v>4444</v>
      </c>
      <c r="B903" s="56" t="s">
        <v>4445</v>
      </c>
      <c r="C903" s="57" t="s">
        <v>4446</v>
      </c>
      <c r="D903" s="56" t="s">
        <v>6792</v>
      </c>
      <c r="E903" s="56" t="s">
        <v>29</v>
      </c>
      <c r="F903" s="58">
        <v>6</v>
      </c>
      <c r="G903" s="59">
        <v>637.04999999999995</v>
      </c>
      <c r="H903" s="60">
        <v>3822.3</v>
      </c>
      <c r="I903" s="38"/>
      <c r="J903" s="38"/>
      <c r="L903" s="27"/>
      <c r="N903" s="19"/>
      <c r="P903" s="19"/>
    </row>
    <row r="904" spans="1:16" x14ac:dyDescent="0.25">
      <c r="A904" s="55" t="s">
        <v>2589</v>
      </c>
      <c r="B904" s="56" t="s">
        <v>2590</v>
      </c>
      <c r="C904" s="57" t="s">
        <v>2591</v>
      </c>
      <c r="D904" s="56" t="s">
        <v>6792</v>
      </c>
      <c r="E904" s="56" t="s">
        <v>19</v>
      </c>
      <c r="F904" s="58">
        <v>29</v>
      </c>
      <c r="G904" s="59">
        <v>130.06</v>
      </c>
      <c r="H904" s="60">
        <v>3771.74</v>
      </c>
      <c r="I904" s="38"/>
      <c r="J904" s="38"/>
      <c r="L904" s="27"/>
      <c r="N904" s="19"/>
      <c r="P904" s="19"/>
    </row>
    <row r="905" spans="1:16" x14ac:dyDescent="0.25">
      <c r="A905" s="55" t="s">
        <v>1022</v>
      </c>
      <c r="B905" s="56" t="s">
        <v>1023</v>
      </c>
      <c r="C905" s="57" t="s">
        <v>1024</v>
      </c>
      <c r="D905" s="56" t="s">
        <v>6792</v>
      </c>
      <c r="E905" s="56" t="s">
        <v>12</v>
      </c>
      <c r="F905" s="58">
        <v>335</v>
      </c>
      <c r="G905" s="59">
        <v>11.25</v>
      </c>
      <c r="H905" s="60">
        <v>3768.75</v>
      </c>
      <c r="I905" s="38"/>
      <c r="J905" s="38"/>
      <c r="L905" s="27"/>
      <c r="N905" s="19"/>
      <c r="P905" s="19"/>
    </row>
    <row r="906" spans="1:16" ht="16.5" x14ac:dyDescent="0.25">
      <c r="A906" s="55" t="s">
        <v>2412</v>
      </c>
      <c r="B906" s="56" t="s">
        <v>2413</v>
      </c>
      <c r="C906" s="57" t="s">
        <v>2414</v>
      </c>
      <c r="D906" s="56" t="s">
        <v>11</v>
      </c>
      <c r="E906" s="56" t="s">
        <v>19</v>
      </c>
      <c r="F906" s="61">
        <v>3</v>
      </c>
      <c r="G906" s="59">
        <v>1249.04</v>
      </c>
      <c r="H906" s="60">
        <v>3747.12</v>
      </c>
      <c r="I906" s="38"/>
      <c r="J906" s="38"/>
      <c r="L906" s="27"/>
      <c r="N906" s="19"/>
      <c r="P906" s="19"/>
    </row>
    <row r="907" spans="1:16" ht="33" x14ac:dyDescent="0.25">
      <c r="A907" s="55" t="s">
        <v>1129</v>
      </c>
      <c r="B907" s="56" t="s">
        <v>1130</v>
      </c>
      <c r="C907" s="57" t="s">
        <v>1131</v>
      </c>
      <c r="D907" s="56" t="s">
        <v>11</v>
      </c>
      <c r="E907" s="56" t="s">
        <v>12</v>
      </c>
      <c r="F907" s="58">
        <v>77</v>
      </c>
      <c r="G907" s="59">
        <v>48.4</v>
      </c>
      <c r="H907" s="60">
        <v>3726.8</v>
      </c>
      <c r="I907" s="38"/>
      <c r="J907" s="38"/>
      <c r="L907" s="27"/>
      <c r="N907" s="19"/>
      <c r="P907" s="19"/>
    </row>
    <row r="908" spans="1:16" ht="16.5" x14ac:dyDescent="0.25">
      <c r="A908" s="55" t="s">
        <v>6057</v>
      </c>
      <c r="B908" s="56" t="s">
        <v>6070</v>
      </c>
      <c r="C908" s="57" t="s">
        <v>6071</v>
      </c>
      <c r="D908" s="56" t="s">
        <v>11</v>
      </c>
      <c r="E908" s="56" t="s">
        <v>29</v>
      </c>
      <c r="F908" s="58">
        <v>29</v>
      </c>
      <c r="G908" s="59">
        <v>128.32</v>
      </c>
      <c r="H908" s="60">
        <v>3721.28</v>
      </c>
      <c r="I908" s="38"/>
      <c r="J908" s="38"/>
      <c r="L908" s="27"/>
      <c r="N908" s="19"/>
      <c r="P908" s="19"/>
    </row>
    <row r="909" spans="1:16" x14ac:dyDescent="0.25">
      <c r="A909" s="55" t="s">
        <v>2616</v>
      </c>
      <c r="B909" s="56" t="s">
        <v>2617</v>
      </c>
      <c r="C909" s="57" t="s">
        <v>2618</v>
      </c>
      <c r="D909" s="56" t="s">
        <v>6792</v>
      </c>
      <c r="E909" s="56" t="s">
        <v>19</v>
      </c>
      <c r="F909" s="58">
        <v>5</v>
      </c>
      <c r="G909" s="59">
        <v>743.69</v>
      </c>
      <c r="H909" s="60">
        <v>3718.45</v>
      </c>
      <c r="I909" s="38"/>
      <c r="J909" s="38"/>
      <c r="L909" s="27"/>
      <c r="N909" s="19"/>
      <c r="P909" s="19"/>
    </row>
    <row r="910" spans="1:16" x14ac:dyDescent="0.25">
      <c r="A910" s="55" t="s">
        <v>2139</v>
      </c>
      <c r="B910" s="56" t="s">
        <v>2140</v>
      </c>
      <c r="C910" s="57" t="s">
        <v>2141</v>
      </c>
      <c r="D910" s="56" t="s">
        <v>6792</v>
      </c>
      <c r="E910" s="56" t="s">
        <v>19</v>
      </c>
      <c r="F910" s="61">
        <v>9</v>
      </c>
      <c r="G910" s="59">
        <v>410.33</v>
      </c>
      <c r="H910" s="60">
        <v>3692.97</v>
      </c>
      <c r="I910" s="38"/>
      <c r="J910" s="38"/>
      <c r="L910" s="27"/>
      <c r="N910" s="19"/>
      <c r="P910" s="19"/>
    </row>
    <row r="911" spans="1:16" ht="24.75" x14ac:dyDescent="0.25">
      <c r="A911" s="55" t="s">
        <v>1426</v>
      </c>
      <c r="B911" s="56" t="s">
        <v>1427</v>
      </c>
      <c r="C911" s="57" t="s">
        <v>1428</v>
      </c>
      <c r="D911" s="56" t="s">
        <v>11</v>
      </c>
      <c r="E911" s="56" t="s">
        <v>68</v>
      </c>
      <c r="F911" s="58">
        <v>34</v>
      </c>
      <c r="G911" s="59">
        <v>108.48</v>
      </c>
      <c r="H911" s="60">
        <v>3688.32</v>
      </c>
      <c r="I911" s="38"/>
      <c r="J911" s="38"/>
      <c r="L911" s="27"/>
      <c r="N911" s="19"/>
      <c r="P911" s="19"/>
    </row>
    <row r="912" spans="1:16" x14ac:dyDescent="0.25">
      <c r="A912" s="55" t="s">
        <v>2244</v>
      </c>
      <c r="B912" s="56" t="s">
        <v>2245</v>
      </c>
      <c r="C912" s="57" t="s">
        <v>2246</v>
      </c>
      <c r="D912" s="56" t="s">
        <v>6792</v>
      </c>
      <c r="E912" s="56" t="s">
        <v>19</v>
      </c>
      <c r="F912" s="61">
        <v>31</v>
      </c>
      <c r="G912" s="59">
        <v>118.44</v>
      </c>
      <c r="H912" s="60">
        <v>3671.64</v>
      </c>
      <c r="I912" s="38"/>
      <c r="J912" s="38"/>
      <c r="L912" s="27"/>
      <c r="N912" s="19"/>
      <c r="P912" s="19"/>
    </row>
    <row r="913" spans="1:16" ht="24.75" x14ac:dyDescent="0.25">
      <c r="A913" s="55" t="s">
        <v>154</v>
      </c>
      <c r="B913" s="56" t="s">
        <v>155</v>
      </c>
      <c r="C913" s="57" t="s">
        <v>156</v>
      </c>
      <c r="D913" s="56" t="s">
        <v>11</v>
      </c>
      <c r="E913" s="56" t="s">
        <v>12</v>
      </c>
      <c r="F913" s="58">
        <v>34</v>
      </c>
      <c r="G913" s="59">
        <v>107.32</v>
      </c>
      <c r="H913" s="60">
        <v>3648.88</v>
      </c>
      <c r="I913" s="38"/>
      <c r="J913" s="38"/>
      <c r="L913" s="27"/>
      <c r="N913" s="19"/>
      <c r="P913" s="19"/>
    </row>
    <row r="914" spans="1:16" ht="24.75" x14ac:dyDescent="0.25">
      <c r="A914" s="55" t="s">
        <v>4910</v>
      </c>
      <c r="B914" s="56" t="s">
        <v>4914</v>
      </c>
      <c r="C914" s="57" t="s">
        <v>4915</v>
      </c>
      <c r="D914" s="56" t="s">
        <v>6840</v>
      </c>
      <c r="E914" s="56" t="s">
        <v>68</v>
      </c>
      <c r="F914" s="58">
        <v>127</v>
      </c>
      <c r="G914" s="59">
        <v>28.7</v>
      </c>
      <c r="H914" s="60">
        <v>3644.9</v>
      </c>
      <c r="I914" s="38"/>
      <c r="J914" s="38"/>
      <c r="L914" s="27"/>
      <c r="N914" s="19"/>
      <c r="P914" s="19"/>
    </row>
    <row r="915" spans="1:16" x14ac:dyDescent="0.25">
      <c r="A915" s="55" t="s">
        <v>736</v>
      </c>
      <c r="B915" s="56" t="s">
        <v>737</v>
      </c>
      <c r="C915" s="57" t="s">
        <v>738</v>
      </c>
      <c r="D915" s="56" t="s">
        <v>6792</v>
      </c>
      <c r="E915" s="56" t="s">
        <v>19</v>
      </c>
      <c r="F915" s="58">
        <v>78</v>
      </c>
      <c r="G915" s="59">
        <v>46.52</v>
      </c>
      <c r="H915" s="60">
        <v>3628.56</v>
      </c>
      <c r="I915" s="38"/>
      <c r="J915" s="38"/>
      <c r="L915" s="27"/>
      <c r="N915" s="19"/>
      <c r="P915" s="19"/>
    </row>
    <row r="916" spans="1:16" x14ac:dyDescent="0.25">
      <c r="A916" s="55" t="s">
        <v>2184</v>
      </c>
      <c r="B916" s="56" t="s">
        <v>2185</v>
      </c>
      <c r="C916" s="57" t="s">
        <v>2186</v>
      </c>
      <c r="D916" s="56" t="s">
        <v>6792</v>
      </c>
      <c r="E916" s="56" t="s">
        <v>19</v>
      </c>
      <c r="F916" s="61">
        <v>17</v>
      </c>
      <c r="G916" s="59">
        <v>212.35</v>
      </c>
      <c r="H916" s="60">
        <v>3609.95</v>
      </c>
      <c r="I916" s="38"/>
      <c r="J916" s="38"/>
      <c r="L916" s="27"/>
      <c r="N916" s="19"/>
      <c r="P916" s="19"/>
    </row>
    <row r="917" spans="1:16" ht="24.75" x14ac:dyDescent="0.25">
      <c r="A917" s="55" t="s">
        <v>6054</v>
      </c>
      <c r="B917" s="56" t="s">
        <v>6067</v>
      </c>
      <c r="C917" s="57" t="s">
        <v>6068</v>
      </c>
      <c r="D917" s="56" t="s">
        <v>11</v>
      </c>
      <c r="E917" s="56" t="s">
        <v>12</v>
      </c>
      <c r="F917" s="58">
        <v>122</v>
      </c>
      <c r="G917" s="59">
        <v>29.54</v>
      </c>
      <c r="H917" s="60">
        <v>3603.88</v>
      </c>
      <c r="I917" s="38"/>
      <c r="J917" s="38"/>
      <c r="L917" s="27"/>
      <c r="N917" s="19"/>
      <c r="P917" s="19"/>
    </row>
    <row r="918" spans="1:16" x14ac:dyDescent="0.25">
      <c r="A918" s="55" t="s">
        <v>1735</v>
      </c>
      <c r="B918" s="56" t="s">
        <v>1736</v>
      </c>
      <c r="C918" s="57" t="s">
        <v>1737</v>
      </c>
      <c r="D918" s="56" t="s">
        <v>6792</v>
      </c>
      <c r="E918" s="56" t="s">
        <v>19</v>
      </c>
      <c r="F918" s="58">
        <v>42</v>
      </c>
      <c r="G918" s="59">
        <v>85.71</v>
      </c>
      <c r="H918" s="60">
        <v>3599.82</v>
      </c>
      <c r="I918" s="38"/>
      <c r="J918" s="38"/>
      <c r="L918" s="27"/>
      <c r="N918" s="19"/>
      <c r="P918" s="19"/>
    </row>
    <row r="919" spans="1:16" x14ac:dyDescent="0.25">
      <c r="A919" s="55" t="s">
        <v>2259</v>
      </c>
      <c r="B919" s="56" t="s">
        <v>2260</v>
      </c>
      <c r="C919" s="57" t="s">
        <v>2261</v>
      </c>
      <c r="D919" s="56" t="s">
        <v>6792</v>
      </c>
      <c r="E919" s="56" t="s">
        <v>19</v>
      </c>
      <c r="F919" s="61">
        <v>26</v>
      </c>
      <c r="G919" s="59">
        <v>138.21</v>
      </c>
      <c r="H919" s="60">
        <v>3593.46</v>
      </c>
      <c r="I919" s="38"/>
      <c r="J919" s="38"/>
      <c r="L919" s="27"/>
      <c r="N919" s="19"/>
      <c r="P919" s="19"/>
    </row>
    <row r="920" spans="1:16" ht="41.25" x14ac:dyDescent="0.25">
      <c r="A920" s="55" t="s">
        <v>593</v>
      </c>
      <c r="B920" s="56" t="s">
        <v>594</v>
      </c>
      <c r="C920" s="57" t="s">
        <v>595</v>
      </c>
      <c r="D920" s="56" t="s">
        <v>11</v>
      </c>
      <c r="E920" s="56" t="s">
        <v>19</v>
      </c>
      <c r="F920" s="58">
        <v>5</v>
      </c>
      <c r="G920" s="59">
        <v>715.62</v>
      </c>
      <c r="H920" s="60">
        <v>3578.1</v>
      </c>
      <c r="I920" s="38"/>
      <c r="J920" s="38"/>
      <c r="L920" s="27"/>
      <c r="N920" s="19"/>
      <c r="P920" s="19"/>
    </row>
    <row r="921" spans="1:16" ht="16.5" x14ac:dyDescent="0.25">
      <c r="A921" s="55" t="s">
        <v>2049</v>
      </c>
      <c r="B921" s="56" t="s">
        <v>2050</v>
      </c>
      <c r="C921" s="57" t="s">
        <v>2051</v>
      </c>
      <c r="D921" s="56" t="s">
        <v>11</v>
      </c>
      <c r="E921" s="56" t="s">
        <v>19</v>
      </c>
      <c r="F921" s="61">
        <v>40</v>
      </c>
      <c r="G921" s="59">
        <v>89.4</v>
      </c>
      <c r="H921" s="60">
        <v>3576</v>
      </c>
      <c r="I921" s="38"/>
      <c r="J921" s="38"/>
      <c r="L921" s="27"/>
      <c r="N921" s="19"/>
      <c r="P921" s="19"/>
    </row>
    <row r="922" spans="1:16" x14ac:dyDescent="0.25">
      <c r="A922" s="55" t="s">
        <v>5100</v>
      </c>
      <c r="B922" s="56" t="s">
        <v>5104</v>
      </c>
      <c r="C922" s="57" t="s">
        <v>5105</v>
      </c>
      <c r="D922" s="56" t="s">
        <v>6792</v>
      </c>
      <c r="E922" s="56" t="s">
        <v>12</v>
      </c>
      <c r="F922" s="58">
        <v>5</v>
      </c>
      <c r="G922" s="59">
        <v>714.19</v>
      </c>
      <c r="H922" s="60">
        <v>3570.95</v>
      </c>
      <c r="I922" s="38"/>
      <c r="J922" s="38"/>
      <c r="L922" s="27"/>
      <c r="N922" s="19"/>
      <c r="P922" s="19"/>
    </row>
    <row r="923" spans="1:16" ht="16.5" x14ac:dyDescent="0.25">
      <c r="A923" s="55" t="s">
        <v>689</v>
      </c>
      <c r="B923" s="56" t="s">
        <v>690</v>
      </c>
      <c r="C923" s="57" t="s">
        <v>691</v>
      </c>
      <c r="D923" s="56" t="s">
        <v>11</v>
      </c>
      <c r="E923" s="56" t="s">
        <v>19</v>
      </c>
      <c r="F923" s="58">
        <v>12</v>
      </c>
      <c r="G923" s="59">
        <v>296.88</v>
      </c>
      <c r="H923" s="60">
        <v>3562.56</v>
      </c>
      <c r="I923" s="38"/>
      <c r="J923" s="38"/>
      <c r="L923" s="27"/>
      <c r="N923" s="19"/>
      <c r="P923" s="19"/>
    </row>
    <row r="924" spans="1:16" ht="24.75" x14ac:dyDescent="0.25">
      <c r="A924" s="55" t="s">
        <v>2253</v>
      </c>
      <c r="B924" s="56" t="s">
        <v>2254</v>
      </c>
      <c r="C924" s="57" t="s">
        <v>2255</v>
      </c>
      <c r="D924" s="56" t="s">
        <v>11</v>
      </c>
      <c r="E924" s="56" t="s">
        <v>19</v>
      </c>
      <c r="F924" s="61">
        <v>5</v>
      </c>
      <c r="G924" s="59">
        <v>711.69</v>
      </c>
      <c r="H924" s="60">
        <v>3558.45</v>
      </c>
      <c r="I924" s="38"/>
      <c r="J924" s="38"/>
      <c r="L924" s="27"/>
      <c r="N924" s="19"/>
      <c r="P924" s="19"/>
    </row>
    <row r="925" spans="1:16" ht="16.5" x14ac:dyDescent="0.25">
      <c r="A925" s="55" t="s">
        <v>4049</v>
      </c>
      <c r="B925" s="56" t="s">
        <v>4074</v>
      </c>
      <c r="C925" s="57" t="s">
        <v>4075</v>
      </c>
      <c r="D925" s="56" t="s">
        <v>11</v>
      </c>
      <c r="E925" s="56" t="s">
        <v>19</v>
      </c>
      <c r="F925" s="58">
        <v>96</v>
      </c>
      <c r="G925" s="59">
        <v>37.01</v>
      </c>
      <c r="H925" s="60">
        <v>3552.96</v>
      </c>
      <c r="I925" s="38"/>
      <c r="J925" s="38"/>
      <c r="L925" s="27"/>
      <c r="N925" s="19"/>
      <c r="P925" s="19"/>
    </row>
    <row r="926" spans="1:16" x14ac:dyDescent="0.25">
      <c r="A926" s="55" t="s">
        <v>4419</v>
      </c>
      <c r="B926" s="56" t="s">
        <v>4420</v>
      </c>
      <c r="C926" s="57" t="s">
        <v>4421</v>
      </c>
      <c r="D926" s="56" t="s">
        <v>6792</v>
      </c>
      <c r="E926" s="56" t="s">
        <v>12</v>
      </c>
      <c r="F926" s="58">
        <v>52</v>
      </c>
      <c r="G926" s="59">
        <v>68.14</v>
      </c>
      <c r="H926" s="60">
        <v>3543.28</v>
      </c>
      <c r="I926" s="38"/>
      <c r="J926" s="38"/>
      <c r="L926" s="27"/>
      <c r="N926" s="19"/>
      <c r="P926" s="19"/>
    </row>
    <row r="927" spans="1:16" x14ac:dyDescent="0.25">
      <c r="A927" s="55" t="s">
        <v>16</v>
      </c>
      <c r="B927" s="56" t="s">
        <v>17</v>
      </c>
      <c r="C927" s="57" t="s">
        <v>18</v>
      </c>
      <c r="D927" s="56" t="s">
        <v>6792</v>
      </c>
      <c r="E927" s="56" t="s">
        <v>19</v>
      </c>
      <c r="F927" s="58">
        <v>21</v>
      </c>
      <c r="G927" s="59">
        <v>168.18</v>
      </c>
      <c r="H927" s="60">
        <v>3531.78</v>
      </c>
      <c r="I927" s="38"/>
      <c r="J927" s="38"/>
      <c r="L927" s="27"/>
      <c r="N927" s="19"/>
      <c r="P927" s="19"/>
    </row>
    <row r="928" spans="1:16" x14ac:dyDescent="0.25">
      <c r="A928" s="55" t="s">
        <v>890</v>
      </c>
      <c r="B928" s="56" t="s">
        <v>891</v>
      </c>
      <c r="C928" s="57" t="s">
        <v>892</v>
      </c>
      <c r="D928" s="56" t="s">
        <v>6792</v>
      </c>
      <c r="E928" s="56" t="s">
        <v>68</v>
      </c>
      <c r="F928" s="58">
        <v>4</v>
      </c>
      <c r="G928" s="59">
        <v>875.85</v>
      </c>
      <c r="H928" s="60">
        <v>3503.4</v>
      </c>
      <c r="I928" s="38"/>
      <c r="J928" s="38"/>
      <c r="L928" s="27"/>
      <c r="N928" s="19"/>
      <c r="P928" s="19"/>
    </row>
    <row r="929" spans="1:16" ht="33" x14ac:dyDescent="0.25">
      <c r="A929" s="55" t="s">
        <v>48</v>
      </c>
      <c r="B929" s="56" t="s">
        <v>49</v>
      </c>
      <c r="C929" s="57" t="s">
        <v>50</v>
      </c>
      <c r="D929" s="56" t="s">
        <v>11</v>
      </c>
      <c r="E929" s="56" t="s">
        <v>29</v>
      </c>
      <c r="F929" s="58">
        <v>52</v>
      </c>
      <c r="G929" s="59">
        <v>66.95</v>
      </c>
      <c r="H929" s="60">
        <v>3481.4</v>
      </c>
      <c r="I929" s="38"/>
      <c r="J929" s="38"/>
      <c r="L929" s="27"/>
      <c r="N929" s="19"/>
      <c r="P929" s="19"/>
    </row>
    <row r="930" spans="1:16" x14ac:dyDescent="0.25">
      <c r="A930" s="55" t="s">
        <v>730</v>
      </c>
      <c r="B930" s="56" t="s">
        <v>731</v>
      </c>
      <c r="C930" s="57" t="s">
        <v>732</v>
      </c>
      <c r="D930" s="56" t="s">
        <v>11</v>
      </c>
      <c r="E930" s="56" t="s">
        <v>19</v>
      </c>
      <c r="F930" s="58">
        <v>42</v>
      </c>
      <c r="G930" s="59">
        <v>82.73</v>
      </c>
      <c r="H930" s="60">
        <v>3474.66</v>
      </c>
      <c r="I930" s="38"/>
      <c r="J930" s="38"/>
      <c r="L930" s="27"/>
      <c r="N930" s="19"/>
      <c r="P930" s="19"/>
    </row>
    <row r="931" spans="1:16" x14ac:dyDescent="0.25">
      <c r="A931" s="55" t="s">
        <v>1135</v>
      </c>
      <c r="B931" s="56" t="s">
        <v>1136</v>
      </c>
      <c r="C931" s="57" t="s">
        <v>1137</v>
      </c>
      <c r="D931" s="56" t="s">
        <v>6792</v>
      </c>
      <c r="E931" s="56" t="s">
        <v>12</v>
      </c>
      <c r="F931" s="58">
        <v>26</v>
      </c>
      <c r="G931" s="59">
        <v>133.38999999999999</v>
      </c>
      <c r="H931" s="60">
        <v>3468.14</v>
      </c>
      <c r="I931" s="38"/>
      <c r="J931" s="38"/>
      <c r="L931" s="27"/>
      <c r="N931" s="19"/>
      <c r="P931" s="19"/>
    </row>
    <row r="932" spans="1:16" ht="24.75" x14ac:dyDescent="0.25">
      <c r="A932" s="55" t="s">
        <v>1518</v>
      </c>
      <c r="B932" s="56" t="s">
        <v>1519</v>
      </c>
      <c r="C932" s="57" t="s">
        <v>1520</v>
      </c>
      <c r="D932" s="56" t="s">
        <v>11</v>
      </c>
      <c r="E932" s="56" t="s">
        <v>19</v>
      </c>
      <c r="F932" s="58">
        <v>52</v>
      </c>
      <c r="G932" s="59">
        <v>66.69</v>
      </c>
      <c r="H932" s="60">
        <v>3467.88</v>
      </c>
      <c r="I932" s="38"/>
      <c r="J932" s="38"/>
      <c r="L932" s="27"/>
      <c r="N932" s="19"/>
      <c r="P932" s="19"/>
    </row>
    <row r="933" spans="1:16" x14ac:dyDescent="0.25">
      <c r="A933" s="55" t="s">
        <v>2691</v>
      </c>
      <c r="B933" s="56" t="s">
        <v>2692</v>
      </c>
      <c r="C933" s="57" t="s">
        <v>2693</v>
      </c>
      <c r="D933" s="56" t="s">
        <v>6792</v>
      </c>
      <c r="E933" s="56" t="s">
        <v>12</v>
      </c>
      <c r="F933" s="58">
        <v>12</v>
      </c>
      <c r="G933" s="59">
        <v>288.83</v>
      </c>
      <c r="H933" s="60">
        <v>3465.96</v>
      </c>
      <c r="I933" s="38"/>
      <c r="J933" s="38"/>
      <c r="L933" s="27"/>
      <c r="N933" s="19"/>
      <c r="P933" s="19"/>
    </row>
    <row r="934" spans="1:16" ht="16.5" x14ac:dyDescent="0.25">
      <c r="A934" s="55" t="s">
        <v>6042</v>
      </c>
      <c r="B934" s="56" t="s">
        <v>6055</v>
      </c>
      <c r="C934" s="57" t="s">
        <v>6056</v>
      </c>
      <c r="D934" s="56" t="s">
        <v>11</v>
      </c>
      <c r="E934" s="56" t="s">
        <v>68</v>
      </c>
      <c r="F934" s="58">
        <v>52</v>
      </c>
      <c r="G934" s="59">
        <v>66.650000000000006</v>
      </c>
      <c r="H934" s="60">
        <v>3465.8</v>
      </c>
      <c r="I934" s="38"/>
      <c r="J934" s="38"/>
      <c r="L934" s="27"/>
      <c r="N934" s="19"/>
      <c r="P934" s="19"/>
    </row>
    <row r="935" spans="1:16" ht="16.5" x14ac:dyDescent="0.25">
      <c r="A935" s="55" t="s">
        <v>3225</v>
      </c>
      <c r="B935" s="56" t="s">
        <v>3213</v>
      </c>
      <c r="C935" s="57" t="s">
        <v>3214</v>
      </c>
      <c r="D935" s="56" t="s">
        <v>11</v>
      </c>
      <c r="E935" s="56" t="s">
        <v>19</v>
      </c>
      <c r="F935" s="61">
        <v>177</v>
      </c>
      <c r="G935" s="59">
        <v>19.54</v>
      </c>
      <c r="H935" s="60">
        <v>3458.58</v>
      </c>
      <c r="I935" s="38"/>
      <c r="J935" s="38"/>
      <c r="L935" s="27"/>
      <c r="N935" s="19"/>
      <c r="P935" s="19"/>
    </row>
    <row r="936" spans="1:16" x14ac:dyDescent="0.25">
      <c r="A936" s="55" t="s">
        <v>3677</v>
      </c>
      <c r="B936" s="56" t="s">
        <v>3690</v>
      </c>
      <c r="C936" s="57" t="s">
        <v>3691</v>
      </c>
      <c r="D936" s="56" t="s">
        <v>6792</v>
      </c>
      <c r="E936" s="56" t="s">
        <v>19</v>
      </c>
      <c r="F936" s="58">
        <v>5</v>
      </c>
      <c r="G936" s="59">
        <v>689.71</v>
      </c>
      <c r="H936" s="60">
        <v>3448.55</v>
      </c>
      <c r="I936" s="38"/>
      <c r="J936" s="38"/>
      <c r="L936" s="27"/>
      <c r="N936" s="19"/>
      <c r="P936" s="19"/>
    </row>
    <row r="937" spans="1:16" x14ac:dyDescent="0.25">
      <c r="A937" s="55" t="s">
        <v>5112</v>
      </c>
      <c r="B937" s="56" t="s">
        <v>5116</v>
      </c>
      <c r="C937" s="57" t="s">
        <v>5117</v>
      </c>
      <c r="D937" s="56" t="s">
        <v>6792</v>
      </c>
      <c r="E937" s="56" t="s">
        <v>12</v>
      </c>
      <c r="F937" s="58">
        <v>5</v>
      </c>
      <c r="G937" s="59">
        <v>688.54</v>
      </c>
      <c r="H937" s="60">
        <v>3442.7</v>
      </c>
      <c r="I937" s="38"/>
      <c r="J937" s="38"/>
      <c r="L937" s="27"/>
      <c r="N937" s="19"/>
      <c r="P937" s="19"/>
    </row>
    <row r="938" spans="1:16" x14ac:dyDescent="0.25">
      <c r="A938" s="55" t="s">
        <v>1798</v>
      </c>
      <c r="B938" s="56" t="s">
        <v>1799</v>
      </c>
      <c r="C938" s="57" t="s">
        <v>1800</v>
      </c>
      <c r="D938" s="56" t="s">
        <v>6792</v>
      </c>
      <c r="E938" s="56" t="s">
        <v>12</v>
      </c>
      <c r="F938" s="58">
        <v>13</v>
      </c>
      <c r="G938" s="59">
        <v>263.8</v>
      </c>
      <c r="H938" s="60">
        <v>3429.4</v>
      </c>
      <c r="I938" s="38"/>
      <c r="J938" s="38"/>
      <c r="L938" s="27"/>
      <c r="N938" s="19"/>
      <c r="P938" s="19"/>
    </row>
    <row r="939" spans="1:16" x14ac:dyDescent="0.25">
      <c r="A939" s="55" t="s">
        <v>171</v>
      </c>
      <c r="B939" s="56" t="s">
        <v>172</v>
      </c>
      <c r="C939" s="57" t="s">
        <v>173</v>
      </c>
      <c r="D939" s="56" t="s">
        <v>6792</v>
      </c>
      <c r="E939" s="56" t="s">
        <v>68</v>
      </c>
      <c r="F939" s="58">
        <v>32</v>
      </c>
      <c r="G939" s="59">
        <v>106.74</v>
      </c>
      <c r="H939" s="60">
        <v>3415.68</v>
      </c>
      <c r="I939" s="38"/>
      <c r="J939" s="38"/>
      <c r="L939" s="27"/>
      <c r="N939" s="19"/>
      <c r="P939" s="19"/>
    </row>
    <row r="940" spans="1:16" x14ac:dyDescent="0.25">
      <c r="A940" s="55" t="s">
        <v>6450</v>
      </c>
      <c r="B940" s="56" t="s">
        <v>6463</v>
      </c>
      <c r="C940" s="57" t="s">
        <v>6464</v>
      </c>
      <c r="D940" s="56" t="s">
        <v>6792</v>
      </c>
      <c r="E940" s="56" t="s">
        <v>29</v>
      </c>
      <c r="F940" s="58">
        <v>5</v>
      </c>
      <c r="G940" s="59">
        <v>679.54</v>
      </c>
      <c r="H940" s="60">
        <v>3397.7</v>
      </c>
      <c r="I940" s="38"/>
      <c r="J940" s="38"/>
      <c r="L940" s="27"/>
      <c r="N940" s="19"/>
      <c r="P940" s="19"/>
    </row>
    <row r="941" spans="1:16" ht="16.5" x14ac:dyDescent="0.25">
      <c r="A941" s="55" t="s">
        <v>1506</v>
      </c>
      <c r="B941" s="56" t="s">
        <v>1507</v>
      </c>
      <c r="C941" s="57" t="s">
        <v>1508</v>
      </c>
      <c r="D941" s="56" t="s">
        <v>11</v>
      </c>
      <c r="E941" s="56" t="s">
        <v>19</v>
      </c>
      <c r="F941" s="58">
        <v>12</v>
      </c>
      <c r="G941" s="59">
        <v>277.89</v>
      </c>
      <c r="H941" s="60">
        <v>3334.68</v>
      </c>
      <c r="I941" s="38"/>
      <c r="J941" s="38"/>
      <c r="L941" s="27"/>
      <c r="N941" s="19"/>
      <c r="P941" s="19"/>
    </row>
    <row r="942" spans="1:16" ht="24.75" x14ac:dyDescent="0.25">
      <c r="A942" s="55" t="s">
        <v>5898</v>
      </c>
      <c r="B942" s="56" t="s">
        <v>5902</v>
      </c>
      <c r="C942" s="57" t="s">
        <v>5903</v>
      </c>
      <c r="D942" s="56" t="s">
        <v>11</v>
      </c>
      <c r="E942" s="56" t="s">
        <v>12</v>
      </c>
      <c r="F942" s="58">
        <v>160</v>
      </c>
      <c r="G942" s="59">
        <v>20.66</v>
      </c>
      <c r="H942" s="60">
        <v>3305.6</v>
      </c>
      <c r="I942" s="38"/>
      <c r="J942" s="38"/>
      <c r="L942" s="27"/>
      <c r="N942" s="19"/>
      <c r="P942" s="19"/>
    </row>
    <row r="943" spans="1:16" x14ac:dyDescent="0.25">
      <c r="A943" s="55" t="s">
        <v>1968</v>
      </c>
      <c r="B943" s="56" t="s">
        <v>1969</v>
      </c>
      <c r="C943" s="57" t="s">
        <v>1970</v>
      </c>
      <c r="D943" s="56" t="s">
        <v>6792</v>
      </c>
      <c r="E943" s="56" t="s">
        <v>19</v>
      </c>
      <c r="F943" s="58">
        <v>5</v>
      </c>
      <c r="G943" s="59">
        <v>656.29</v>
      </c>
      <c r="H943" s="60">
        <v>3281.45</v>
      </c>
      <c r="I943" s="38"/>
      <c r="J943" s="38"/>
      <c r="L943" s="27"/>
      <c r="N943" s="19"/>
      <c r="P943" s="19"/>
    </row>
    <row r="944" spans="1:16" x14ac:dyDescent="0.25">
      <c r="A944" s="55" t="s">
        <v>3872</v>
      </c>
      <c r="B944" s="56" t="s">
        <v>3894</v>
      </c>
      <c r="C944" s="57" t="s">
        <v>3895</v>
      </c>
      <c r="D944" s="56" t="s">
        <v>6792</v>
      </c>
      <c r="E944" s="56" t="s">
        <v>19</v>
      </c>
      <c r="F944" s="58">
        <v>5</v>
      </c>
      <c r="G944" s="59">
        <v>649.84</v>
      </c>
      <c r="H944" s="60">
        <v>3249.2</v>
      </c>
      <c r="I944" s="38"/>
      <c r="J944" s="38"/>
      <c r="L944" s="27"/>
      <c r="N944" s="19"/>
      <c r="P944" s="19"/>
    </row>
    <row r="945" spans="1:16" x14ac:dyDescent="0.25">
      <c r="A945" s="55" t="s">
        <v>5802</v>
      </c>
      <c r="B945" s="56" t="s">
        <v>5806</v>
      </c>
      <c r="C945" s="57" t="s">
        <v>5807</v>
      </c>
      <c r="D945" s="56" t="s">
        <v>6792</v>
      </c>
      <c r="E945" s="56" t="s">
        <v>68</v>
      </c>
      <c r="F945" s="58">
        <v>19</v>
      </c>
      <c r="G945" s="59">
        <v>170.8</v>
      </c>
      <c r="H945" s="60">
        <v>3245.2</v>
      </c>
      <c r="I945" s="38"/>
      <c r="J945" s="38"/>
      <c r="L945" s="27"/>
      <c r="N945" s="19"/>
      <c r="P945" s="19"/>
    </row>
    <row r="946" spans="1:16" ht="24.75" x14ac:dyDescent="0.25">
      <c r="A946" s="55" t="s">
        <v>1569</v>
      </c>
      <c r="B946" s="56" t="s">
        <v>1570</v>
      </c>
      <c r="C946" s="57" t="s">
        <v>1571</v>
      </c>
      <c r="D946" s="56" t="s">
        <v>11</v>
      </c>
      <c r="E946" s="56" t="s">
        <v>68</v>
      </c>
      <c r="F946" s="58">
        <v>77</v>
      </c>
      <c r="G946" s="59">
        <v>42.08</v>
      </c>
      <c r="H946" s="60">
        <v>3240.16</v>
      </c>
      <c r="I946" s="38"/>
      <c r="J946" s="38"/>
      <c r="L946" s="27"/>
      <c r="N946" s="19"/>
      <c r="P946" s="19"/>
    </row>
    <row r="947" spans="1:16" ht="16.5" x14ac:dyDescent="0.25">
      <c r="A947" s="55" t="s">
        <v>1341</v>
      </c>
      <c r="B947" s="56" t="s">
        <v>1348</v>
      </c>
      <c r="C947" s="57" t="s">
        <v>1349</v>
      </c>
      <c r="D947" s="56" t="s">
        <v>11</v>
      </c>
      <c r="E947" s="56" t="s">
        <v>12</v>
      </c>
      <c r="F947" s="58">
        <v>5</v>
      </c>
      <c r="G947" s="59">
        <v>647.91999999999996</v>
      </c>
      <c r="H947" s="60">
        <v>3239.6</v>
      </c>
      <c r="I947" s="38"/>
      <c r="J947" s="38"/>
      <c r="L947" s="27"/>
      <c r="N947" s="19"/>
      <c r="P947" s="19"/>
    </row>
    <row r="948" spans="1:16" x14ac:dyDescent="0.25">
      <c r="A948" s="55" t="s">
        <v>1566</v>
      </c>
      <c r="B948" s="56" t="s">
        <v>1567</v>
      </c>
      <c r="C948" s="57" t="s">
        <v>1568</v>
      </c>
      <c r="D948" s="56" t="s">
        <v>6792</v>
      </c>
      <c r="E948" s="56" t="s">
        <v>68</v>
      </c>
      <c r="F948" s="58">
        <v>152</v>
      </c>
      <c r="G948" s="59">
        <v>21.22</v>
      </c>
      <c r="H948" s="60">
        <v>3225.44</v>
      </c>
      <c r="I948" s="38"/>
      <c r="J948" s="38"/>
      <c r="L948" s="27"/>
      <c r="N948" s="19"/>
      <c r="P948" s="19"/>
    </row>
    <row r="949" spans="1:16" x14ac:dyDescent="0.25">
      <c r="A949" s="55" t="s">
        <v>5085</v>
      </c>
      <c r="B949" s="56" t="s">
        <v>5089</v>
      </c>
      <c r="C949" s="57" t="s">
        <v>5090</v>
      </c>
      <c r="D949" s="56" t="s">
        <v>6792</v>
      </c>
      <c r="E949" s="56" t="s">
        <v>12</v>
      </c>
      <c r="F949" s="58">
        <v>102</v>
      </c>
      <c r="G949" s="59">
        <v>31.47</v>
      </c>
      <c r="H949" s="60">
        <v>3209.94</v>
      </c>
      <c r="I949" s="38"/>
      <c r="J949" s="38"/>
      <c r="K949" s="27" t="s">
        <v>6797</v>
      </c>
      <c r="L949" s="27"/>
      <c r="N949" s="19"/>
      <c r="P949" s="19"/>
    </row>
    <row r="950" spans="1:16" x14ac:dyDescent="0.25">
      <c r="A950" s="55" t="s">
        <v>2622</v>
      </c>
      <c r="B950" s="56" t="s">
        <v>2623</v>
      </c>
      <c r="C950" s="57" t="s">
        <v>2624</v>
      </c>
      <c r="D950" s="56" t="s">
        <v>6792</v>
      </c>
      <c r="E950" s="56" t="s">
        <v>19</v>
      </c>
      <c r="F950" s="58">
        <v>5</v>
      </c>
      <c r="G950" s="59">
        <v>641.54999999999995</v>
      </c>
      <c r="H950" s="60">
        <v>3207.75</v>
      </c>
      <c r="I950" s="38"/>
      <c r="J950" s="38"/>
      <c r="L950" s="27"/>
      <c r="N950" s="19"/>
      <c r="P950" s="19"/>
    </row>
    <row r="951" spans="1:16" x14ac:dyDescent="0.25">
      <c r="A951" s="55" t="s">
        <v>1078</v>
      </c>
      <c r="B951" s="56" t="s">
        <v>1079</v>
      </c>
      <c r="C951" s="57" t="s">
        <v>1080</v>
      </c>
      <c r="D951" s="56" t="s">
        <v>6792</v>
      </c>
      <c r="E951" s="56" t="s">
        <v>12</v>
      </c>
      <c r="F951" s="58">
        <v>140</v>
      </c>
      <c r="G951" s="59">
        <v>22.87</v>
      </c>
      <c r="H951" s="60">
        <v>3201.8</v>
      </c>
      <c r="I951" s="38"/>
      <c r="J951" s="38"/>
      <c r="L951" s="27"/>
      <c r="N951" s="19"/>
      <c r="P951" s="19"/>
    </row>
    <row r="952" spans="1:16" x14ac:dyDescent="0.25">
      <c r="A952" s="55" t="s">
        <v>2685</v>
      </c>
      <c r="B952" s="56" t="s">
        <v>2686</v>
      </c>
      <c r="C952" s="57" t="s">
        <v>2687</v>
      </c>
      <c r="D952" s="56" t="s">
        <v>6792</v>
      </c>
      <c r="E952" s="56" t="s">
        <v>68</v>
      </c>
      <c r="F952" s="58">
        <v>5</v>
      </c>
      <c r="G952" s="59">
        <v>638.61</v>
      </c>
      <c r="H952" s="60">
        <v>3193.05</v>
      </c>
      <c r="I952" s="38"/>
      <c r="J952" s="38"/>
      <c r="L952" s="27"/>
      <c r="N952" s="19"/>
      <c r="P952" s="19"/>
    </row>
    <row r="953" spans="1:16" x14ac:dyDescent="0.25">
      <c r="A953" s="55" t="s">
        <v>2304</v>
      </c>
      <c r="B953" s="56" t="s">
        <v>2305</v>
      </c>
      <c r="C953" s="57" t="s">
        <v>2306</v>
      </c>
      <c r="D953" s="56" t="s">
        <v>6792</v>
      </c>
      <c r="E953" s="56" t="s">
        <v>19</v>
      </c>
      <c r="F953" s="61">
        <v>5</v>
      </c>
      <c r="G953" s="59">
        <v>632.82000000000005</v>
      </c>
      <c r="H953" s="60">
        <v>3164.1</v>
      </c>
      <c r="I953" s="38"/>
      <c r="J953" s="38"/>
      <c r="L953" s="27"/>
      <c r="N953" s="19"/>
      <c r="P953" s="19"/>
    </row>
    <row r="954" spans="1:16" ht="16.5" x14ac:dyDescent="0.25">
      <c r="A954" s="55" t="s">
        <v>2640</v>
      </c>
      <c r="B954" s="56" t="s">
        <v>2641</v>
      </c>
      <c r="C954" s="57" t="s">
        <v>2642</v>
      </c>
      <c r="D954" s="56" t="s">
        <v>11</v>
      </c>
      <c r="E954" s="56" t="s">
        <v>19</v>
      </c>
      <c r="F954" s="58">
        <v>5</v>
      </c>
      <c r="G954" s="59">
        <v>632.27</v>
      </c>
      <c r="H954" s="60">
        <v>3161.35</v>
      </c>
      <c r="I954" s="38"/>
      <c r="J954" s="38"/>
      <c r="L954" s="27"/>
      <c r="N954" s="19"/>
      <c r="P954" s="19"/>
    </row>
    <row r="955" spans="1:16" ht="16.5" x14ac:dyDescent="0.25">
      <c r="A955" s="55" t="s">
        <v>5094</v>
      </c>
      <c r="B955" s="56" t="s">
        <v>5098</v>
      </c>
      <c r="C955" s="57" t="s">
        <v>5099</v>
      </c>
      <c r="D955" s="56" t="s">
        <v>11</v>
      </c>
      <c r="E955" s="56" t="s">
        <v>29</v>
      </c>
      <c r="F955" s="58">
        <v>5</v>
      </c>
      <c r="G955" s="59">
        <v>626.48</v>
      </c>
      <c r="H955" s="60">
        <v>3132.4</v>
      </c>
      <c r="I955" s="38"/>
      <c r="J955" s="38"/>
      <c r="L955" s="27"/>
      <c r="N955" s="19"/>
      <c r="P955" s="19"/>
    </row>
    <row r="956" spans="1:16" ht="16.5" x14ac:dyDescent="0.25">
      <c r="A956" s="55" t="s">
        <v>4453</v>
      </c>
      <c r="B956" s="56" t="s">
        <v>4454</v>
      </c>
      <c r="C956" s="57" t="s">
        <v>4455</v>
      </c>
      <c r="D956" s="56" t="s">
        <v>6792</v>
      </c>
      <c r="E956" s="56" t="s">
        <v>12</v>
      </c>
      <c r="F956" s="58">
        <v>90</v>
      </c>
      <c r="G956" s="59">
        <v>34.56</v>
      </c>
      <c r="H956" s="60">
        <v>3110.4</v>
      </c>
      <c r="I956" s="38"/>
      <c r="J956" s="38"/>
      <c r="L956" s="27"/>
      <c r="N956" s="19"/>
      <c r="P956" s="19"/>
    </row>
    <row r="957" spans="1:16" x14ac:dyDescent="0.25">
      <c r="A957" s="55" t="s">
        <v>5160</v>
      </c>
      <c r="B957" s="56" t="s">
        <v>5163</v>
      </c>
      <c r="C957" s="57" t="s">
        <v>5164</v>
      </c>
      <c r="D957" s="56" t="s">
        <v>6792</v>
      </c>
      <c r="E957" s="56" t="s">
        <v>29</v>
      </c>
      <c r="F957" s="58">
        <v>5</v>
      </c>
      <c r="G957" s="59">
        <v>620.91</v>
      </c>
      <c r="H957" s="60">
        <v>3104.55</v>
      </c>
      <c r="I957" s="38"/>
      <c r="J957" s="38"/>
      <c r="L957" s="27"/>
      <c r="N957" s="19"/>
      <c r="P957" s="19"/>
    </row>
    <row r="958" spans="1:16" ht="16.5" x14ac:dyDescent="0.25">
      <c r="A958" s="55" t="s">
        <v>1497</v>
      </c>
      <c r="B958" s="56" t="s">
        <v>1498</v>
      </c>
      <c r="C958" s="57" t="s">
        <v>1499</v>
      </c>
      <c r="D958" s="56" t="s">
        <v>11</v>
      </c>
      <c r="E958" s="56" t="s">
        <v>19</v>
      </c>
      <c r="F958" s="58">
        <v>36</v>
      </c>
      <c r="G958" s="59">
        <v>85.99</v>
      </c>
      <c r="H958" s="60">
        <v>3095.64</v>
      </c>
      <c r="I958" s="38"/>
      <c r="J958" s="38"/>
      <c r="L958" s="27"/>
      <c r="N958" s="19"/>
      <c r="P958" s="19"/>
    </row>
    <row r="959" spans="1:16" x14ac:dyDescent="0.25">
      <c r="A959" s="55" t="s">
        <v>2661</v>
      </c>
      <c r="B959" s="56" t="s">
        <v>2662</v>
      </c>
      <c r="C959" s="57" t="s">
        <v>2663</v>
      </c>
      <c r="D959" s="56" t="s">
        <v>6792</v>
      </c>
      <c r="E959" s="56" t="s">
        <v>19</v>
      </c>
      <c r="F959" s="58">
        <v>5</v>
      </c>
      <c r="G959" s="59">
        <v>619.04</v>
      </c>
      <c r="H959" s="60">
        <v>3095.2</v>
      </c>
      <c r="I959" s="38"/>
      <c r="J959" s="38"/>
      <c r="L959" s="27"/>
      <c r="N959" s="19"/>
      <c r="P959" s="19"/>
    </row>
    <row r="960" spans="1:16" x14ac:dyDescent="0.25">
      <c r="A960" s="55" t="s">
        <v>2896</v>
      </c>
      <c r="B960" s="56" t="s">
        <v>2897</v>
      </c>
      <c r="C960" s="57" t="s">
        <v>2898</v>
      </c>
      <c r="D960" s="56" t="s">
        <v>6792</v>
      </c>
      <c r="E960" s="56" t="s">
        <v>19</v>
      </c>
      <c r="F960" s="58">
        <v>5</v>
      </c>
      <c r="G960" s="59">
        <v>619.04</v>
      </c>
      <c r="H960" s="60">
        <v>3095.2</v>
      </c>
      <c r="I960" s="38"/>
      <c r="J960" s="38"/>
      <c r="L960" s="27"/>
      <c r="N960" s="19"/>
      <c r="P960" s="19"/>
    </row>
    <row r="961" spans="1:16" x14ac:dyDescent="0.25">
      <c r="A961" s="55" t="s">
        <v>6105</v>
      </c>
      <c r="B961" s="56" t="s">
        <v>6118</v>
      </c>
      <c r="C961" s="57" t="s">
        <v>6119</v>
      </c>
      <c r="D961" s="56" t="s">
        <v>6792</v>
      </c>
      <c r="E961" s="56" t="s">
        <v>19</v>
      </c>
      <c r="F961" s="58">
        <v>7</v>
      </c>
      <c r="G961" s="59">
        <v>441.05</v>
      </c>
      <c r="H961" s="60">
        <v>3087.35</v>
      </c>
      <c r="I961" s="38"/>
      <c r="J961" s="38"/>
      <c r="L961" s="27"/>
      <c r="N961" s="19"/>
      <c r="P961" s="19"/>
    </row>
    <row r="962" spans="1:16" x14ac:dyDescent="0.25">
      <c r="A962" s="55" t="s">
        <v>3884</v>
      </c>
      <c r="B962" s="56" t="s">
        <v>3906</v>
      </c>
      <c r="C962" s="57" t="s">
        <v>3907</v>
      </c>
      <c r="D962" s="56" t="s">
        <v>6792</v>
      </c>
      <c r="E962" s="56" t="s">
        <v>772</v>
      </c>
      <c r="F962" s="58">
        <v>5</v>
      </c>
      <c r="G962" s="59">
        <v>614.79</v>
      </c>
      <c r="H962" s="60">
        <v>3073.95</v>
      </c>
      <c r="I962" s="38"/>
      <c r="J962" s="38"/>
      <c r="L962" s="27"/>
      <c r="N962" s="19"/>
      <c r="P962" s="19"/>
    </row>
    <row r="963" spans="1:16" ht="16.5" x14ac:dyDescent="0.25">
      <c r="A963" s="55" t="s">
        <v>2007</v>
      </c>
      <c r="B963" s="56" t="s">
        <v>2008</v>
      </c>
      <c r="C963" s="57" t="s">
        <v>2009</v>
      </c>
      <c r="D963" s="56" t="s">
        <v>11</v>
      </c>
      <c r="E963" s="56" t="s">
        <v>19</v>
      </c>
      <c r="F963" s="58">
        <v>25</v>
      </c>
      <c r="G963" s="59">
        <v>122.95</v>
      </c>
      <c r="H963" s="60">
        <v>3073.75</v>
      </c>
      <c r="I963" s="38"/>
      <c r="J963" s="38"/>
      <c r="L963" s="27"/>
      <c r="N963" s="19"/>
      <c r="P963" s="19"/>
    </row>
    <row r="964" spans="1:16" x14ac:dyDescent="0.25">
      <c r="A964" s="55" t="s">
        <v>442</v>
      </c>
      <c r="B964" s="56" t="s">
        <v>446</v>
      </c>
      <c r="C964" s="57" t="s">
        <v>447</v>
      </c>
      <c r="D964" s="56" t="s">
        <v>6792</v>
      </c>
      <c r="E964" s="56" t="s">
        <v>12</v>
      </c>
      <c r="F964" s="58">
        <v>162</v>
      </c>
      <c r="G964" s="59">
        <v>18.95</v>
      </c>
      <c r="H964" s="60">
        <v>3069.9</v>
      </c>
      <c r="I964" s="38"/>
      <c r="J964" s="38"/>
      <c r="L964" s="27"/>
      <c r="N964" s="19"/>
      <c r="P964" s="19"/>
    </row>
    <row r="965" spans="1:16" x14ac:dyDescent="0.25">
      <c r="A965" s="55" t="s">
        <v>5103</v>
      </c>
      <c r="B965" s="56" t="s">
        <v>5107</v>
      </c>
      <c r="C965" s="57" t="s">
        <v>5108</v>
      </c>
      <c r="D965" s="56" t="s">
        <v>6792</v>
      </c>
      <c r="E965" s="56" t="s">
        <v>12</v>
      </c>
      <c r="F965" s="58">
        <v>5</v>
      </c>
      <c r="G965" s="59">
        <v>613.48</v>
      </c>
      <c r="H965" s="60">
        <v>3067.4</v>
      </c>
      <c r="I965" s="38"/>
      <c r="J965" s="38"/>
      <c r="L965" s="27"/>
      <c r="N965" s="19"/>
      <c r="P965" s="19"/>
    </row>
    <row r="966" spans="1:16" ht="16.5" x14ac:dyDescent="0.25">
      <c r="A966" s="55" t="s">
        <v>2001</v>
      </c>
      <c r="B966" s="56" t="s">
        <v>2002</v>
      </c>
      <c r="C966" s="57" t="s">
        <v>2003</v>
      </c>
      <c r="D966" s="56" t="s">
        <v>11</v>
      </c>
      <c r="E966" s="56" t="s">
        <v>19</v>
      </c>
      <c r="F966" s="58">
        <v>5</v>
      </c>
      <c r="G966" s="59">
        <v>610.89</v>
      </c>
      <c r="H966" s="60">
        <v>3054.45</v>
      </c>
      <c r="I966" s="38"/>
      <c r="J966" s="38"/>
      <c r="L966" s="27"/>
      <c r="N966" s="19"/>
      <c r="P966" s="19"/>
    </row>
    <row r="967" spans="1:16" x14ac:dyDescent="0.25">
      <c r="A967" s="55" t="s">
        <v>3881</v>
      </c>
      <c r="B967" s="56" t="s">
        <v>3903</v>
      </c>
      <c r="C967" s="57" t="s">
        <v>3904</v>
      </c>
      <c r="D967" s="56" t="s">
        <v>6792</v>
      </c>
      <c r="E967" s="56" t="s">
        <v>19</v>
      </c>
      <c r="F967" s="58">
        <v>5</v>
      </c>
      <c r="G967" s="59">
        <v>608.96</v>
      </c>
      <c r="H967" s="60">
        <v>3044.8</v>
      </c>
      <c r="I967" s="38"/>
      <c r="J967" s="38"/>
      <c r="L967" s="27"/>
      <c r="N967" s="19"/>
      <c r="P967" s="19"/>
    </row>
    <row r="968" spans="1:16" x14ac:dyDescent="0.25">
      <c r="A968" s="55" t="s">
        <v>6277</v>
      </c>
      <c r="B968" s="56" t="s">
        <v>6290</v>
      </c>
      <c r="C968" s="57" t="s">
        <v>6291</v>
      </c>
      <c r="D968" s="56" t="s">
        <v>6792</v>
      </c>
      <c r="E968" s="56" t="s">
        <v>68</v>
      </c>
      <c r="F968" s="58">
        <v>7</v>
      </c>
      <c r="G968" s="59">
        <v>432.57</v>
      </c>
      <c r="H968" s="60">
        <v>3027.99</v>
      </c>
      <c r="I968" s="38"/>
      <c r="J968" s="38"/>
      <c r="L968" s="27"/>
      <c r="N968" s="19"/>
      <c r="P968" s="19"/>
    </row>
    <row r="969" spans="1:16" ht="24.75" x14ac:dyDescent="0.25">
      <c r="A969" s="55" t="s">
        <v>6051</v>
      </c>
      <c r="B969" s="56" t="s">
        <v>6064</v>
      </c>
      <c r="C969" s="57" t="s">
        <v>6065</v>
      </c>
      <c r="D969" s="56" t="s">
        <v>11</v>
      </c>
      <c r="E969" s="56" t="s">
        <v>12</v>
      </c>
      <c r="F969" s="58">
        <v>122</v>
      </c>
      <c r="G969" s="59">
        <v>24.74</v>
      </c>
      <c r="H969" s="60">
        <v>3018.28</v>
      </c>
      <c r="I969" s="38"/>
      <c r="J969" s="38"/>
      <c r="L969" s="27"/>
      <c r="N969" s="19"/>
      <c r="P969" s="19"/>
    </row>
    <row r="970" spans="1:16" x14ac:dyDescent="0.25">
      <c r="A970" s="55" t="s">
        <v>2962</v>
      </c>
      <c r="B970" s="56" t="s">
        <v>2963</v>
      </c>
      <c r="C970" s="57" t="s">
        <v>2964</v>
      </c>
      <c r="D970" s="56" t="s">
        <v>6792</v>
      </c>
      <c r="E970" s="56" t="s">
        <v>19</v>
      </c>
      <c r="F970" s="58">
        <v>5</v>
      </c>
      <c r="G970" s="59">
        <v>599.6</v>
      </c>
      <c r="H970" s="60">
        <v>2998</v>
      </c>
      <c r="I970" s="38"/>
      <c r="J970" s="38"/>
      <c r="L970" s="27"/>
      <c r="N970" s="19"/>
      <c r="P970" s="19"/>
    </row>
    <row r="971" spans="1:16" ht="16.5" x14ac:dyDescent="0.25">
      <c r="A971" s="55" t="s">
        <v>5754</v>
      </c>
      <c r="B971" s="56" t="s">
        <v>5758</v>
      </c>
      <c r="C971" s="57" t="s">
        <v>5759</v>
      </c>
      <c r="D971" s="56" t="s">
        <v>11</v>
      </c>
      <c r="E971" s="56" t="s">
        <v>29</v>
      </c>
      <c r="F971" s="58">
        <v>7</v>
      </c>
      <c r="G971" s="59">
        <v>427.91</v>
      </c>
      <c r="H971" s="60">
        <v>2995.37</v>
      </c>
      <c r="I971" s="38"/>
      <c r="J971" s="38"/>
      <c r="L971" s="27"/>
      <c r="N971" s="19"/>
      <c r="P971" s="19"/>
    </row>
    <row r="972" spans="1:16" x14ac:dyDescent="0.25">
      <c r="A972" s="55" t="s">
        <v>5115</v>
      </c>
      <c r="B972" s="56" t="s">
        <v>5119</v>
      </c>
      <c r="C972" s="57" t="s">
        <v>5120</v>
      </c>
      <c r="D972" s="56" t="s">
        <v>6792</v>
      </c>
      <c r="E972" s="56" t="s">
        <v>12</v>
      </c>
      <c r="F972" s="58">
        <v>5</v>
      </c>
      <c r="G972" s="59">
        <v>598.87</v>
      </c>
      <c r="H972" s="60">
        <v>2994.35</v>
      </c>
      <c r="I972" s="38"/>
      <c r="J972" s="38"/>
      <c r="L972" s="27"/>
      <c r="N972" s="19"/>
      <c r="P972" s="19"/>
    </row>
    <row r="973" spans="1:16" x14ac:dyDescent="0.25">
      <c r="A973" s="55" t="s">
        <v>4676</v>
      </c>
      <c r="B973" s="56" t="s">
        <v>4677</v>
      </c>
      <c r="C973" s="57" t="s">
        <v>4678</v>
      </c>
      <c r="D973" s="56" t="s">
        <v>6792</v>
      </c>
      <c r="E973" s="56" t="s">
        <v>29</v>
      </c>
      <c r="F973" s="58">
        <v>5</v>
      </c>
      <c r="G973" s="59">
        <v>598.04999999999995</v>
      </c>
      <c r="H973" s="60">
        <v>2990.25</v>
      </c>
      <c r="I973" s="38"/>
      <c r="J973" s="38"/>
      <c r="L973" s="27"/>
      <c r="N973" s="19"/>
      <c r="P973" s="19"/>
    </row>
    <row r="974" spans="1:16" x14ac:dyDescent="0.25">
      <c r="A974" s="55" t="s">
        <v>2367</v>
      </c>
      <c r="B974" s="56" t="s">
        <v>2368</v>
      </c>
      <c r="C974" s="57" t="s">
        <v>2369</v>
      </c>
      <c r="D974" s="56" t="s">
        <v>6792</v>
      </c>
      <c r="E974" s="56" t="s">
        <v>12</v>
      </c>
      <c r="F974" s="61">
        <v>5</v>
      </c>
      <c r="G974" s="59">
        <v>594.44000000000005</v>
      </c>
      <c r="H974" s="60">
        <v>2972.2</v>
      </c>
      <c r="I974" s="38"/>
      <c r="J974" s="38"/>
      <c r="L974" s="27"/>
      <c r="N974" s="19"/>
      <c r="P974" s="19"/>
    </row>
    <row r="975" spans="1:16" ht="24.75" x14ac:dyDescent="0.25">
      <c r="A975" s="55" t="s">
        <v>4189</v>
      </c>
      <c r="B975" s="56" t="s">
        <v>4222</v>
      </c>
      <c r="C975" s="57" t="s">
        <v>4223</v>
      </c>
      <c r="D975" s="56" t="s">
        <v>11</v>
      </c>
      <c r="E975" s="56" t="s">
        <v>19</v>
      </c>
      <c r="F975" s="58">
        <v>72</v>
      </c>
      <c r="G975" s="59">
        <v>41.19</v>
      </c>
      <c r="H975" s="60">
        <v>2965.68</v>
      </c>
      <c r="I975" s="38"/>
      <c r="J975" s="38"/>
      <c r="L975" s="27"/>
      <c r="N975" s="19"/>
      <c r="P975" s="19"/>
    </row>
    <row r="976" spans="1:16" x14ac:dyDescent="0.25">
      <c r="A976" s="55" t="s">
        <v>5109</v>
      </c>
      <c r="B976" s="56" t="s">
        <v>5113</v>
      </c>
      <c r="C976" s="57" t="s">
        <v>5114</v>
      </c>
      <c r="D976" s="56" t="s">
        <v>6792</v>
      </c>
      <c r="E976" s="56" t="s">
        <v>12</v>
      </c>
      <c r="F976" s="58">
        <v>5</v>
      </c>
      <c r="G976" s="59">
        <v>587.83000000000004</v>
      </c>
      <c r="H976" s="60">
        <v>2939.15</v>
      </c>
      <c r="I976" s="38"/>
      <c r="J976" s="38"/>
      <c r="L976" s="27"/>
      <c r="N976" s="19"/>
      <c r="P976" s="19"/>
    </row>
    <row r="977" spans="1:16" x14ac:dyDescent="0.25">
      <c r="A977" s="55" t="s">
        <v>3743</v>
      </c>
      <c r="B977" s="56" t="s">
        <v>3756</v>
      </c>
      <c r="C977" s="57" t="s">
        <v>3757</v>
      </c>
      <c r="D977" s="56" t="s">
        <v>6792</v>
      </c>
      <c r="E977" s="56" t="s">
        <v>19</v>
      </c>
      <c r="F977" s="58">
        <v>41</v>
      </c>
      <c r="G977" s="59">
        <v>71.06</v>
      </c>
      <c r="H977" s="60">
        <v>2913.46</v>
      </c>
      <c r="I977" s="38"/>
      <c r="J977" s="38"/>
      <c r="L977" s="27"/>
      <c r="N977" s="19"/>
      <c r="P977" s="19"/>
    </row>
    <row r="978" spans="1:16" ht="24.75" x14ac:dyDescent="0.25">
      <c r="A978" s="55" t="s">
        <v>2808</v>
      </c>
      <c r="B978" s="56" t="s">
        <v>2809</v>
      </c>
      <c r="C978" s="57" t="s">
        <v>2810</v>
      </c>
      <c r="D978" s="56" t="s">
        <v>11</v>
      </c>
      <c r="E978" s="56" t="s">
        <v>68</v>
      </c>
      <c r="F978" s="58">
        <v>200</v>
      </c>
      <c r="G978" s="59">
        <v>14.41</v>
      </c>
      <c r="H978" s="60">
        <v>2882</v>
      </c>
      <c r="I978" s="38"/>
      <c r="J978" s="38"/>
      <c r="L978" s="27"/>
      <c r="N978" s="19"/>
      <c r="P978" s="19"/>
    </row>
    <row r="979" spans="1:16" ht="16.5" x14ac:dyDescent="0.25">
      <c r="A979" s="55" t="s">
        <v>5200</v>
      </c>
      <c r="B979" s="56" t="s">
        <v>5201</v>
      </c>
      <c r="C979" s="57" t="s">
        <v>5202</v>
      </c>
      <c r="D979" s="56" t="s">
        <v>11</v>
      </c>
      <c r="E979" s="56" t="s">
        <v>12</v>
      </c>
      <c r="F979" s="58">
        <v>7</v>
      </c>
      <c r="G979" s="59">
        <v>409.24</v>
      </c>
      <c r="H979" s="60">
        <v>2864.68</v>
      </c>
      <c r="I979" s="38"/>
      <c r="J979" s="38"/>
      <c r="L979" s="27"/>
      <c r="N979" s="19"/>
      <c r="P979" s="19"/>
    </row>
    <row r="980" spans="1:16" x14ac:dyDescent="0.25">
      <c r="A980" s="55" t="s">
        <v>1801</v>
      </c>
      <c r="B980" s="56" t="s">
        <v>1802</v>
      </c>
      <c r="C980" s="57" t="s">
        <v>1803</v>
      </c>
      <c r="D980" s="56" t="s">
        <v>6792</v>
      </c>
      <c r="E980" s="56" t="s">
        <v>12</v>
      </c>
      <c r="F980" s="58">
        <v>12</v>
      </c>
      <c r="G980" s="59">
        <v>238.49</v>
      </c>
      <c r="H980" s="60">
        <v>2861.88</v>
      </c>
      <c r="I980" s="38"/>
      <c r="J980" s="38"/>
      <c r="L980" s="27"/>
      <c r="N980" s="19"/>
      <c r="P980" s="19"/>
    </row>
    <row r="981" spans="1:16" x14ac:dyDescent="0.25">
      <c r="A981" s="55" t="s">
        <v>6604</v>
      </c>
      <c r="B981" s="56" t="s">
        <v>6617</v>
      </c>
      <c r="C981" s="57" t="s">
        <v>6618</v>
      </c>
      <c r="D981" s="56" t="s">
        <v>6840</v>
      </c>
      <c r="E981" s="56" t="s">
        <v>29</v>
      </c>
      <c r="F981" s="61">
        <v>7</v>
      </c>
      <c r="G981" s="59">
        <v>408.8</v>
      </c>
      <c r="H981" s="60">
        <v>2861.6</v>
      </c>
      <c r="I981" s="38"/>
      <c r="J981" s="38"/>
      <c r="L981" s="27"/>
      <c r="N981" s="19"/>
      <c r="P981" s="19"/>
    </row>
    <row r="982" spans="1:16" x14ac:dyDescent="0.25">
      <c r="A982" s="55" t="s">
        <v>445</v>
      </c>
      <c r="B982" s="56" t="s">
        <v>449</v>
      </c>
      <c r="C982" s="57" t="s">
        <v>450</v>
      </c>
      <c r="D982" s="56" t="s">
        <v>6792</v>
      </c>
      <c r="E982" s="56" t="s">
        <v>12</v>
      </c>
      <c r="F982" s="58">
        <v>61</v>
      </c>
      <c r="G982" s="59">
        <v>46.9</v>
      </c>
      <c r="H982" s="60">
        <v>2860.9</v>
      </c>
      <c r="I982" s="38"/>
      <c r="J982" s="38"/>
      <c r="L982" s="27"/>
      <c r="N982" s="19"/>
      <c r="P982" s="19"/>
    </row>
    <row r="983" spans="1:16" x14ac:dyDescent="0.25">
      <c r="A983" s="55" t="s">
        <v>4212</v>
      </c>
      <c r="B983" s="56" t="s">
        <v>4246</v>
      </c>
      <c r="C983" s="57" t="s">
        <v>4247</v>
      </c>
      <c r="D983" s="56" t="s">
        <v>6792</v>
      </c>
      <c r="E983" s="56" t="s">
        <v>19</v>
      </c>
      <c r="F983" s="58">
        <v>2</v>
      </c>
      <c r="G983" s="59">
        <v>1425.09</v>
      </c>
      <c r="H983" s="60">
        <v>2850.18</v>
      </c>
      <c r="I983" s="38"/>
      <c r="J983" s="38"/>
      <c r="L983" s="27"/>
      <c r="N983" s="19"/>
      <c r="P983" s="19"/>
    </row>
    <row r="984" spans="1:16" ht="16.5" x14ac:dyDescent="0.25">
      <c r="A984" s="55" t="s">
        <v>1123</v>
      </c>
      <c r="B984" s="56" t="s">
        <v>1124</v>
      </c>
      <c r="C984" s="57" t="s">
        <v>1125</v>
      </c>
      <c r="D984" s="56" t="s">
        <v>11</v>
      </c>
      <c r="E984" s="56" t="s">
        <v>12</v>
      </c>
      <c r="F984" s="58">
        <v>14</v>
      </c>
      <c r="G984" s="59">
        <v>203.18</v>
      </c>
      <c r="H984" s="60">
        <v>2844.52</v>
      </c>
      <c r="I984" s="38"/>
      <c r="J984" s="38"/>
      <c r="K984" s="27" t="s">
        <v>6805</v>
      </c>
      <c r="L984" s="27"/>
      <c r="N984" s="19"/>
      <c r="P984" s="19"/>
    </row>
    <row r="985" spans="1:16" ht="24.75" x14ac:dyDescent="0.25">
      <c r="A985" s="55" t="s">
        <v>1944</v>
      </c>
      <c r="B985" s="56" t="s">
        <v>1945</v>
      </c>
      <c r="C985" s="57" t="s">
        <v>1946</v>
      </c>
      <c r="D985" s="56" t="s">
        <v>11</v>
      </c>
      <c r="E985" s="56" t="s">
        <v>68</v>
      </c>
      <c r="F985" s="58">
        <v>43</v>
      </c>
      <c r="G985" s="59">
        <v>66.069999999999993</v>
      </c>
      <c r="H985" s="60">
        <v>2841.01</v>
      </c>
      <c r="I985" s="38"/>
      <c r="J985" s="38"/>
      <c r="L985" s="27"/>
      <c r="N985" s="19"/>
      <c r="P985" s="19"/>
    </row>
    <row r="986" spans="1:16" x14ac:dyDescent="0.25">
      <c r="A986" s="55" t="s">
        <v>3785</v>
      </c>
      <c r="B986" s="56" t="s">
        <v>3798</v>
      </c>
      <c r="C986" s="57" t="s">
        <v>3799</v>
      </c>
      <c r="D986" s="56" t="s">
        <v>6792</v>
      </c>
      <c r="E986" s="56" t="s">
        <v>19</v>
      </c>
      <c r="F986" s="58">
        <v>5</v>
      </c>
      <c r="G986" s="59">
        <v>568.07000000000005</v>
      </c>
      <c r="H986" s="60">
        <v>2840.35</v>
      </c>
      <c r="I986" s="38"/>
      <c r="J986" s="38"/>
      <c r="L986" s="27"/>
      <c r="N986" s="19"/>
      <c r="P986" s="19"/>
    </row>
    <row r="987" spans="1:16" x14ac:dyDescent="0.25">
      <c r="A987" s="55" t="s">
        <v>3788</v>
      </c>
      <c r="B987" s="56" t="s">
        <v>3801</v>
      </c>
      <c r="C987" s="57" t="s">
        <v>3802</v>
      </c>
      <c r="D987" s="56" t="s">
        <v>6792</v>
      </c>
      <c r="E987" s="56" t="s">
        <v>19</v>
      </c>
      <c r="F987" s="58">
        <v>5</v>
      </c>
      <c r="G987" s="59">
        <v>563.33000000000004</v>
      </c>
      <c r="H987" s="60">
        <v>2816.65</v>
      </c>
      <c r="I987" s="38"/>
      <c r="J987" s="38"/>
      <c r="L987" s="27"/>
      <c r="N987" s="19"/>
      <c r="P987" s="19"/>
    </row>
    <row r="988" spans="1:16" x14ac:dyDescent="0.25">
      <c r="A988" s="55" t="s">
        <v>2520</v>
      </c>
      <c r="B988" s="56" t="s">
        <v>2521</v>
      </c>
      <c r="C988" s="57" t="s">
        <v>2522</v>
      </c>
      <c r="D988" s="56" t="s">
        <v>6840</v>
      </c>
      <c r="E988" s="56" t="s">
        <v>19</v>
      </c>
      <c r="F988" s="58">
        <v>120</v>
      </c>
      <c r="G988" s="59">
        <v>23.31</v>
      </c>
      <c r="H988" s="60">
        <v>2797.2</v>
      </c>
      <c r="I988" s="38"/>
      <c r="J988" s="38"/>
      <c r="L988" s="27"/>
      <c r="N988" s="19"/>
      <c r="P988" s="19"/>
    </row>
    <row r="989" spans="1:16" x14ac:dyDescent="0.25">
      <c r="A989" s="55" t="s">
        <v>5975</v>
      </c>
      <c r="B989" s="56" t="s">
        <v>5978</v>
      </c>
      <c r="C989" s="57" t="s">
        <v>5876</v>
      </c>
      <c r="D989" s="56" t="s">
        <v>6792</v>
      </c>
      <c r="E989" s="56" t="s">
        <v>12</v>
      </c>
      <c r="F989" s="58">
        <v>7</v>
      </c>
      <c r="G989" s="59">
        <v>397.38</v>
      </c>
      <c r="H989" s="60">
        <v>2781.66</v>
      </c>
      <c r="I989" s="38"/>
      <c r="J989" s="38"/>
      <c r="L989" s="27"/>
      <c r="N989" s="19"/>
      <c r="P989" s="19"/>
    </row>
    <row r="990" spans="1:16" x14ac:dyDescent="0.25">
      <c r="A990" s="55" t="s">
        <v>26</v>
      </c>
      <c r="B990" s="56" t="s">
        <v>27</v>
      </c>
      <c r="C990" s="57" t="s">
        <v>28</v>
      </c>
      <c r="D990" s="56" t="s">
        <v>6792</v>
      </c>
      <c r="E990" s="56" t="s">
        <v>29</v>
      </c>
      <c r="F990" s="58">
        <v>52</v>
      </c>
      <c r="G990" s="59">
        <v>53.4</v>
      </c>
      <c r="H990" s="60">
        <v>2776.8</v>
      </c>
      <c r="I990" s="38"/>
      <c r="J990" s="38"/>
      <c r="L990" s="27"/>
      <c r="N990" s="19"/>
      <c r="P990" s="19"/>
    </row>
    <row r="991" spans="1:16" x14ac:dyDescent="0.25">
      <c r="A991" s="55" t="s">
        <v>6204</v>
      </c>
      <c r="B991" s="56" t="s">
        <v>6217</v>
      </c>
      <c r="C991" s="57" t="s">
        <v>6218</v>
      </c>
      <c r="D991" s="56" t="s">
        <v>6792</v>
      </c>
      <c r="E991" s="56" t="s">
        <v>12</v>
      </c>
      <c r="F991" s="58">
        <v>52</v>
      </c>
      <c r="G991" s="59">
        <v>53.4</v>
      </c>
      <c r="H991" s="60">
        <v>2776.8</v>
      </c>
      <c r="I991" s="38"/>
      <c r="J991" s="38"/>
      <c r="L991" s="27"/>
      <c r="N991" s="19"/>
      <c r="P991" s="19"/>
    </row>
    <row r="992" spans="1:16" x14ac:dyDescent="0.25">
      <c r="A992" s="55" t="s">
        <v>2544</v>
      </c>
      <c r="B992" s="56" t="s">
        <v>2545</v>
      </c>
      <c r="C992" s="57" t="s">
        <v>2546</v>
      </c>
      <c r="D992" s="56" t="s">
        <v>6840</v>
      </c>
      <c r="E992" s="56" t="s">
        <v>19</v>
      </c>
      <c r="F992" s="58">
        <v>80</v>
      </c>
      <c r="G992" s="59">
        <v>34.549999999999997</v>
      </c>
      <c r="H992" s="60">
        <v>2764</v>
      </c>
      <c r="I992" s="38"/>
      <c r="J992" s="38"/>
      <c r="L992" s="27"/>
      <c r="N992" s="19"/>
      <c r="P992" s="19"/>
    </row>
    <row r="993" spans="1:16" x14ac:dyDescent="0.25">
      <c r="A993" s="55" t="s">
        <v>641</v>
      </c>
      <c r="B993" s="56" t="s">
        <v>642</v>
      </c>
      <c r="C993" s="57" t="s">
        <v>643</v>
      </c>
      <c r="D993" s="56" t="s">
        <v>6792</v>
      </c>
      <c r="E993" s="56" t="s">
        <v>19</v>
      </c>
      <c r="F993" s="58">
        <v>29</v>
      </c>
      <c r="G993" s="59">
        <v>95.21</v>
      </c>
      <c r="H993" s="60">
        <v>2761.09</v>
      </c>
      <c r="I993" s="38"/>
      <c r="J993" s="38"/>
      <c r="L993" s="27"/>
      <c r="N993" s="19"/>
      <c r="P993" s="19"/>
    </row>
    <row r="994" spans="1:16" x14ac:dyDescent="0.25">
      <c r="A994" s="55" t="s">
        <v>1453</v>
      </c>
      <c r="B994" s="56" t="s">
        <v>1454</v>
      </c>
      <c r="C994" s="57" t="s">
        <v>1455</v>
      </c>
      <c r="D994" s="56" t="s">
        <v>6792</v>
      </c>
      <c r="E994" s="56" t="s">
        <v>68</v>
      </c>
      <c r="F994" s="58">
        <v>5</v>
      </c>
      <c r="G994" s="59">
        <v>552.02</v>
      </c>
      <c r="H994" s="60">
        <v>2760.1</v>
      </c>
      <c r="I994" s="38"/>
      <c r="J994" s="38"/>
      <c r="L994" s="27"/>
      <c r="N994" s="19"/>
      <c r="P994" s="19"/>
    </row>
    <row r="995" spans="1:16" x14ac:dyDescent="0.25">
      <c r="A995" s="55" t="s">
        <v>6237</v>
      </c>
      <c r="B995" s="56" t="s">
        <v>6250</v>
      </c>
      <c r="C995" s="57" t="s">
        <v>6251</v>
      </c>
      <c r="D995" s="56" t="s">
        <v>6792</v>
      </c>
      <c r="E995" s="56" t="s">
        <v>12</v>
      </c>
      <c r="F995" s="58">
        <v>52</v>
      </c>
      <c r="G995" s="59">
        <v>52.29</v>
      </c>
      <c r="H995" s="60">
        <v>2719.08</v>
      </c>
      <c r="I995" s="38"/>
      <c r="J995" s="38"/>
      <c r="L995" s="27"/>
      <c r="N995" s="19"/>
      <c r="P995" s="19"/>
    </row>
    <row r="996" spans="1:16" x14ac:dyDescent="0.25">
      <c r="A996" s="55" t="s">
        <v>659</v>
      </c>
      <c r="B996" s="56" t="s">
        <v>660</v>
      </c>
      <c r="C996" s="57" t="s">
        <v>661</v>
      </c>
      <c r="D996" s="56" t="s">
        <v>6792</v>
      </c>
      <c r="E996" s="56" t="s">
        <v>19</v>
      </c>
      <c r="F996" s="58">
        <v>520</v>
      </c>
      <c r="G996" s="59">
        <v>5.21</v>
      </c>
      <c r="H996" s="60">
        <v>2709.2</v>
      </c>
      <c r="I996" s="38"/>
      <c r="J996" s="38"/>
      <c r="L996" s="27"/>
      <c r="N996" s="19"/>
      <c r="P996" s="19"/>
    </row>
    <row r="997" spans="1:16" x14ac:dyDescent="0.25">
      <c r="A997" s="55" t="s">
        <v>6401</v>
      </c>
      <c r="B997" s="56" t="s">
        <v>6414</v>
      </c>
      <c r="C997" s="57" t="s">
        <v>6415</v>
      </c>
      <c r="D997" s="56" t="s">
        <v>6792</v>
      </c>
      <c r="E997" s="56" t="s">
        <v>6273</v>
      </c>
      <c r="F997" s="58">
        <v>14</v>
      </c>
      <c r="G997" s="59">
        <v>192.19</v>
      </c>
      <c r="H997" s="60">
        <v>2690.66</v>
      </c>
      <c r="I997" s="38"/>
      <c r="J997" s="38"/>
      <c r="L997" s="27"/>
      <c r="N997" s="19"/>
      <c r="P997" s="19"/>
    </row>
    <row r="998" spans="1:16" x14ac:dyDescent="0.25">
      <c r="A998" s="55" t="s">
        <v>2541</v>
      </c>
      <c r="B998" s="56" t="s">
        <v>2542</v>
      </c>
      <c r="C998" s="57" t="s">
        <v>2543</v>
      </c>
      <c r="D998" s="56" t="s">
        <v>6840</v>
      </c>
      <c r="E998" s="56" t="s">
        <v>19</v>
      </c>
      <c r="F998" s="58">
        <v>80</v>
      </c>
      <c r="G998" s="59">
        <v>33.5</v>
      </c>
      <c r="H998" s="60">
        <v>2680</v>
      </c>
      <c r="I998" s="38"/>
      <c r="J998" s="38"/>
      <c r="L998" s="27"/>
      <c r="N998" s="19"/>
      <c r="P998" s="19"/>
    </row>
    <row r="999" spans="1:16" x14ac:dyDescent="0.25">
      <c r="A999" s="55" t="s">
        <v>1783</v>
      </c>
      <c r="B999" s="56" t="s">
        <v>1784</v>
      </c>
      <c r="C999" s="57" t="s">
        <v>1785</v>
      </c>
      <c r="D999" s="56" t="s">
        <v>6792</v>
      </c>
      <c r="E999" s="56" t="s">
        <v>68</v>
      </c>
      <c r="F999" s="58">
        <v>5</v>
      </c>
      <c r="G999" s="59">
        <v>535.54999999999995</v>
      </c>
      <c r="H999" s="60">
        <v>2677.75</v>
      </c>
      <c r="I999" s="38"/>
      <c r="J999" s="38"/>
      <c r="L999" s="27"/>
      <c r="N999" s="19"/>
      <c r="P999" s="19"/>
    </row>
    <row r="1000" spans="1:16" ht="33" x14ac:dyDescent="0.25">
      <c r="A1000" s="55" t="s">
        <v>2067</v>
      </c>
      <c r="B1000" s="56" t="s">
        <v>2068</v>
      </c>
      <c r="C1000" s="57" t="s">
        <v>2069</v>
      </c>
      <c r="D1000" s="56" t="s">
        <v>11</v>
      </c>
      <c r="E1000" s="56" t="s">
        <v>19</v>
      </c>
      <c r="F1000" s="61">
        <v>3</v>
      </c>
      <c r="G1000" s="59">
        <v>885.66</v>
      </c>
      <c r="H1000" s="60">
        <v>2656.98</v>
      </c>
      <c r="I1000" s="38"/>
      <c r="J1000" s="38"/>
      <c r="L1000" s="27"/>
      <c r="N1000" s="19"/>
      <c r="P1000" s="19"/>
    </row>
    <row r="1001" spans="1:16" x14ac:dyDescent="0.25">
      <c r="A1001" s="55" t="s">
        <v>5871</v>
      </c>
      <c r="B1001" s="56" t="s">
        <v>5875</v>
      </c>
      <c r="C1001" s="57" t="s">
        <v>5876</v>
      </c>
      <c r="D1001" s="56" t="s">
        <v>6792</v>
      </c>
      <c r="E1001" s="56" t="s">
        <v>12</v>
      </c>
      <c r="F1001" s="58">
        <v>7</v>
      </c>
      <c r="G1001" s="59">
        <v>378.6</v>
      </c>
      <c r="H1001" s="60">
        <v>2650.2</v>
      </c>
      <c r="I1001" s="38"/>
      <c r="J1001" s="38"/>
      <c r="L1001" s="27"/>
      <c r="N1001" s="19"/>
      <c r="P1001" s="19"/>
    </row>
    <row r="1002" spans="1:16" ht="24.75" x14ac:dyDescent="0.25">
      <c r="A1002" s="55" t="s">
        <v>3076</v>
      </c>
      <c r="B1002" s="56" t="s">
        <v>3077</v>
      </c>
      <c r="C1002" s="57" t="s">
        <v>3078</v>
      </c>
      <c r="D1002" s="56" t="s">
        <v>11</v>
      </c>
      <c r="E1002" s="56" t="s">
        <v>19</v>
      </c>
      <c r="F1002" s="58">
        <v>42</v>
      </c>
      <c r="G1002" s="59">
        <v>62.97</v>
      </c>
      <c r="H1002" s="60">
        <v>2644.74</v>
      </c>
      <c r="I1002" s="38"/>
      <c r="J1002" s="38"/>
      <c r="L1002" s="27"/>
      <c r="N1002" s="19"/>
      <c r="P1002" s="19"/>
    </row>
    <row r="1003" spans="1:16" ht="33" x14ac:dyDescent="0.25">
      <c r="A1003" s="55" t="s">
        <v>1075</v>
      </c>
      <c r="B1003" s="56" t="s">
        <v>1076</v>
      </c>
      <c r="C1003" s="57" t="s">
        <v>1077</v>
      </c>
      <c r="D1003" s="56" t="s">
        <v>11</v>
      </c>
      <c r="E1003" s="56" t="s">
        <v>12</v>
      </c>
      <c r="F1003" s="58">
        <v>100</v>
      </c>
      <c r="G1003" s="59">
        <v>26.33</v>
      </c>
      <c r="H1003" s="60">
        <v>2633</v>
      </c>
      <c r="I1003" s="38"/>
      <c r="J1003" s="38"/>
      <c r="L1003" s="27"/>
      <c r="N1003" s="19"/>
      <c r="P1003" s="19"/>
    </row>
    <row r="1004" spans="1:16" x14ac:dyDescent="0.25">
      <c r="A1004" s="55" t="s">
        <v>4141</v>
      </c>
      <c r="B1004" s="56" t="s">
        <v>4172</v>
      </c>
      <c r="C1004" s="57" t="s">
        <v>4173</v>
      </c>
      <c r="D1004" s="56" t="s">
        <v>6792</v>
      </c>
      <c r="E1004" s="56" t="s">
        <v>19</v>
      </c>
      <c r="F1004" s="58">
        <v>101</v>
      </c>
      <c r="G1004" s="59">
        <v>25.86</v>
      </c>
      <c r="H1004" s="60">
        <v>2611.86</v>
      </c>
      <c r="I1004" s="38"/>
      <c r="J1004" s="38"/>
      <c r="L1004" s="27"/>
      <c r="N1004" s="19"/>
      <c r="P1004" s="19"/>
    </row>
    <row r="1005" spans="1:16" x14ac:dyDescent="0.25">
      <c r="A1005" s="55" t="s">
        <v>3812</v>
      </c>
      <c r="B1005" s="56" t="s">
        <v>3825</v>
      </c>
      <c r="C1005" s="57" t="s">
        <v>3826</v>
      </c>
      <c r="D1005" s="56" t="s">
        <v>6792</v>
      </c>
      <c r="E1005" s="56" t="s">
        <v>19</v>
      </c>
      <c r="F1005" s="58">
        <v>5</v>
      </c>
      <c r="G1005" s="59">
        <v>521.4</v>
      </c>
      <c r="H1005" s="60">
        <v>2607</v>
      </c>
      <c r="I1005" s="38"/>
      <c r="J1005" s="38"/>
      <c r="L1005" s="27"/>
      <c r="N1005" s="19"/>
      <c r="P1005" s="19"/>
    </row>
    <row r="1006" spans="1:16" x14ac:dyDescent="0.25">
      <c r="A1006" s="55" t="s">
        <v>4209</v>
      </c>
      <c r="B1006" s="56" t="s">
        <v>4243</v>
      </c>
      <c r="C1006" s="57" t="s">
        <v>4244</v>
      </c>
      <c r="D1006" s="56" t="s">
        <v>6792</v>
      </c>
      <c r="E1006" s="56" t="s">
        <v>19</v>
      </c>
      <c r="F1006" s="58">
        <v>2</v>
      </c>
      <c r="G1006" s="59">
        <v>1302.95</v>
      </c>
      <c r="H1006" s="60">
        <v>2605.9</v>
      </c>
      <c r="I1006" s="38"/>
      <c r="J1006" s="38"/>
      <c r="L1006" s="27"/>
      <c r="N1006" s="19"/>
      <c r="P1006" s="19"/>
    </row>
    <row r="1007" spans="1:16" x14ac:dyDescent="0.25">
      <c r="A1007" s="55" t="s">
        <v>5859</v>
      </c>
      <c r="B1007" s="56" t="s">
        <v>5863</v>
      </c>
      <c r="C1007" s="57" t="s">
        <v>5864</v>
      </c>
      <c r="D1007" s="56" t="s">
        <v>6792</v>
      </c>
      <c r="E1007" s="56" t="s">
        <v>68</v>
      </c>
      <c r="F1007" s="58">
        <v>7</v>
      </c>
      <c r="G1007" s="59">
        <v>371.04</v>
      </c>
      <c r="H1007" s="60">
        <v>2597.2800000000002</v>
      </c>
      <c r="I1007" s="38"/>
      <c r="J1007" s="38"/>
      <c r="L1007" s="27"/>
      <c r="N1007" s="19"/>
      <c r="P1007" s="19"/>
    </row>
    <row r="1008" spans="1:16" x14ac:dyDescent="0.25">
      <c r="A1008" s="55" t="s">
        <v>2109</v>
      </c>
      <c r="B1008" s="56" t="s">
        <v>2110</v>
      </c>
      <c r="C1008" s="57" t="s">
        <v>2111</v>
      </c>
      <c r="D1008" s="56" t="s">
        <v>6792</v>
      </c>
      <c r="E1008" s="56" t="s">
        <v>68</v>
      </c>
      <c r="F1008" s="61">
        <v>2</v>
      </c>
      <c r="G1008" s="59">
        <v>1297.5</v>
      </c>
      <c r="H1008" s="60">
        <v>2595</v>
      </c>
      <c r="I1008" s="38"/>
      <c r="J1008" s="38"/>
      <c r="L1008" s="27"/>
      <c r="N1008" s="19"/>
      <c r="P1008" s="19"/>
    </row>
    <row r="1009" spans="1:16" ht="16.5" x14ac:dyDescent="0.25">
      <c r="A1009" s="55" t="s">
        <v>3103</v>
      </c>
      <c r="B1009" s="56" t="s">
        <v>3104</v>
      </c>
      <c r="C1009" s="57" t="s">
        <v>3105</v>
      </c>
      <c r="D1009" s="56" t="s">
        <v>6792</v>
      </c>
      <c r="E1009" s="56" t="s">
        <v>19</v>
      </c>
      <c r="F1009" s="58">
        <v>3</v>
      </c>
      <c r="G1009" s="59">
        <v>861.85</v>
      </c>
      <c r="H1009" s="60">
        <v>2585.5500000000002</v>
      </c>
      <c r="I1009" s="38"/>
      <c r="J1009" s="38"/>
      <c r="L1009" s="27"/>
      <c r="N1009" s="19"/>
      <c r="P1009" s="19"/>
    </row>
    <row r="1010" spans="1:16" x14ac:dyDescent="0.25">
      <c r="A1010" s="55" t="s">
        <v>650</v>
      </c>
      <c r="B1010" s="56" t="s">
        <v>651</v>
      </c>
      <c r="C1010" s="57" t="s">
        <v>652</v>
      </c>
      <c r="D1010" s="56" t="s">
        <v>6792</v>
      </c>
      <c r="E1010" s="56" t="s">
        <v>68</v>
      </c>
      <c r="F1010" s="58">
        <v>1408</v>
      </c>
      <c r="G1010" s="59">
        <v>1.83</v>
      </c>
      <c r="H1010" s="60">
        <v>2576.64</v>
      </c>
      <c r="I1010" s="38"/>
      <c r="J1010" s="38"/>
      <c r="L1010" s="27"/>
      <c r="N1010" s="19"/>
      <c r="P1010" s="19"/>
    </row>
    <row r="1011" spans="1:16" x14ac:dyDescent="0.25">
      <c r="A1011" s="55" t="s">
        <v>1150</v>
      </c>
      <c r="B1011" s="56" t="s">
        <v>1151</v>
      </c>
      <c r="C1011" s="57" t="s">
        <v>6841</v>
      </c>
      <c r="D1011" s="56" t="s">
        <v>6792</v>
      </c>
      <c r="E1011" s="56" t="s">
        <v>68</v>
      </c>
      <c r="F1011" s="58">
        <v>24</v>
      </c>
      <c r="G1011" s="59">
        <v>107.36</v>
      </c>
      <c r="H1011" s="60">
        <v>2576.64</v>
      </c>
      <c r="I1011" s="38"/>
      <c r="J1011" s="38"/>
      <c r="L1011" s="27"/>
      <c r="N1011" s="19"/>
      <c r="P1011" s="19"/>
    </row>
    <row r="1012" spans="1:16" ht="16.5" x14ac:dyDescent="0.25">
      <c r="A1012" s="55" t="s">
        <v>2151</v>
      </c>
      <c r="B1012" s="56" t="s">
        <v>2152</v>
      </c>
      <c r="C1012" s="57" t="s">
        <v>2153</v>
      </c>
      <c r="D1012" s="56" t="s">
        <v>6840</v>
      </c>
      <c r="E1012" s="56" t="s">
        <v>19</v>
      </c>
      <c r="F1012" s="61">
        <v>7</v>
      </c>
      <c r="G1012" s="59">
        <v>366.61</v>
      </c>
      <c r="H1012" s="60">
        <v>2566.27</v>
      </c>
      <c r="I1012" s="38"/>
      <c r="J1012" s="38"/>
      <c r="L1012" s="27"/>
      <c r="N1012" s="19"/>
      <c r="P1012" s="19"/>
    </row>
    <row r="1013" spans="1:16" x14ac:dyDescent="0.25">
      <c r="A1013" s="55" t="s">
        <v>5950</v>
      </c>
      <c r="B1013" s="56" t="s">
        <v>5954</v>
      </c>
      <c r="C1013" s="57" t="s">
        <v>5955</v>
      </c>
      <c r="D1013" s="56" t="s">
        <v>6792</v>
      </c>
      <c r="E1013" s="56" t="s">
        <v>19</v>
      </c>
      <c r="F1013" s="58">
        <v>7</v>
      </c>
      <c r="G1013" s="59">
        <v>363.18</v>
      </c>
      <c r="H1013" s="60">
        <v>2542.2600000000002</v>
      </c>
      <c r="I1013" s="38"/>
      <c r="J1013" s="38"/>
      <c r="L1013" s="27"/>
      <c r="N1013" s="19"/>
      <c r="P1013" s="19"/>
    </row>
    <row r="1014" spans="1:16" x14ac:dyDescent="0.25">
      <c r="A1014" s="55" t="s">
        <v>5953</v>
      </c>
      <c r="B1014" s="56" t="s">
        <v>5957</v>
      </c>
      <c r="C1014" s="57" t="s">
        <v>5958</v>
      </c>
      <c r="D1014" s="56" t="s">
        <v>6792</v>
      </c>
      <c r="E1014" s="56" t="s">
        <v>19</v>
      </c>
      <c r="F1014" s="58">
        <v>7</v>
      </c>
      <c r="G1014" s="59">
        <v>363.05</v>
      </c>
      <c r="H1014" s="60">
        <v>2541.35</v>
      </c>
      <c r="I1014" s="38"/>
      <c r="J1014" s="38"/>
      <c r="L1014" s="27"/>
      <c r="N1014" s="19"/>
      <c r="P1014" s="19"/>
    </row>
    <row r="1015" spans="1:16" x14ac:dyDescent="0.25">
      <c r="A1015" s="55" t="s">
        <v>881</v>
      </c>
      <c r="B1015" s="56" t="s">
        <v>882</v>
      </c>
      <c r="C1015" s="57" t="s">
        <v>883</v>
      </c>
      <c r="D1015" s="56" t="s">
        <v>6792</v>
      </c>
      <c r="E1015" s="56" t="s">
        <v>19</v>
      </c>
      <c r="F1015" s="58">
        <v>4</v>
      </c>
      <c r="G1015" s="59">
        <v>634.55999999999995</v>
      </c>
      <c r="H1015" s="60">
        <v>2538.2399999999998</v>
      </c>
      <c r="I1015" s="38"/>
      <c r="J1015" s="38"/>
      <c r="L1015" s="27"/>
      <c r="N1015" s="19"/>
      <c r="P1015" s="19"/>
    </row>
    <row r="1016" spans="1:16" x14ac:dyDescent="0.25">
      <c r="A1016" s="55" t="s">
        <v>4447</v>
      </c>
      <c r="B1016" s="56" t="s">
        <v>4448</v>
      </c>
      <c r="C1016" s="57" t="s">
        <v>4449</v>
      </c>
      <c r="D1016" s="56" t="s">
        <v>6792</v>
      </c>
      <c r="E1016" s="56" t="s">
        <v>29</v>
      </c>
      <c r="F1016" s="58">
        <v>6</v>
      </c>
      <c r="G1016" s="59">
        <v>422.68</v>
      </c>
      <c r="H1016" s="60">
        <v>2536.08</v>
      </c>
      <c r="I1016" s="38"/>
      <c r="J1016" s="38"/>
      <c r="L1016" s="27"/>
      <c r="N1016" s="19"/>
      <c r="P1016" s="19"/>
    </row>
    <row r="1017" spans="1:16" ht="24.75" x14ac:dyDescent="0.25">
      <c r="A1017" s="55" t="s">
        <v>69</v>
      </c>
      <c r="B1017" s="56" t="s">
        <v>70</v>
      </c>
      <c r="C1017" s="57" t="s">
        <v>71</v>
      </c>
      <c r="D1017" s="56" t="s">
        <v>11</v>
      </c>
      <c r="E1017" s="56" t="s">
        <v>12</v>
      </c>
      <c r="F1017" s="58">
        <v>26</v>
      </c>
      <c r="G1017" s="59">
        <v>97.4</v>
      </c>
      <c r="H1017" s="60">
        <v>2532.4</v>
      </c>
      <c r="I1017" s="38"/>
      <c r="J1017" s="38"/>
      <c r="L1017" s="27"/>
      <c r="N1017" s="19"/>
      <c r="P1017" s="19"/>
    </row>
    <row r="1018" spans="1:16" x14ac:dyDescent="0.25">
      <c r="A1018" s="55" t="s">
        <v>6261</v>
      </c>
      <c r="B1018" s="56" t="s">
        <v>6275</v>
      </c>
      <c r="C1018" s="57" t="s">
        <v>6276</v>
      </c>
      <c r="D1018" s="56" t="s">
        <v>6792</v>
      </c>
      <c r="E1018" s="56" t="s">
        <v>12</v>
      </c>
      <c r="F1018" s="58">
        <v>7</v>
      </c>
      <c r="G1018" s="59">
        <v>356.37</v>
      </c>
      <c r="H1018" s="60">
        <v>2494.59</v>
      </c>
      <c r="I1018" s="38"/>
      <c r="J1018" s="38"/>
      <c r="L1018" s="27"/>
      <c r="N1018" s="19"/>
      <c r="P1018" s="19"/>
    </row>
    <row r="1019" spans="1:16" x14ac:dyDescent="0.25">
      <c r="A1019" s="55" t="s">
        <v>2529</v>
      </c>
      <c r="B1019" s="56" t="s">
        <v>2530</v>
      </c>
      <c r="C1019" s="57" t="s">
        <v>2531</v>
      </c>
      <c r="D1019" s="56" t="s">
        <v>6840</v>
      </c>
      <c r="E1019" s="56" t="s">
        <v>19</v>
      </c>
      <c r="F1019" s="58">
        <v>80</v>
      </c>
      <c r="G1019" s="59">
        <v>31.05</v>
      </c>
      <c r="H1019" s="60">
        <v>2484</v>
      </c>
      <c r="I1019" s="38"/>
      <c r="J1019" s="38"/>
      <c r="L1019" s="27"/>
      <c r="N1019" s="19"/>
      <c r="P1019" s="19"/>
    </row>
    <row r="1020" spans="1:16" x14ac:dyDescent="0.25">
      <c r="A1020" s="55" t="s">
        <v>2022</v>
      </c>
      <c r="B1020" s="56" t="s">
        <v>2023</v>
      </c>
      <c r="C1020" s="57" t="s">
        <v>2024</v>
      </c>
      <c r="D1020" s="56" t="s">
        <v>6792</v>
      </c>
      <c r="E1020" s="56" t="s">
        <v>698</v>
      </c>
      <c r="F1020" s="58">
        <v>2</v>
      </c>
      <c r="G1020" s="59">
        <v>1235.03</v>
      </c>
      <c r="H1020" s="60">
        <v>2470.06</v>
      </c>
      <c r="I1020" s="38"/>
      <c r="J1020" s="38"/>
      <c r="L1020" s="27"/>
      <c r="N1020" s="19"/>
      <c r="P1020" s="19"/>
    </row>
    <row r="1021" spans="1:16" x14ac:dyDescent="0.25">
      <c r="A1021" s="55" t="s">
        <v>1705</v>
      </c>
      <c r="B1021" s="56" t="s">
        <v>1706</v>
      </c>
      <c r="C1021" s="57" t="s">
        <v>1707</v>
      </c>
      <c r="D1021" s="56" t="s">
        <v>6792</v>
      </c>
      <c r="E1021" s="56" t="s">
        <v>68</v>
      </c>
      <c r="F1021" s="58">
        <v>5</v>
      </c>
      <c r="G1021" s="59">
        <v>491.62</v>
      </c>
      <c r="H1021" s="60">
        <v>2458.1</v>
      </c>
      <c r="I1021" s="38"/>
      <c r="J1021" s="38"/>
      <c r="L1021" s="27"/>
      <c r="N1021" s="19"/>
      <c r="P1021" s="19"/>
    </row>
    <row r="1022" spans="1:16" x14ac:dyDescent="0.25">
      <c r="A1022" s="55" t="s">
        <v>2941</v>
      </c>
      <c r="B1022" s="56" t="s">
        <v>2942</v>
      </c>
      <c r="C1022" s="57" t="s">
        <v>2943</v>
      </c>
      <c r="D1022" s="56" t="s">
        <v>6792</v>
      </c>
      <c r="E1022" s="56" t="s">
        <v>19</v>
      </c>
      <c r="F1022" s="58">
        <v>3</v>
      </c>
      <c r="G1022" s="59">
        <v>817.87</v>
      </c>
      <c r="H1022" s="60">
        <v>2453.61</v>
      </c>
      <c r="I1022" s="38"/>
      <c r="J1022" s="38"/>
      <c r="L1022" s="27"/>
      <c r="N1022" s="19"/>
      <c r="P1022" s="19"/>
    </row>
    <row r="1023" spans="1:16" x14ac:dyDescent="0.25">
      <c r="A1023" s="55" t="s">
        <v>5673</v>
      </c>
      <c r="B1023" s="56" t="s">
        <v>5674</v>
      </c>
      <c r="C1023" s="57" t="s">
        <v>5675</v>
      </c>
      <c r="D1023" s="56" t="s">
        <v>6792</v>
      </c>
      <c r="E1023" s="56" t="s">
        <v>12</v>
      </c>
      <c r="F1023" s="58">
        <v>7</v>
      </c>
      <c r="G1023" s="59">
        <v>350</v>
      </c>
      <c r="H1023" s="60">
        <v>2450</v>
      </c>
      <c r="I1023" s="38"/>
      <c r="J1023" s="38"/>
      <c r="L1023" s="27"/>
      <c r="N1023" s="19"/>
      <c r="P1023" s="19"/>
    </row>
    <row r="1024" spans="1:16" x14ac:dyDescent="0.25">
      <c r="A1024" s="55" t="s">
        <v>385</v>
      </c>
      <c r="B1024" s="56" t="s">
        <v>389</v>
      </c>
      <c r="C1024" s="57" t="s">
        <v>390</v>
      </c>
      <c r="D1024" s="56" t="s">
        <v>6792</v>
      </c>
      <c r="E1024" s="56" t="s">
        <v>12</v>
      </c>
      <c r="F1024" s="58">
        <v>7</v>
      </c>
      <c r="G1024" s="59">
        <v>347.11</v>
      </c>
      <c r="H1024" s="60">
        <v>2429.77</v>
      </c>
      <c r="I1024" s="38"/>
      <c r="J1024" s="38"/>
      <c r="L1024" s="27"/>
      <c r="N1024" s="19"/>
      <c r="P1024" s="19"/>
    </row>
    <row r="1025" spans="1:16" x14ac:dyDescent="0.25">
      <c r="A1025" s="55" t="s">
        <v>2655</v>
      </c>
      <c r="B1025" s="56" t="s">
        <v>2656</v>
      </c>
      <c r="C1025" s="57" t="s">
        <v>2657</v>
      </c>
      <c r="D1025" s="56" t="s">
        <v>6792</v>
      </c>
      <c r="E1025" s="56" t="s">
        <v>19</v>
      </c>
      <c r="F1025" s="58">
        <v>5</v>
      </c>
      <c r="G1025" s="59">
        <v>483.7</v>
      </c>
      <c r="H1025" s="60">
        <v>2418.5</v>
      </c>
      <c r="I1025" s="38"/>
      <c r="J1025" s="38"/>
      <c r="L1025" s="27"/>
      <c r="N1025" s="19"/>
      <c r="P1025" s="19"/>
    </row>
    <row r="1026" spans="1:16" x14ac:dyDescent="0.25">
      <c r="A1026" s="55" t="s">
        <v>2890</v>
      </c>
      <c r="B1026" s="56" t="s">
        <v>2891</v>
      </c>
      <c r="C1026" s="57" t="s">
        <v>2892</v>
      </c>
      <c r="D1026" s="56" t="s">
        <v>6792</v>
      </c>
      <c r="E1026" s="56" t="s">
        <v>19</v>
      </c>
      <c r="F1026" s="58">
        <v>5</v>
      </c>
      <c r="G1026" s="59">
        <v>483.7</v>
      </c>
      <c r="H1026" s="60">
        <v>2418.5</v>
      </c>
      <c r="I1026" s="38"/>
      <c r="J1026" s="38"/>
      <c r="L1026" s="27"/>
      <c r="N1026" s="19"/>
      <c r="P1026" s="19"/>
    </row>
    <row r="1027" spans="1:16" x14ac:dyDescent="0.25">
      <c r="A1027" s="55" t="s">
        <v>2751</v>
      </c>
      <c r="B1027" s="56" t="s">
        <v>2752</v>
      </c>
      <c r="C1027" s="57" t="s">
        <v>2753</v>
      </c>
      <c r="D1027" s="56" t="s">
        <v>6792</v>
      </c>
      <c r="E1027" s="56" t="s">
        <v>19</v>
      </c>
      <c r="F1027" s="58">
        <v>35</v>
      </c>
      <c r="G1027" s="59">
        <v>68.83</v>
      </c>
      <c r="H1027" s="60">
        <v>2409.0500000000002</v>
      </c>
      <c r="I1027" s="38"/>
      <c r="J1027" s="38"/>
      <c r="L1027" s="27"/>
      <c r="N1027" s="19"/>
      <c r="P1027" s="19"/>
    </row>
    <row r="1028" spans="1:16" x14ac:dyDescent="0.25">
      <c r="A1028" s="55" t="s">
        <v>3981</v>
      </c>
      <c r="B1028" s="56" t="s">
        <v>4006</v>
      </c>
      <c r="C1028" s="57" t="s">
        <v>4007</v>
      </c>
      <c r="D1028" s="56" t="s">
        <v>6792</v>
      </c>
      <c r="E1028" s="56" t="s">
        <v>19</v>
      </c>
      <c r="F1028" s="58">
        <v>2</v>
      </c>
      <c r="G1028" s="59">
        <v>1201.1199999999999</v>
      </c>
      <c r="H1028" s="60">
        <v>2402.2399999999998</v>
      </c>
      <c r="I1028" s="38"/>
      <c r="J1028" s="38"/>
      <c r="L1028" s="27"/>
      <c r="N1028" s="19"/>
      <c r="P1028" s="19"/>
    </row>
    <row r="1029" spans="1:16" x14ac:dyDescent="0.25">
      <c r="A1029" s="55" t="s">
        <v>4459</v>
      </c>
      <c r="B1029" s="56" t="s">
        <v>4461</v>
      </c>
      <c r="C1029" s="57" t="s">
        <v>4462</v>
      </c>
      <c r="D1029" s="56" t="s">
        <v>6792</v>
      </c>
      <c r="E1029" s="56" t="s">
        <v>12</v>
      </c>
      <c r="F1029" s="61">
        <v>25</v>
      </c>
      <c r="G1029" s="59">
        <v>96</v>
      </c>
      <c r="H1029" s="60">
        <v>2400</v>
      </c>
      <c r="I1029" s="38"/>
      <c r="J1029" s="38"/>
      <c r="L1029" s="27"/>
      <c r="N1029" s="19"/>
      <c r="P1029" s="19"/>
    </row>
    <row r="1030" spans="1:16" x14ac:dyDescent="0.25">
      <c r="A1030" s="55" t="s">
        <v>2136</v>
      </c>
      <c r="B1030" s="56" t="s">
        <v>2137</v>
      </c>
      <c r="C1030" s="57" t="s">
        <v>2138</v>
      </c>
      <c r="D1030" s="56" t="s">
        <v>6792</v>
      </c>
      <c r="E1030" s="56" t="s">
        <v>19</v>
      </c>
      <c r="F1030" s="61">
        <v>2</v>
      </c>
      <c r="G1030" s="59">
        <v>1196.95</v>
      </c>
      <c r="H1030" s="60">
        <v>2393.9</v>
      </c>
      <c r="I1030" s="38"/>
      <c r="J1030" s="38"/>
      <c r="L1030" s="27"/>
      <c r="N1030" s="19"/>
      <c r="P1030" s="19"/>
    </row>
    <row r="1031" spans="1:16" x14ac:dyDescent="0.25">
      <c r="A1031" s="55" t="s">
        <v>1777</v>
      </c>
      <c r="B1031" s="56" t="s">
        <v>1778</v>
      </c>
      <c r="C1031" s="57" t="s">
        <v>1779</v>
      </c>
      <c r="D1031" s="56" t="s">
        <v>6792</v>
      </c>
      <c r="E1031" s="56" t="s">
        <v>68</v>
      </c>
      <c r="F1031" s="58">
        <v>7</v>
      </c>
      <c r="G1031" s="59">
        <v>341.83</v>
      </c>
      <c r="H1031" s="60">
        <v>2392.81</v>
      </c>
      <c r="I1031" s="38"/>
      <c r="J1031" s="38"/>
      <c r="L1031" s="27"/>
      <c r="N1031" s="19"/>
      <c r="P1031" s="19"/>
    </row>
    <row r="1032" spans="1:16" x14ac:dyDescent="0.25">
      <c r="A1032" s="55" t="s">
        <v>760</v>
      </c>
      <c r="B1032" s="56" t="s">
        <v>761</v>
      </c>
      <c r="C1032" s="57" t="s">
        <v>762</v>
      </c>
      <c r="D1032" s="56" t="s">
        <v>6792</v>
      </c>
      <c r="E1032" s="56" t="s">
        <v>19</v>
      </c>
      <c r="F1032" s="58">
        <v>7</v>
      </c>
      <c r="G1032" s="59">
        <v>341.68</v>
      </c>
      <c r="H1032" s="60">
        <v>2391.7600000000002</v>
      </c>
      <c r="I1032" s="38"/>
      <c r="J1032" s="38"/>
      <c r="L1032" s="27"/>
      <c r="N1032" s="19"/>
      <c r="P1032" s="19"/>
    </row>
    <row r="1033" spans="1:16" x14ac:dyDescent="0.25">
      <c r="A1033" s="55" t="s">
        <v>6304</v>
      </c>
      <c r="B1033" s="56" t="s">
        <v>6317</v>
      </c>
      <c r="C1033" s="57" t="s">
        <v>6318</v>
      </c>
      <c r="D1033" s="56" t="s">
        <v>6792</v>
      </c>
      <c r="E1033" s="56" t="s">
        <v>19</v>
      </c>
      <c r="F1033" s="58">
        <v>7</v>
      </c>
      <c r="G1033" s="59">
        <v>341.32</v>
      </c>
      <c r="H1033" s="60">
        <v>2389.2399999999998</v>
      </c>
      <c r="I1033" s="38"/>
      <c r="J1033" s="38"/>
      <c r="L1033" s="27"/>
      <c r="N1033" s="19"/>
      <c r="P1033" s="19"/>
    </row>
    <row r="1034" spans="1:16" ht="16.5" x14ac:dyDescent="0.25">
      <c r="A1034" s="55" t="s">
        <v>4844</v>
      </c>
      <c r="B1034" s="56" t="s">
        <v>4848</v>
      </c>
      <c r="C1034" s="57" t="s">
        <v>4849</v>
      </c>
      <c r="D1034" s="56" t="s">
        <v>11</v>
      </c>
      <c r="E1034" s="56" t="s">
        <v>12</v>
      </c>
      <c r="F1034" s="58">
        <v>7</v>
      </c>
      <c r="G1034" s="59">
        <v>340.33</v>
      </c>
      <c r="H1034" s="60">
        <v>2382.31</v>
      </c>
      <c r="I1034" s="38"/>
      <c r="J1034" s="38"/>
      <c r="L1034" s="27"/>
      <c r="N1034" s="19"/>
      <c r="P1034" s="19"/>
    </row>
    <row r="1035" spans="1:16" x14ac:dyDescent="0.25">
      <c r="A1035" s="55" t="s">
        <v>1332</v>
      </c>
      <c r="B1035" s="56" t="s">
        <v>1339</v>
      </c>
      <c r="C1035" s="57" t="s">
        <v>1340</v>
      </c>
      <c r="D1035" s="56" t="s">
        <v>6792</v>
      </c>
      <c r="E1035" s="56" t="s">
        <v>68</v>
      </c>
      <c r="F1035" s="58">
        <v>9</v>
      </c>
      <c r="G1035" s="59">
        <v>264.57</v>
      </c>
      <c r="H1035" s="60">
        <v>2381.13</v>
      </c>
      <c r="I1035" s="38"/>
      <c r="J1035" s="38"/>
      <c r="L1035" s="27"/>
      <c r="N1035" s="19"/>
      <c r="P1035" s="19"/>
    </row>
    <row r="1036" spans="1:16" x14ac:dyDescent="0.25">
      <c r="A1036" s="55" t="s">
        <v>5979</v>
      </c>
      <c r="B1036" s="56" t="s">
        <v>5982</v>
      </c>
      <c r="C1036" s="57" t="s">
        <v>5983</v>
      </c>
      <c r="D1036" s="56" t="s">
        <v>6792</v>
      </c>
      <c r="E1036" s="56" t="s">
        <v>19</v>
      </c>
      <c r="F1036" s="58">
        <v>2</v>
      </c>
      <c r="G1036" s="59">
        <v>1187.31</v>
      </c>
      <c r="H1036" s="60">
        <v>2374.62</v>
      </c>
      <c r="I1036" s="38"/>
      <c r="J1036" s="38"/>
      <c r="L1036" s="27"/>
      <c r="N1036" s="19"/>
      <c r="P1036" s="19"/>
    </row>
    <row r="1037" spans="1:16" x14ac:dyDescent="0.25">
      <c r="A1037" s="55" t="s">
        <v>56</v>
      </c>
      <c r="B1037" s="56" t="s">
        <v>57</v>
      </c>
      <c r="C1037" s="57" t="s">
        <v>58</v>
      </c>
      <c r="D1037" s="56" t="s">
        <v>6792</v>
      </c>
      <c r="E1037" s="56" t="s">
        <v>29</v>
      </c>
      <c r="F1037" s="58">
        <v>48</v>
      </c>
      <c r="G1037" s="59">
        <v>49.12</v>
      </c>
      <c r="H1037" s="60">
        <v>2357.7600000000002</v>
      </c>
      <c r="I1037" s="38"/>
      <c r="J1037" s="38"/>
      <c r="L1037" s="27"/>
      <c r="N1037" s="19"/>
      <c r="P1037" s="19"/>
    </row>
    <row r="1038" spans="1:16" ht="41.25" x14ac:dyDescent="0.25">
      <c r="A1038" s="55" t="s">
        <v>5694</v>
      </c>
      <c r="B1038" s="56" t="s">
        <v>5695</v>
      </c>
      <c r="C1038" s="57" t="s">
        <v>5696</v>
      </c>
      <c r="D1038" s="56" t="s">
        <v>11</v>
      </c>
      <c r="E1038" s="56" t="s">
        <v>68</v>
      </c>
      <c r="F1038" s="58">
        <v>52</v>
      </c>
      <c r="G1038" s="59">
        <v>45.3</v>
      </c>
      <c r="H1038" s="60">
        <v>2355.6</v>
      </c>
      <c r="I1038" s="38"/>
      <c r="J1038" s="38"/>
      <c r="L1038" s="27"/>
      <c r="N1038" s="19"/>
      <c r="P1038" s="19"/>
    </row>
    <row r="1039" spans="1:16" ht="24.75" x14ac:dyDescent="0.25">
      <c r="A1039" s="55" t="s">
        <v>4688</v>
      </c>
      <c r="B1039" s="56" t="s">
        <v>4689</v>
      </c>
      <c r="C1039" s="57" t="s">
        <v>4690</v>
      </c>
      <c r="D1039" s="56" t="s">
        <v>11</v>
      </c>
      <c r="E1039" s="56" t="s">
        <v>12</v>
      </c>
      <c r="F1039" s="58">
        <v>36</v>
      </c>
      <c r="G1039" s="59">
        <v>65.239999999999995</v>
      </c>
      <c r="H1039" s="60">
        <v>2348.64</v>
      </c>
      <c r="I1039" s="38"/>
      <c r="J1039" s="38"/>
      <c r="L1039" s="27"/>
      <c r="N1039" s="19"/>
      <c r="P1039" s="19"/>
    </row>
    <row r="1040" spans="1:16" x14ac:dyDescent="0.25">
      <c r="A1040" s="55" t="s">
        <v>2899</v>
      </c>
      <c r="B1040" s="56" t="s">
        <v>2900</v>
      </c>
      <c r="C1040" s="57" t="s">
        <v>2901</v>
      </c>
      <c r="D1040" s="56" t="s">
        <v>6792</v>
      </c>
      <c r="E1040" s="56" t="s">
        <v>19</v>
      </c>
      <c r="F1040" s="58">
        <v>3</v>
      </c>
      <c r="G1040" s="59">
        <v>779.15</v>
      </c>
      <c r="H1040" s="60">
        <v>2337.4499999999998</v>
      </c>
      <c r="I1040" s="38"/>
      <c r="J1040" s="38"/>
      <c r="L1040" s="27"/>
      <c r="N1040" s="19"/>
      <c r="P1040" s="19"/>
    </row>
    <row r="1041" spans="1:16" x14ac:dyDescent="0.25">
      <c r="A1041" s="55" t="s">
        <v>6090</v>
      </c>
      <c r="B1041" s="56" t="s">
        <v>6103</v>
      </c>
      <c r="C1041" s="57" t="s">
        <v>6104</v>
      </c>
      <c r="D1041" s="56" t="s">
        <v>6792</v>
      </c>
      <c r="E1041" s="56" t="s">
        <v>19</v>
      </c>
      <c r="F1041" s="58">
        <v>7</v>
      </c>
      <c r="G1041" s="59">
        <v>332.31</v>
      </c>
      <c r="H1041" s="60">
        <v>2326.17</v>
      </c>
      <c r="I1041" s="38"/>
      <c r="J1041" s="38"/>
      <c r="L1041" s="27"/>
      <c r="N1041" s="19"/>
      <c r="P1041" s="19"/>
    </row>
    <row r="1042" spans="1:16" ht="16.5" x14ac:dyDescent="0.25">
      <c r="A1042" s="55" t="s">
        <v>4985</v>
      </c>
      <c r="B1042" s="56" t="s">
        <v>4989</v>
      </c>
      <c r="C1042" s="57" t="s">
        <v>6846</v>
      </c>
      <c r="D1042" s="56" t="s">
        <v>11</v>
      </c>
      <c r="E1042" s="56" t="s">
        <v>68</v>
      </c>
      <c r="F1042" s="58">
        <v>14</v>
      </c>
      <c r="G1042" s="59">
        <v>165.6</v>
      </c>
      <c r="H1042" s="60">
        <v>2318.4</v>
      </c>
      <c r="I1042" s="38"/>
      <c r="J1042" s="38"/>
      <c r="L1042" s="27"/>
      <c r="N1042" s="19"/>
      <c r="P1042" s="19"/>
    </row>
    <row r="1043" spans="1:16" x14ac:dyDescent="0.25">
      <c r="A1043" s="55" t="s">
        <v>6120</v>
      </c>
      <c r="B1043" s="56" t="s">
        <v>6133</v>
      </c>
      <c r="C1043" s="57" t="s">
        <v>6134</v>
      </c>
      <c r="D1043" s="56" t="s">
        <v>6792</v>
      </c>
      <c r="E1043" s="56" t="s">
        <v>19</v>
      </c>
      <c r="F1043" s="58">
        <v>7</v>
      </c>
      <c r="G1043" s="59">
        <v>329.7</v>
      </c>
      <c r="H1043" s="60">
        <v>2307.9</v>
      </c>
      <c r="I1043" s="38"/>
      <c r="J1043" s="38"/>
      <c r="L1043" s="27"/>
      <c r="N1043" s="19"/>
      <c r="P1043" s="19"/>
    </row>
    <row r="1044" spans="1:16" x14ac:dyDescent="0.25">
      <c r="A1044" s="55" t="s">
        <v>6826</v>
      </c>
      <c r="B1044" s="56" t="s">
        <v>4190</v>
      </c>
      <c r="C1044" s="57" t="s">
        <v>4191</v>
      </c>
      <c r="D1044" s="56" t="s">
        <v>6792</v>
      </c>
      <c r="E1044" s="56" t="s">
        <v>19</v>
      </c>
      <c r="F1044" s="58">
        <v>5</v>
      </c>
      <c r="G1044" s="59">
        <v>460.7</v>
      </c>
      <c r="H1044" s="60">
        <v>2303.5</v>
      </c>
      <c r="I1044" s="38"/>
      <c r="J1044" s="38"/>
      <c r="L1044" s="27"/>
      <c r="N1044" s="19"/>
      <c r="P1044" s="19"/>
    </row>
    <row r="1045" spans="1:16" x14ac:dyDescent="0.25">
      <c r="A1045" s="55" t="s">
        <v>708</v>
      </c>
      <c r="B1045" s="56" t="s">
        <v>709</v>
      </c>
      <c r="C1045" s="57" t="s">
        <v>710</v>
      </c>
      <c r="D1045" s="56" t="s">
        <v>6792</v>
      </c>
      <c r="E1045" s="56" t="s">
        <v>698</v>
      </c>
      <c r="F1045" s="58">
        <v>52</v>
      </c>
      <c r="G1045" s="59">
        <v>44.28</v>
      </c>
      <c r="H1045" s="60">
        <v>2302.56</v>
      </c>
      <c r="I1045" s="38"/>
      <c r="J1045" s="38"/>
      <c r="L1045" s="27"/>
      <c r="N1045" s="19"/>
      <c r="P1045" s="19"/>
    </row>
    <row r="1046" spans="1:16" x14ac:dyDescent="0.25">
      <c r="A1046" s="55" t="s">
        <v>33</v>
      </c>
      <c r="B1046" s="56" t="s">
        <v>34</v>
      </c>
      <c r="C1046" s="57" t="s">
        <v>35</v>
      </c>
      <c r="D1046" s="56" t="s">
        <v>36</v>
      </c>
      <c r="E1046" s="56" t="s">
        <v>37</v>
      </c>
      <c r="F1046" s="58">
        <v>500</v>
      </c>
      <c r="G1046" s="59">
        <v>4.57</v>
      </c>
      <c r="H1046" s="60">
        <v>2285</v>
      </c>
      <c r="I1046" s="38"/>
      <c r="J1046" s="38"/>
      <c r="L1046" s="27"/>
      <c r="N1046" s="19"/>
      <c r="P1046" s="19"/>
    </row>
    <row r="1047" spans="1:16" x14ac:dyDescent="0.25">
      <c r="A1047" s="55" t="s">
        <v>2526</v>
      </c>
      <c r="B1047" s="56" t="s">
        <v>2527</v>
      </c>
      <c r="C1047" s="57" t="s">
        <v>2528</v>
      </c>
      <c r="D1047" s="56" t="s">
        <v>6840</v>
      </c>
      <c r="E1047" s="56" t="s">
        <v>19</v>
      </c>
      <c r="F1047" s="58">
        <v>80</v>
      </c>
      <c r="G1047" s="59">
        <v>28.54</v>
      </c>
      <c r="H1047" s="60">
        <v>2283.1999999999998</v>
      </c>
      <c r="I1047" s="38"/>
      <c r="J1047" s="38"/>
      <c r="L1047" s="27"/>
      <c r="N1047" s="19"/>
      <c r="P1047" s="19"/>
    </row>
    <row r="1048" spans="1:16" x14ac:dyDescent="0.25">
      <c r="A1048" s="55" t="s">
        <v>1147</v>
      </c>
      <c r="B1048" s="56" t="s">
        <v>1148</v>
      </c>
      <c r="C1048" s="57" t="s">
        <v>1149</v>
      </c>
      <c r="D1048" s="56" t="s">
        <v>6792</v>
      </c>
      <c r="E1048" s="56" t="s">
        <v>68</v>
      </c>
      <c r="F1048" s="58">
        <v>24</v>
      </c>
      <c r="G1048" s="59">
        <v>95.02</v>
      </c>
      <c r="H1048" s="60">
        <v>2280.48</v>
      </c>
      <c r="I1048" s="38"/>
      <c r="J1048" s="38"/>
      <c r="L1048" s="27"/>
      <c r="N1048" s="19"/>
      <c r="P1048" s="19"/>
    </row>
    <row r="1049" spans="1:16" x14ac:dyDescent="0.25">
      <c r="A1049" s="55" t="s">
        <v>2658</v>
      </c>
      <c r="B1049" s="56" t="s">
        <v>2659</v>
      </c>
      <c r="C1049" s="57" t="s">
        <v>2660</v>
      </c>
      <c r="D1049" s="56" t="s">
        <v>6792</v>
      </c>
      <c r="E1049" s="56" t="s">
        <v>19</v>
      </c>
      <c r="F1049" s="58">
        <v>5</v>
      </c>
      <c r="G1049" s="59">
        <v>456.09</v>
      </c>
      <c r="H1049" s="60">
        <v>2280.4499999999998</v>
      </c>
      <c r="I1049" s="38"/>
      <c r="J1049" s="38"/>
      <c r="L1049" s="27"/>
      <c r="N1049" s="19"/>
      <c r="P1049" s="19"/>
    </row>
    <row r="1050" spans="1:16" x14ac:dyDescent="0.25">
      <c r="A1050" s="55" t="s">
        <v>2893</v>
      </c>
      <c r="B1050" s="56" t="s">
        <v>2894</v>
      </c>
      <c r="C1050" s="57" t="s">
        <v>2895</v>
      </c>
      <c r="D1050" s="56" t="s">
        <v>6792</v>
      </c>
      <c r="E1050" s="56" t="s">
        <v>19</v>
      </c>
      <c r="F1050" s="58">
        <v>5</v>
      </c>
      <c r="G1050" s="59">
        <v>456.09</v>
      </c>
      <c r="H1050" s="60">
        <v>2280.4499999999998</v>
      </c>
      <c r="I1050" s="38"/>
      <c r="J1050" s="38"/>
      <c r="L1050" s="27"/>
      <c r="N1050" s="19"/>
      <c r="P1050" s="19"/>
    </row>
    <row r="1051" spans="1:16" x14ac:dyDescent="0.25">
      <c r="A1051" s="55" t="s">
        <v>2947</v>
      </c>
      <c r="B1051" s="56" t="s">
        <v>2948</v>
      </c>
      <c r="C1051" s="57" t="s">
        <v>2949</v>
      </c>
      <c r="D1051" s="56" t="s">
        <v>6792</v>
      </c>
      <c r="E1051" s="56" t="s">
        <v>19</v>
      </c>
      <c r="F1051" s="58">
        <v>5</v>
      </c>
      <c r="G1051" s="59">
        <v>455.74</v>
      </c>
      <c r="H1051" s="60">
        <v>2278.6999999999998</v>
      </c>
      <c r="I1051" s="38"/>
      <c r="J1051" s="38"/>
      <c r="L1051" s="27"/>
      <c r="N1051" s="19"/>
      <c r="P1051" s="19"/>
    </row>
    <row r="1052" spans="1:16" x14ac:dyDescent="0.25">
      <c r="A1052" s="55" t="s">
        <v>2538</v>
      </c>
      <c r="B1052" s="56" t="s">
        <v>2539</v>
      </c>
      <c r="C1052" s="57" t="s">
        <v>2540</v>
      </c>
      <c r="D1052" s="56" t="s">
        <v>6840</v>
      </c>
      <c r="E1052" s="56" t="s">
        <v>19</v>
      </c>
      <c r="F1052" s="58">
        <v>80</v>
      </c>
      <c r="G1052" s="59">
        <v>28.45</v>
      </c>
      <c r="H1052" s="60">
        <v>2276</v>
      </c>
      <c r="I1052" s="38"/>
      <c r="J1052" s="38"/>
      <c r="L1052" s="27"/>
      <c r="N1052" s="19"/>
      <c r="P1052" s="19"/>
    </row>
    <row r="1053" spans="1:16" x14ac:dyDescent="0.25">
      <c r="A1053" s="55" t="s">
        <v>2652</v>
      </c>
      <c r="B1053" s="56" t="s">
        <v>2653</v>
      </c>
      <c r="C1053" s="57" t="s">
        <v>2654</v>
      </c>
      <c r="D1053" s="56" t="s">
        <v>6792</v>
      </c>
      <c r="E1053" s="56" t="s">
        <v>19</v>
      </c>
      <c r="F1053" s="58">
        <v>5</v>
      </c>
      <c r="G1053" s="59">
        <v>454.9</v>
      </c>
      <c r="H1053" s="60">
        <v>2274.5</v>
      </c>
      <c r="I1053" s="38"/>
      <c r="J1053" s="38"/>
      <c r="L1053" s="27"/>
      <c r="N1053" s="19"/>
      <c r="P1053" s="19"/>
    </row>
    <row r="1054" spans="1:16" x14ac:dyDescent="0.25">
      <c r="A1054" s="55" t="s">
        <v>2887</v>
      </c>
      <c r="B1054" s="56" t="s">
        <v>2888</v>
      </c>
      <c r="C1054" s="57" t="s">
        <v>2889</v>
      </c>
      <c r="D1054" s="56" t="s">
        <v>6792</v>
      </c>
      <c r="E1054" s="56" t="s">
        <v>19</v>
      </c>
      <c r="F1054" s="58">
        <v>5</v>
      </c>
      <c r="G1054" s="59">
        <v>454.9</v>
      </c>
      <c r="H1054" s="60">
        <v>2274.5</v>
      </c>
      <c r="I1054" s="38"/>
      <c r="J1054" s="38"/>
      <c r="L1054" s="27"/>
      <c r="N1054" s="19"/>
      <c r="P1054" s="19"/>
    </row>
    <row r="1055" spans="1:16" ht="16.5" x14ac:dyDescent="0.25">
      <c r="A1055" s="55" t="s">
        <v>2992</v>
      </c>
      <c r="B1055" s="56" t="s">
        <v>2993</v>
      </c>
      <c r="C1055" s="57" t="s">
        <v>2994</v>
      </c>
      <c r="D1055" s="56" t="s">
        <v>11</v>
      </c>
      <c r="E1055" s="56" t="s">
        <v>68</v>
      </c>
      <c r="F1055" s="61">
        <v>200</v>
      </c>
      <c r="G1055" s="59">
        <v>11.32</v>
      </c>
      <c r="H1055" s="60">
        <v>2264</v>
      </c>
      <c r="I1055" s="38"/>
      <c r="J1055" s="38"/>
      <c r="K1055" s="27" t="s">
        <v>3301</v>
      </c>
      <c r="L1055" s="27"/>
      <c r="N1055" s="19"/>
      <c r="P1055" s="19"/>
    </row>
    <row r="1056" spans="1:16" x14ac:dyDescent="0.25">
      <c r="A1056" s="55" t="s">
        <v>644</v>
      </c>
      <c r="B1056" s="56" t="s">
        <v>645</v>
      </c>
      <c r="C1056" s="57" t="s">
        <v>646</v>
      </c>
      <c r="D1056" s="56" t="s">
        <v>6792</v>
      </c>
      <c r="E1056" s="56" t="s">
        <v>19</v>
      </c>
      <c r="F1056" s="58">
        <v>174</v>
      </c>
      <c r="G1056" s="59">
        <v>13.01</v>
      </c>
      <c r="H1056" s="60">
        <v>2263.7399999999998</v>
      </c>
      <c r="I1056" s="38"/>
      <c r="J1056" s="38"/>
      <c r="L1056" s="27"/>
      <c r="N1056" s="19"/>
      <c r="P1056" s="19"/>
    </row>
    <row r="1057" spans="1:16" ht="24.75" x14ac:dyDescent="0.25">
      <c r="A1057" s="55" t="s">
        <v>3181</v>
      </c>
      <c r="B1057" s="56" t="s">
        <v>3182</v>
      </c>
      <c r="C1057" s="57" t="s">
        <v>3183</v>
      </c>
      <c r="D1057" s="56" t="s">
        <v>11</v>
      </c>
      <c r="E1057" s="56" t="s">
        <v>19</v>
      </c>
      <c r="F1057" s="58">
        <v>20</v>
      </c>
      <c r="G1057" s="59">
        <v>113.17</v>
      </c>
      <c r="H1057" s="60">
        <v>2263.4</v>
      </c>
      <c r="I1057" s="38"/>
      <c r="J1057" s="38"/>
      <c r="L1057" s="27"/>
      <c r="N1057" s="19"/>
      <c r="P1057" s="19"/>
    </row>
    <row r="1058" spans="1:16" x14ac:dyDescent="0.25">
      <c r="A1058" s="55" t="s">
        <v>4673</v>
      </c>
      <c r="B1058" s="56" t="s">
        <v>4674</v>
      </c>
      <c r="C1058" s="57" t="s">
        <v>4675</v>
      </c>
      <c r="D1058" s="56" t="s">
        <v>6792</v>
      </c>
      <c r="E1058" s="56" t="s">
        <v>29</v>
      </c>
      <c r="F1058" s="58">
        <v>5</v>
      </c>
      <c r="G1058" s="59">
        <v>450.66</v>
      </c>
      <c r="H1058" s="60">
        <v>2253.3000000000002</v>
      </c>
      <c r="I1058" s="38"/>
      <c r="J1058" s="38"/>
      <c r="L1058" s="27"/>
      <c r="N1058" s="19"/>
      <c r="P1058" s="19"/>
    </row>
    <row r="1059" spans="1:16" ht="16.5" x14ac:dyDescent="0.25">
      <c r="A1059" s="55" t="s">
        <v>2010</v>
      </c>
      <c r="B1059" s="56" t="s">
        <v>2011</v>
      </c>
      <c r="C1059" s="57" t="s">
        <v>2012</v>
      </c>
      <c r="D1059" s="56" t="s">
        <v>11</v>
      </c>
      <c r="E1059" s="56" t="s">
        <v>19</v>
      </c>
      <c r="F1059" s="58">
        <v>7</v>
      </c>
      <c r="G1059" s="59">
        <v>321.23</v>
      </c>
      <c r="H1059" s="60">
        <v>2248.61</v>
      </c>
      <c r="I1059" s="38"/>
      <c r="J1059" s="38"/>
      <c r="L1059" s="27"/>
      <c r="N1059" s="19"/>
      <c r="P1059" s="19"/>
    </row>
    <row r="1060" spans="1:16" x14ac:dyDescent="0.25">
      <c r="A1060" s="55" t="s">
        <v>4047</v>
      </c>
      <c r="B1060" s="56" t="s">
        <v>4071</v>
      </c>
      <c r="C1060" s="57" t="s">
        <v>4072</v>
      </c>
      <c r="D1060" s="56" t="s">
        <v>6792</v>
      </c>
      <c r="E1060" s="56" t="s">
        <v>19</v>
      </c>
      <c r="F1060" s="58">
        <v>5</v>
      </c>
      <c r="G1060" s="59">
        <v>448.67</v>
      </c>
      <c r="H1060" s="60">
        <v>2243.35</v>
      </c>
      <c r="I1060" s="38"/>
      <c r="J1060" s="38"/>
      <c r="L1060" s="27"/>
      <c r="N1060" s="19"/>
      <c r="P1060" s="19"/>
    </row>
    <row r="1061" spans="1:16" x14ac:dyDescent="0.25">
      <c r="A1061" s="55" t="s">
        <v>3857</v>
      </c>
      <c r="B1061" s="56" t="s">
        <v>3879</v>
      </c>
      <c r="C1061" s="57" t="s">
        <v>3880</v>
      </c>
      <c r="D1061" s="56" t="s">
        <v>6792</v>
      </c>
      <c r="E1061" s="56" t="s">
        <v>19</v>
      </c>
      <c r="F1061" s="58">
        <v>5</v>
      </c>
      <c r="G1061" s="59">
        <v>448.19</v>
      </c>
      <c r="H1061" s="60">
        <v>2240.9499999999998</v>
      </c>
      <c r="I1061" s="38"/>
      <c r="J1061" s="38"/>
      <c r="L1061" s="27"/>
      <c r="N1061" s="19"/>
      <c r="P1061" s="19"/>
    </row>
    <row r="1062" spans="1:16" x14ac:dyDescent="0.25">
      <c r="A1062" s="55" t="s">
        <v>5580</v>
      </c>
      <c r="B1062" s="56" t="s">
        <v>5584</v>
      </c>
      <c r="C1062" s="57" t="s">
        <v>5585</v>
      </c>
      <c r="D1062" s="56" t="s">
        <v>6792</v>
      </c>
      <c r="E1062" s="56" t="s">
        <v>12</v>
      </c>
      <c r="F1062" s="58">
        <v>100</v>
      </c>
      <c r="G1062" s="59">
        <v>22.35</v>
      </c>
      <c r="H1062" s="60">
        <v>2235</v>
      </c>
      <c r="I1062" s="38"/>
      <c r="J1062" s="38"/>
      <c r="K1062" s="27" t="s">
        <v>6533</v>
      </c>
      <c r="L1062" s="27"/>
      <c r="N1062" s="19"/>
      <c r="P1062" s="19"/>
    </row>
    <row r="1063" spans="1:16" ht="16.5" x14ac:dyDescent="0.25">
      <c r="A1063" s="55" t="s">
        <v>1998</v>
      </c>
      <c r="B1063" s="56" t="s">
        <v>1999</v>
      </c>
      <c r="C1063" s="57" t="s">
        <v>2000</v>
      </c>
      <c r="D1063" s="56" t="s">
        <v>11</v>
      </c>
      <c r="E1063" s="56" t="s">
        <v>19</v>
      </c>
      <c r="F1063" s="58">
        <v>5</v>
      </c>
      <c r="G1063" s="59">
        <v>446.9</v>
      </c>
      <c r="H1063" s="60">
        <v>2234.5</v>
      </c>
      <c r="I1063" s="38"/>
      <c r="J1063" s="38"/>
      <c r="L1063" s="27"/>
      <c r="N1063" s="19"/>
      <c r="P1063" s="19"/>
    </row>
    <row r="1064" spans="1:16" ht="16.5" x14ac:dyDescent="0.25">
      <c r="A1064" s="55" t="s">
        <v>2742</v>
      </c>
      <c r="B1064" s="56" t="s">
        <v>2743</v>
      </c>
      <c r="C1064" s="57" t="s">
        <v>2744</v>
      </c>
      <c r="D1064" s="56" t="s">
        <v>11</v>
      </c>
      <c r="E1064" s="56" t="s">
        <v>19</v>
      </c>
      <c r="F1064" s="58">
        <v>80</v>
      </c>
      <c r="G1064" s="59">
        <v>27.86</v>
      </c>
      <c r="H1064" s="60">
        <v>2228.8000000000002</v>
      </c>
      <c r="I1064" s="38"/>
      <c r="J1064" s="38"/>
      <c r="L1064" s="27"/>
      <c r="N1064" s="19"/>
      <c r="P1064" s="19"/>
    </row>
    <row r="1065" spans="1:16" x14ac:dyDescent="0.25">
      <c r="A1065" s="55" t="s">
        <v>686</v>
      </c>
      <c r="B1065" s="56" t="s">
        <v>687</v>
      </c>
      <c r="C1065" s="57" t="s">
        <v>688</v>
      </c>
      <c r="D1065" s="56" t="s">
        <v>6792</v>
      </c>
      <c r="E1065" s="56" t="s">
        <v>12</v>
      </c>
      <c r="F1065" s="58">
        <v>13</v>
      </c>
      <c r="G1065" s="59">
        <v>171.31</v>
      </c>
      <c r="H1065" s="60">
        <v>2227.0300000000002</v>
      </c>
      <c r="I1065" s="38"/>
      <c r="J1065" s="38"/>
      <c r="L1065" s="27"/>
      <c r="N1065" s="19"/>
      <c r="P1065" s="19"/>
    </row>
    <row r="1066" spans="1:16" x14ac:dyDescent="0.25">
      <c r="A1066" s="55" t="s">
        <v>6343</v>
      </c>
      <c r="B1066" s="56" t="s">
        <v>6356</v>
      </c>
      <c r="C1066" s="57" t="s">
        <v>6357</v>
      </c>
      <c r="D1066" s="56" t="s">
        <v>6358</v>
      </c>
      <c r="E1066" s="56" t="s">
        <v>1368</v>
      </c>
      <c r="F1066" s="58">
        <v>179</v>
      </c>
      <c r="G1066" s="59">
        <v>12.37</v>
      </c>
      <c r="H1066" s="60">
        <v>2214.23</v>
      </c>
      <c r="I1066" s="38"/>
      <c r="J1066" s="38"/>
      <c r="L1066" s="27"/>
      <c r="N1066" s="19"/>
      <c r="P1066" s="19"/>
    </row>
    <row r="1067" spans="1:16" x14ac:dyDescent="0.25">
      <c r="A1067" s="55" t="s">
        <v>4174</v>
      </c>
      <c r="B1067" s="56" t="s">
        <v>4207</v>
      </c>
      <c r="C1067" s="57" t="s">
        <v>4208</v>
      </c>
      <c r="D1067" s="56" t="s">
        <v>6792</v>
      </c>
      <c r="E1067" s="56" t="s">
        <v>19</v>
      </c>
      <c r="F1067" s="58">
        <v>5</v>
      </c>
      <c r="G1067" s="59">
        <v>442.54</v>
      </c>
      <c r="H1067" s="60">
        <v>2212.6999999999998</v>
      </c>
      <c r="I1067" s="38"/>
      <c r="J1067" s="38"/>
      <c r="L1067" s="27"/>
      <c r="N1067" s="19"/>
      <c r="P1067" s="19"/>
    </row>
    <row r="1068" spans="1:16" ht="16.5" x14ac:dyDescent="0.25">
      <c r="A1068" s="55" t="s">
        <v>1599</v>
      </c>
      <c r="B1068" s="56" t="s">
        <v>1600</v>
      </c>
      <c r="C1068" s="57" t="s">
        <v>1601</v>
      </c>
      <c r="D1068" s="56" t="s">
        <v>6792</v>
      </c>
      <c r="E1068" s="56" t="s">
        <v>68</v>
      </c>
      <c r="F1068" s="58">
        <v>77</v>
      </c>
      <c r="G1068" s="59">
        <v>28.64</v>
      </c>
      <c r="H1068" s="60">
        <v>2205.2800000000002</v>
      </c>
      <c r="I1068" s="38"/>
      <c r="J1068" s="38"/>
      <c r="L1068" s="27"/>
      <c r="N1068" s="19"/>
      <c r="P1068" s="19"/>
    </row>
    <row r="1069" spans="1:16" ht="24.75" x14ac:dyDescent="0.25">
      <c r="A1069" s="55" t="s">
        <v>2250</v>
      </c>
      <c r="B1069" s="56" t="s">
        <v>2251</v>
      </c>
      <c r="C1069" s="57" t="s">
        <v>2252</v>
      </c>
      <c r="D1069" s="56" t="s">
        <v>11</v>
      </c>
      <c r="E1069" s="56" t="s">
        <v>19</v>
      </c>
      <c r="F1069" s="61">
        <v>5</v>
      </c>
      <c r="G1069" s="59">
        <v>439</v>
      </c>
      <c r="H1069" s="60">
        <v>2195</v>
      </c>
      <c r="I1069" s="38"/>
      <c r="J1069" s="38"/>
      <c r="L1069" s="27"/>
      <c r="N1069" s="19"/>
      <c r="P1069" s="19"/>
    </row>
    <row r="1070" spans="1:16" ht="16.5" x14ac:dyDescent="0.25">
      <c r="A1070" s="55" t="s">
        <v>3206</v>
      </c>
      <c r="B1070" s="56" t="s">
        <v>3210</v>
      </c>
      <c r="C1070" s="57" t="s">
        <v>3211</v>
      </c>
      <c r="D1070" s="56" t="s">
        <v>6792</v>
      </c>
      <c r="E1070" s="56" t="s">
        <v>19</v>
      </c>
      <c r="F1070" s="61">
        <v>10</v>
      </c>
      <c r="G1070" s="59">
        <v>218.76</v>
      </c>
      <c r="H1070" s="60">
        <v>2187.6</v>
      </c>
      <c r="I1070" s="38"/>
      <c r="J1070" s="38"/>
      <c r="K1070" s="27" t="s">
        <v>6798</v>
      </c>
      <c r="L1070" s="27"/>
      <c r="N1070" s="19"/>
      <c r="P1070" s="19"/>
    </row>
    <row r="1071" spans="1:16" x14ac:dyDescent="0.25">
      <c r="A1071" s="55" t="s">
        <v>3860</v>
      </c>
      <c r="B1071" s="56" t="s">
        <v>3882</v>
      </c>
      <c r="C1071" s="57" t="s">
        <v>3883</v>
      </c>
      <c r="D1071" s="56" t="s">
        <v>6792</v>
      </c>
      <c r="E1071" s="56" t="s">
        <v>19</v>
      </c>
      <c r="F1071" s="58">
        <v>5</v>
      </c>
      <c r="G1071" s="59">
        <v>434.44</v>
      </c>
      <c r="H1071" s="60">
        <v>2172.1999999999998</v>
      </c>
      <c r="I1071" s="38"/>
      <c r="J1071" s="38"/>
      <c r="L1071" s="27"/>
      <c r="N1071" s="19"/>
      <c r="P1071" s="19"/>
    </row>
    <row r="1072" spans="1:16" x14ac:dyDescent="0.25">
      <c r="A1072" s="55" t="s">
        <v>2385</v>
      </c>
      <c r="B1072" s="56" t="s">
        <v>2386</v>
      </c>
      <c r="C1072" s="57" t="s">
        <v>2387</v>
      </c>
      <c r="D1072" s="56" t="s">
        <v>6792</v>
      </c>
      <c r="E1072" s="56" t="s">
        <v>19</v>
      </c>
      <c r="F1072" s="61">
        <v>5</v>
      </c>
      <c r="G1072" s="59">
        <v>433.96</v>
      </c>
      <c r="H1072" s="60">
        <v>2169.8000000000002</v>
      </c>
      <c r="I1072" s="38"/>
      <c r="J1072" s="38"/>
      <c r="L1072" s="27"/>
      <c r="N1072" s="19"/>
      <c r="P1072" s="19"/>
    </row>
    <row r="1073" spans="1:16" ht="16.5" x14ac:dyDescent="0.25">
      <c r="A1073" s="55" t="s">
        <v>1494</v>
      </c>
      <c r="B1073" s="56" t="s">
        <v>1495</v>
      </c>
      <c r="C1073" s="57" t="s">
        <v>1496</v>
      </c>
      <c r="D1073" s="56" t="s">
        <v>11</v>
      </c>
      <c r="E1073" s="56" t="s">
        <v>19</v>
      </c>
      <c r="F1073" s="58">
        <v>32</v>
      </c>
      <c r="G1073" s="59">
        <v>67.709999999999994</v>
      </c>
      <c r="H1073" s="60">
        <v>2166.7199999999998</v>
      </c>
      <c r="I1073" s="38"/>
      <c r="J1073" s="38"/>
      <c r="L1073" s="27"/>
      <c r="N1073" s="19"/>
      <c r="P1073" s="19"/>
    </row>
    <row r="1074" spans="1:16" x14ac:dyDescent="0.25">
      <c r="A1074" s="55" t="s">
        <v>2682</v>
      </c>
      <c r="B1074" s="56" t="s">
        <v>2683</v>
      </c>
      <c r="C1074" s="57" t="s">
        <v>2684</v>
      </c>
      <c r="D1074" s="56" t="s">
        <v>6792</v>
      </c>
      <c r="E1074" s="56" t="s">
        <v>68</v>
      </c>
      <c r="F1074" s="58">
        <v>5</v>
      </c>
      <c r="G1074" s="59">
        <v>432.07</v>
      </c>
      <c r="H1074" s="60">
        <v>2160.35</v>
      </c>
      <c r="I1074" s="38"/>
      <c r="J1074" s="38"/>
      <c r="L1074" s="27"/>
      <c r="N1074" s="19"/>
      <c r="P1074" s="19"/>
    </row>
    <row r="1075" spans="1:16" x14ac:dyDescent="0.25">
      <c r="A1075" s="55" t="s">
        <v>2277</v>
      </c>
      <c r="B1075" s="56" t="s">
        <v>2278</v>
      </c>
      <c r="C1075" s="57" t="s">
        <v>2279</v>
      </c>
      <c r="D1075" s="56" t="s">
        <v>6792</v>
      </c>
      <c r="E1075" s="56" t="s">
        <v>19</v>
      </c>
      <c r="F1075" s="61">
        <v>64</v>
      </c>
      <c r="G1075" s="59">
        <v>33.630000000000003</v>
      </c>
      <c r="H1075" s="60">
        <v>2152.3200000000002</v>
      </c>
      <c r="I1075" s="38"/>
      <c r="J1075" s="38"/>
      <c r="L1075" s="27"/>
      <c r="N1075" s="19"/>
      <c r="P1075" s="19"/>
    </row>
    <row r="1076" spans="1:16" x14ac:dyDescent="0.25">
      <c r="A1076" s="55" t="s">
        <v>6456</v>
      </c>
      <c r="B1076" s="56" t="s">
        <v>6469</v>
      </c>
      <c r="C1076" s="57" t="s">
        <v>6470</v>
      </c>
      <c r="D1076" s="56" t="s">
        <v>6792</v>
      </c>
      <c r="E1076" s="56" t="s">
        <v>68</v>
      </c>
      <c r="F1076" s="58">
        <v>5</v>
      </c>
      <c r="G1076" s="59">
        <v>427.79</v>
      </c>
      <c r="H1076" s="60">
        <v>2138.9499999999998</v>
      </c>
      <c r="I1076" s="38"/>
      <c r="J1076" s="38"/>
      <c r="L1076" s="27"/>
      <c r="N1076" s="19"/>
      <c r="P1076" s="19"/>
    </row>
    <row r="1077" spans="1:16" x14ac:dyDescent="0.25">
      <c r="A1077" s="55" t="s">
        <v>2400</v>
      </c>
      <c r="B1077" s="56" t="s">
        <v>2401</v>
      </c>
      <c r="C1077" s="57" t="s">
        <v>2402</v>
      </c>
      <c r="D1077" s="56" t="s">
        <v>6792</v>
      </c>
      <c r="E1077" s="56" t="s">
        <v>19</v>
      </c>
      <c r="F1077" s="61">
        <v>3</v>
      </c>
      <c r="G1077" s="59">
        <v>710.49</v>
      </c>
      <c r="H1077" s="60">
        <v>2131.4699999999998</v>
      </c>
      <c r="I1077" s="38"/>
      <c r="J1077" s="38"/>
      <c r="L1077" s="27"/>
      <c r="N1077" s="19"/>
      <c r="P1077" s="19"/>
    </row>
    <row r="1078" spans="1:16" x14ac:dyDescent="0.25">
      <c r="A1078" s="55" t="s">
        <v>3993</v>
      </c>
      <c r="B1078" s="56" t="s">
        <v>4018</v>
      </c>
      <c r="C1078" s="57" t="s">
        <v>4019</v>
      </c>
      <c r="D1078" s="56" t="s">
        <v>6792</v>
      </c>
      <c r="E1078" s="56" t="s">
        <v>19</v>
      </c>
      <c r="F1078" s="58">
        <v>5</v>
      </c>
      <c r="G1078" s="59">
        <v>423.91</v>
      </c>
      <c r="H1078" s="60">
        <v>2119.5500000000002</v>
      </c>
      <c r="I1078" s="38"/>
      <c r="J1078" s="38"/>
      <c r="L1078" s="27"/>
      <c r="N1078" s="19"/>
      <c r="P1078" s="19"/>
    </row>
    <row r="1079" spans="1:16" x14ac:dyDescent="0.25">
      <c r="A1079" s="55" t="s">
        <v>5832</v>
      </c>
      <c r="B1079" s="56" t="s">
        <v>5836</v>
      </c>
      <c r="C1079" s="57" t="s">
        <v>5837</v>
      </c>
      <c r="D1079" s="56" t="s">
        <v>6792</v>
      </c>
      <c r="E1079" s="56" t="s">
        <v>68</v>
      </c>
      <c r="F1079" s="58">
        <v>3</v>
      </c>
      <c r="G1079" s="59">
        <v>701.22</v>
      </c>
      <c r="H1079" s="60">
        <v>2103.66</v>
      </c>
      <c r="I1079" s="38"/>
      <c r="J1079" s="38"/>
      <c r="L1079" s="27"/>
      <c r="N1079" s="19"/>
      <c r="P1079" s="19"/>
    </row>
    <row r="1080" spans="1:16" ht="33" x14ac:dyDescent="0.25">
      <c r="A1080" s="55" t="s">
        <v>2169</v>
      </c>
      <c r="B1080" s="56" t="s">
        <v>2170</v>
      </c>
      <c r="C1080" s="57" t="s">
        <v>2171</v>
      </c>
      <c r="D1080" s="56" t="s">
        <v>36</v>
      </c>
      <c r="E1080" s="56" t="s">
        <v>1653</v>
      </c>
      <c r="F1080" s="61">
        <v>25</v>
      </c>
      <c r="G1080" s="59">
        <v>84.12</v>
      </c>
      <c r="H1080" s="60">
        <v>2103</v>
      </c>
      <c r="I1080" s="38"/>
      <c r="J1080" s="38"/>
      <c r="L1080" s="27"/>
      <c r="N1080" s="19"/>
      <c r="P1080" s="19"/>
    </row>
    <row r="1081" spans="1:16" x14ac:dyDescent="0.25">
      <c r="A1081" s="55" t="s">
        <v>2523</v>
      </c>
      <c r="B1081" s="56" t="s">
        <v>2524</v>
      </c>
      <c r="C1081" s="57" t="s">
        <v>2525</v>
      </c>
      <c r="D1081" s="56" t="s">
        <v>6840</v>
      </c>
      <c r="E1081" s="56" t="s">
        <v>19</v>
      </c>
      <c r="F1081" s="58">
        <v>80</v>
      </c>
      <c r="G1081" s="59">
        <v>26.21</v>
      </c>
      <c r="H1081" s="60">
        <v>2096.8000000000002</v>
      </c>
      <c r="I1081" s="38"/>
      <c r="J1081" s="38"/>
      <c r="L1081" s="27"/>
      <c r="N1081" s="19"/>
      <c r="P1081" s="19"/>
    </row>
    <row r="1082" spans="1:16" x14ac:dyDescent="0.25">
      <c r="A1082" s="55" t="s">
        <v>711</v>
      </c>
      <c r="B1082" s="56" t="s">
        <v>712</v>
      </c>
      <c r="C1082" s="57" t="s">
        <v>713</v>
      </c>
      <c r="D1082" s="56" t="s">
        <v>6792</v>
      </c>
      <c r="E1082" s="56" t="s">
        <v>68</v>
      </c>
      <c r="F1082" s="58">
        <v>177</v>
      </c>
      <c r="G1082" s="59">
        <v>11.78</v>
      </c>
      <c r="H1082" s="60">
        <v>2085.06</v>
      </c>
      <c r="I1082" s="38"/>
      <c r="J1082" s="38"/>
      <c r="L1082" s="27"/>
      <c r="N1082" s="19"/>
      <c r="P1082" s="19"/>
    </row>
    <row r="1083" spans="1:16" x14ac:dyDescent="0.25">
      <c r="A1083" s="55" t="s">
        <v>3671</v>
      </c>
      <c r="B1083" s="56" t="s">
        <v>3684</v>
      </c>
      <c r="C1083" s="57" t="s">
        <v>3685</v>
      </c>
      <c r="D1083" s="56" t="s">
        <v>6792</v>
      </c>
      <c r="E1083" s="56" t="s">
        <v>19</v>
      </c>
      <c r="F1083" s="58">
        <v>5</v>
      </c>
      <c r="G1083" s="59">
        <v>413.96</v>
      </c>
      <c r="H1083" s="60">
        <v>2069.8000000000002</v>
      </c>
      <c r="I1083" s="38"/>
      <c r="J1083" s="38"/>
      <c r="L1083" s="27"/>
      <c r="N1083" s="19"/>
      <c r="P1083" s="19"/>
    </row>
    <row r="1084" spans="1:16" x14ac:dyDescent="0.25">
      <c r="A1084" s="55" t="s">
        <v>1253</v>
      </c>
      <c r="B1084" s="56" t="s">
        <v>1260</v>
      </c>
      <c r="C1084" s="57" t="s">
        <v>1261</v>
      </c>
      <c r="D1084" s="56" t="s">
        <v>6792</v>
      </c>
      <c r="E1084" s="56" t="s">
        <v>68</v>
      </c>
      <c r="F1084" s="58">
        <v>268</v>
      </c>
      <c r="G1084" s="59">
        <v>7.71</v>
      </c>
      <c r="H1084" s="60">
        <v>2066.2800000000002</v>
      </c>
      <c r="I1084" s="38"/>
      <c r="J1084" s="38"/>
      <c r="L1084" s="27"/>
      <c r="N1084" s="19"/>
      <c r="P1084" s="19"/>
    </row>
    <row r="1085" spans="1:16" ht="24.75" x14ac:dyDescent="0.25">
      <c r="A1085" s="55" t="s">
        <v>72</v>
      </c>
      <c r="B1085" s="56" t="s">
        <v>73</v>
      </c>
      <c r="C1085" s="57" t="s">
        <v>74</v>
      </c>
      <c r="D1085" s="56" t="s">
        <v>11</v>
      </c>
      <c r="E1085" s="56" t="s">
        <v>12</v>
      </c>
      <c r="F1085" s="58">
        <v>40</v>
      </c>
      <c r="G1085" s="59">
        <v>51.63</v>
      </c>
      <c r="H1085" s="60">
        <v>2065.1999999999998</v>
      </c>
      <c r="I1085" s="38"/>
      <c r="J1085" s="38"/>
      <c r="L1085" s="27"/>
      <c r="N1085" s="19"/>
      <c r="P1085" s="19"/>
    </row>
    <row r="1086" spans="1:16" ht="16.5" x14ac:dyDescent="0.25">
      <c r="A1086" s="55" t="s">
        <v>590</v>
      </c>
      <c r="B1086" s="56" t="s">
        <v>591</v>
      </c>
      <c r="C1086" s="57" t="s">
        <v>592</v>
      </c>
      <c r="D1086" s="56" t="s">
        <v>11</v>
      </c>
      <c r="E1086" s="56" t="s">
        <v>19</v>
      </c>
      <c r="F1086" s="58">
        <v>5</v>
      </c>
      <c r="G1086" s="59">
        <v>409.93</v>
      </c>
      <c r="H1086" s="60">
        <v>2049.65</v>
      </c>
      <c r="I1086" s="38"/>
      <c r="J1086" s="38"/>
      <c r="L1086" s="27"/>
      <c r="N1086" s="19"/>
      <c r="P1086" s="19"/>
    </row>
    <row r="1087" spans="1:16" x14ac:dyDescent="0.25">
      <c r="A1087" s="55" t="s">
        <v>3896</v>
      </c>
      <c r="B1087" s="56" t="s">
        <v>3918</v>
      </c>
      <c r="C1087" s="57" t="s">
        <v>3919</v>
      </c>
      <c r="D1087" s="56" t="s">
        <v>6792</v>
      </c>
      <c r="E1087" s="56" t="s">
        <v>19</v>
      </c>
      <c r="F1087" s="58">
        <v>5</v>
      </c>
      <c r="G1087" s="59">
        <v>406.09</v>
      </c>
      <c r="H1087" s="60">
        <v>2030.45</v>
      </c>
      <c r="I1087" s="38"/>
      <c r="J1087" s="38"/>
      <c r="L1087" s="27"/>
      <c r="N1087" s="19"/>
      <c r="P1087" s="19"/>
    </row>
    <row r="1088" spans="1:16" x14ac:dyDescent="0.25">
      <c r="A1088" s="55" t="s">
        <v>2355</v>
      </c>
      <c r="B1088" s="56" t="s">
        <v>2356</v>
      </c>
      <c r="C1088" s="57" t="s">
        <v>2357</v>
      </c>
      <c r="D1088" s="56" t="s">
        <v>6792</v>
      </c>
      <c r="E1088" s="56" t="s">
        <v>19</v>
      </c>
      <c r="F1088" s="61">
        <v>5</v>
      </c>
      <c r="G1088" s="59">
        <v>405.58</v>
      </c>
      <c r="H1088" s="60">
        <v>2027.9</v>
      </c>
      <c r="I1088" s="38"/>
      <c r="J1088" s="38"/>
      <c r="L1088" s="27"/>
      <c r="N1088" s="19"/>
      <c r="P1088" s="19"/>
    </row>
    <row r="1089" spans="1:16" ht="16.5" x14ac:dyDescent="0.25">
      <c r="A1089" s="55" t="s">
        <v>4052</v>
      </c>
      <c r="B1089" s="56" t="s">
        <v>4077</v>
      </c>
      <c r="C1089" s="57" t="s">
        <v>4078</v>
      </c>
      <c r="D1089" s="56" t="s">
        <v>11</v>
      </c>
      <c r="E1089" s="56" t="s">
        <v>19</v>
      </c>
      <c r="F1089" s="58">
        <v>36</v>
      </c>
      <c r="G1089" s="59">
        <v>56.07</v>
      </c>
      <c r="H1089" s="60">
        <v>2018.52</v>
      </c>
      <c r="I1089" s="38"/>
      <c r="J1089" s="38"/>
      <c r="L1089" s="27"/>
      <c r="N1089" s="19"/>
      <c r="P1089" s="19"/>
    </row>
    <row r="1090" spans="1:16" x14ac:dyDescent="0.25">
      <c r="A1090" s="55" t="s">
        <v>3274</v>
      </c>
      <c r="B1090" s="56" t="s">
        <v>3287</v>
      </c>
      <c r="C1090" s="57" t="s">
        <v>3288</v>
      </c>
      <c r="D1090" s="56" t="s">
        <v>6792</v>
      </c>
      <c r="E1090" s="56" t="s">
        <v>19</v>
      </c>
      <c r="F1090" s="61">
        <v>32</v>
      </c>
      <c r="G1090" s="59">
        <v>63.05</v>
      </c>
      <c r="H1090" s="60">
        <v>2017.6</v>
      </c>
      <c r="I1090" s="38"/>
      <c r="J1090" s="38"/>
      <c r="L1090" s="27"/>
      <c r="N1090" s="19"/>
      <c r="P1090" s="19"/>
    </row>
    <row r="1091" spans="1:16" ht="16.5" x14ac:dyDescent="0.25">
      <c r="A1091" s="55" t="s">
        <v>3222</v>
      </c>
      <c r="B1091" s="56" t="s">
        <v>3235</v>
      </c>
      <c r="C1091" s="57" t="s">
        <v>3236</v>
      </c>
      <c r="D1091" s="56" t="s">
        <v>6792</v>
      </c>
      <c r="E1091" s="56" t="s">
        <v>19</v>
      </c>
      <c r="F1091" s="61">
        <v>10</v>
      </c>
      <c r="G1091" s="59">
        <v>200.79</v>
      </c>
      <c r="H1091" s="60">
        <v>2007.9</v>
      </c>
      <c r="I1091" s="38"/>
      <c r="J1091" s="38"/>
      <c r="K1091" s="27" t="s">
        <v>6798</v>
      </c>
      <c r="L1091" s="27"/>
      <c r="N1091" s="19"/>
      <c r="P1091" s="19"/>
    </row>
    <row r="1092" spans="1:16" ht="16.5" x14ac:dyDescent="0.25">
      <c r="A1092" s="55" t="s">
        <v>5118</v>
      </c>
      <c r="B1092" s="56" t="s">
        <v>5122</v>
      </c>
      <c r="C1092" s="57" t="s">
        <v>5123</v>
      </c>
      <c r="D1092" s="56" t="s">
        <v>11</v>
      </c>
      <c r="E1092" s="56" t="s">
        <v>93</v>
      </c>
      <c r="F1092" s="58">
        <v>153</v>
      </c>
      <c r="G1092" s="59">
        <v>13.11</v>
      </c>
      <c r="H1092" s="60">
        <v>2005.83</v>
      </c>
      <c r="I1092" s="38"/>
      <c r="J1092" s="38"/>
      <c r="L1092" s="27"/>
      <c r="N1092" s="19"/>
      <c r="P1092" s="19"/>
    </row>
    <row r="1093" spans="1:16" x14ac:dyDescent="0.25">
      <c r="A1093" s="55" t="s">
        <v>1965</v>
      </c>
      <c r="B1093" s="56" t="s">
        <v>1966</v>
      </c>
      <c r="C1093" s="57" t="s">
        <v>1967</v>
      </c>
      <c r="D1093" s="56" t="s">
        <v>6792</v>
      </c>
      <c r="E1093" s="56" t="s">
        <v>19</v>
      </c>
      <c r="F1093" s="58">
        <v>5</v>
      </c>
      <c r="G1093" s="59">
        <v>398.95</v>
      </c>
      <c r="H1093" s="60">
        <v>1994.75</v>
      </c>
      <c r="I1093" s="38"/>
      <c r="J1093" s="38"/>
      <c r="L1093" s="27"/>
      <c r="N1093" s="19"/>
      <c r="P1093" s="19"/>
    </row>
    <row r="1094" spans="1:16" ht="16.5" x14ac:dyDescent="0.25">
      <c r="A1094" s="55" t="s">
        <v>3839</v>
      </c>
      <c r="B1094" s="56" t="s">
        <v>3855</v>
      </c>
      <c r="C1094" s="57" t="s">
        <v>3856</v>
      </c>
      <c r="D1094" s="56" t="s">
        <v>6840</v>
      </c>
      <c r="E1094" s="56" t="s">
        <v>19</v>
      </c>
      <c r="F1094" s="58">
        <v>5</v>
      </c>
      <c r="G1094" s="59">
        <v>397.36</v>
      </c>
      <c r="H1094" s="60">
        <v>1986.8</v>
      </c>
      <c r="I1094" s="38"/>
      <c r="J1094" s="38"/>
      <c r="L1094" s="27"/>
      <c r="N1094" s="19"/>
      <c r="P1094" s="19"/>
    </row>
    <row r="1095" spans="1:16" x14ac:dyDescent="0.25">
      <c r="A1095" s="55" t="s">
        <v>430</v>
      </c>
      <c r="B1095" s="56" t="s">
        <v>434</v>
      </c>
      <c r="C1095" s="57" t="s">
        <v>435</v>
      </c>
      <c r="D1095" s="56" t="s">
        <v>6792</v>
      </c>
      <c r="E1095" s="56" t="s">
        <v>12</v>
      </c>
      <c r="F1095" s="58">
        <v>127</v>
      </c>
      <c r="G1095" s="59">
        <v>15.61</v>
      </c>
      <c r="H1095" s="60">
        <v>1982.47</v>
      </c>
      <c r="I1095" s="38"/>
      <c r="J1095" s="38"/>
      <c r="L1095" s="27"/>
      <c r="N1095" s="19"/>
      <c r="P1095" s="19"/>
    </row>
    <row r="1096" spans="1:16" ht="16.5" x14ac:dyDescent="0.25">
      <c r="A1096" s="55" t="s">
        <v>4035</v>
      </c>
      <c r="B1096" s="56" t="s">
        <v>4059</v>
      </c>
      <c r="C1096" s="57" t="s">
        <v>4060</v>
      </c>
      <c r="D1096" s="56" t="s">
        <v>6792</v>
      </c>
      <c r="E1096" s="56" t="s">
        <v>19</v>
      </c>
      <c r="F1096" s="58">
        <v>5</v>
      </c>
      <c r="G1096" s="59">
        <v>395.09</v>
      </c>
      <c r="H1096" s="60">
        <v>1975.45</v>
      </c>
      <c r="I1096" s="38"/>
      <c r="J1096" s="38"/>
      <c r="L1096" s="27"/>
      <c r="N1096" s="19"/>
      <c r="P1096" s="19"/>
    </row>
    <row r="1097" spans="1:16" x14ac:dyDescent="0.25">
      <c r="A1097" s="55" t="s">
        <v>4044</v>
      </c>
      <c r="B1097" s="56" t="s">
        <v>4068</v>
      </c>
      <c r="C1097" s="57" t="s">
        <v>4069</v>
      </c>
      <c r="D1097" s="56" t="s">
        <v>6792</v>
      </c>
      <c r="E1097" s="56" t="s">
        <v>19</v>
      </c>
      <c r="F1097" s="58">
        <v>5</v>
      </c>
      <c r="G1097" s="59">
        <v>395.04</v>
      </c>
      <c r="H1097" s="60">
        <v>1975.2</v>
      </c>
      <c r="I1097" s="38"/>
      <c r="J1097" s="38"/>
      <c r="L1097" s="27"/>
      <c r="N1097" s="19"/>
      <c r="P1097" s="19"/>
    </row>
    <row r="1098" spans="1:16" x14ac:dyDescent="0.25">
      <c r="A1098" s="55" t="s">
        <v>1780</v>
      </c>
      <c r="B1098" s="56" t="s">
        <v>1781</v>
      </c>
      <c r="C1098" s="57" t="s">
        <v>1782</v>
      </c>
      <c r="D1098" s="56" t="s">
        <v>6792</v>
      </c>
      <c r="E1098" s="56" t="s">
        <v>68</v>
      </c>
      <c r="F1098" s="58">
        <v>5</v>
      </c>
      <c r="G1098" s="59">
        <v>394.34</v>
      </c>
      <c r="H1098" s="60">
        <v>1971.7</v>
      </c>
      <c r="I1098" s="38"/>
      <c r="J1098" s="38"/>
      <c r="L1098" s="27"/>
      <c r="N1098" s="19"/>
      <c r="P1098" s="19"/>
    </row>
    <row r="1099" spans="1:16" ht="16.5" x14ac:dyDescent="0.25">
      <c r="A1099" s="55" t="s">
        <v>4281</v>
      </c>
      <c r="B1099" s="56" t="s">
        <v>4300</v>
      </c>
      <c r="C1099" s="57" t="s">
        <v>4301</v>
      </c>
      <c r="D1099" s="56" t="s">
        <v>11</v>
      </c>
      <c r="E1099" s="56" t="s">
        <v>19</v>
      </c>
      <c r="F1099" s="58">
        <v>127</v>
      </c>
      <c r="G1099" s="59">
        <v>15.5</v>
      </c>
      <c r="H1099" s="60">
        <v>1968.5</v>
      </c>
      <c r="I1099" s="38"/>
      <c r="J1099" s="38"/>
      <c r="L1099" s="27"/>
      <c r="N1099" s="19"/>
      <c r="P1099" s="19"/>
    </row>
    <row r="1100" spans="1:16" x14ac:dyDescent="0.25">
      <c r="A1100" s="55" t="s">
        <v>3212</v>
      </c>
      <c r="B1100" s="56" t="s">
        <v>3223</v>
      </c>
      <c r="C1100" s="57" t="s">
        <v>3224</v>
      </c>
      <c r="D1100" s="56" t="s">
        <v>6792</v>
      </c>
      <c r="E1100" s="56" t="s">
        <v>19</v>
      </c>
      <c r="F1100" s="61">
        <v>5</v>
      </c>
      <c r="G1100" s="59">
        <v>390.86</v>
      </c>
      <c r="H1100" s="60">
        <v>1954.3</v>
      </c>
      <c r="I1100" s="38"/>
      <c r="J1100" s="38"/>
      <c r="L1100" s="27"/>
      <c r="N1100" s="19"/>
      <c r="P1100" s="19"/>
    </row>
    <row r="1101" spans="1:16" ht="16.5" x14ac:dyDescent="0.25">
      <c r="A1101" s="55" t="s">
        <v>1596</v>
      </c>
      <c r="B1101" s="56" t="s">
        <v>1597</v>
      </c>
      <c r="C1101" s="57" t="s">
        <v>1598</v>
      </c>
      <c r="D1101" s="56" t="s">
        <v>6792</v>
      </c>
      <c r="E1101" s="56" t="s">
        <v>68</v>
      </c>
      <c r="F1101" s="58">
        <v>77</v>
      </c>
      <c r="G1101" s="59">
        <v>25.31</v>
      </c>
      <c r="H1101" s="60">
        <v>1948.87</v>
      </c>
      <c r="I1101" s="38"/>
      <c r="J1101" s="38"/>
      <c r="L1101" s="27"/>
      <c r="N1101" s="19"/>
      <c r="P1101" s="19"/>
    </row>
    <row r="1102" spans="1:16" x14ac:dyDescent="0.25">
      <c r="A1102" s="55" t="s">
        <v>4275</v>
      </c>
      <c r="B1102" s="56" t="s">
        <v>4294</v>
      </c>
      <c r="C1102" s="57" t="s">
        <v>4295</v>
      </c>
      <c r="D1102" s="56" t="s">
        <v>6840</v>
      </c>
      <c r="E1102" s="56" t="s">
        <v>19</v>
      </c>
      <c r="F1102" s="58">
        <v>52</v>
      </c>
      <c r="G1102" s="59">
        <v>37.200000000000003</v>
      </c>
      <c r="H1102" s="60">
        <v>1934.4</v>
      </c>
      <c r="I1102" s="38"/>
      <c r="J1102" s="38"/>
      <c r="L1102" s="27"/>
      <c r="N1102" s="19"/>
      <c r="P1102" s="19"/>
    </row>
    <row r="1103" spans="1:16" x14ac:dyDescent="0.25">
      <c r="A1103" s="55" t="s">
        <v>2028</v>
      </c>
      <c r="B1103" s="56" t="s">
        <v>2029</v>
      </c>
      <c r="C1103" s="57" t="s">
        <v>2030</v>
      </c>
      <c r="D1103" s="56" t="s">
        <v>6792</v>
      </c>
      <c r="E1103" s="56" t="s">
        <v>68</v>
      </c>
      <c r="F1103" s="58">
        <v>2</v>
      </c>
      <c r="G1103" s="59">
        <v>964.48</v>
      </c>
      <c r="H1103" s="60">
        <v>1928.96</v>
      </c>
      <c r="I1103" s="38"/>
      <c r="J1103" s="38"/>
      <c r="L1103" s="27"/>
      <c r="N1103" s="19"/>
      <c r="P1103" s="19"/>
    </row>
    <row r="1104" spans="1:16" x14ac:dyDescent="0.25">
      <c r="A1104" s="55" t="s">
        <v>3145</v>
      </c>
      <c r="B1104" s="56" t="s">
        <v>3146</v>
      </c>
      <c r="C1104" s="57" t="s">
        <v>3147</v>
      </c>
      <c r="D1104" s="56" t="s">
        <v>6792</v>
      </c>
      <c r="E1104" s="56" t="s">
        <v>19</v>
      </c>
      <c r="F1104" s="58">
        <v>5</v>
      </c>
      <c r="G1104" s="59">
        <v>385.6</v>
      </c>
      <c r="H1104" s="60">
        <v>1928</v>
      </c>
      <c r="I1104" s="38"/>
      <c r="J1104" s="38"/>
      <c r="L1104" s="27"/>
      <c r="N1104" s="19"/>
      <c r="P1104" s="19"/>
    </row>
    <row r="1105" spans="1:16" ht="16.5" x14ac:dyDescent="0.25">
      <c r="A1105" s="55" t="s">
        <v>2055</v>
      </c>
      <c r="B1105" s="56" t="s">
        <v>2056</v>
      </c>
      <c r="C1105" s="57" t="s">
        <v>2057</v>
      </c>
      <c r="D1105" s="56" t="s">
        <v>11</v>
      </c>
      <c r="E1105" s="56" t="s">
        <v>19</v>
      </c>
      <c r="F1105" s="61">
        <v>4</v>
      </c>
      <c r="G1105" s="59">
        <v>481.57</v>
      </c>
      <c r="H1105" s="60">
        <v>1926.28</v>
      </c>
      <c r="I1105" s="38"/>
      <c r="J1105" s="38"/>
      <c r="L1105" s="27"/>
      <c r="N1105" s="19"/>
      <c r="P1105" s="19"/>
    </row>
    <row r="1106" spans="1:16" x14ac:dyDescent="0.25">
      <c r="A1106" s="55" t="s">
        <v>6144</v>
      </c>
      <c r="B1106" s="56" t="s">
        <v>6157</v>
      </c>
      <c r="C1106" s="57" t="s">
        <v>6158</v>
      </c>
      <c r="D1106" s="56" t="s">
        <v>6792</v>
      </c>
      <c r="E1106" s="56" t="s">
        <v>12</v>
      </c>
      <c r="F1106" s="58">
        <v>9</v>
      </c>
      <c r="G1106" s="59">
        <v>213.57</v>
      </c>
      <c r="H1106" s="60">
        <v>1922.13</v>
      </c>
      <c r="I1106" s="38"/>
      <c r="J1106" s="38"/>
      <c r="L1106" s="27"/>
      <c r="N1106" s="19"/>
      <c r="P1106" s="19"/>
    </row>
    <row r="1107" spans="1:16" ht="16.5" x14ac:dyDescent="0.25">
      <c r="A1107" s="55" t="s">
        <v>6574</v>
      </c>
      <c r="B1107" s="56" t="s">
        <v>6587</v>
      </c>
      <c r="C1107" s="57" t="s">
        <v>6588</v>
      </c>
      <c r="D1107" s="56" t="s">
        <v>6840</v>
      </c>
      <c r="E1107" s="56" t="s">
        <v>68</v>
      </c>
      <c r="F1107" s="61">
        <v>26</v>
      </c>
      <c r="G1107" s="59">
        <v>73.89</v>
      </c>
      <c r="H1107" s="60">
        <v>1921.14</v>
      </c>
      <c r="I1107" s="38"/>
      <c r="J1107" s="38"/>
      <c r="L1107" s="27"/>
      <c r="N1107" s="19"/>
      <c r="P1107" s="19"/>
    </row>
    <row r="1108" spans="1:16" x14ac:dyDescent="0.25">
      <c r="A1108" s="55" t="s">
        <v>2100</v>
      </c>
      <c r="B1108" s="56" t="s">
        <v>2101</v>
      </c>
      <c r="C1108" s="57" t="s">
        <v>2102</v>
      </c>
      <c r="D1108" s="56" t="s">
        <v>6792</v>
      </c>
      <c r="E1108" s="56" t="s">
        <v>19</v>
      </c>
      <c r="F1108" s="61">
        <v>5</v>
      </c>
      <c r="G1108" s="59">
        <v>383.9</v>
      </c>
      <c r="H1108" s="60">
        <v>1919.5</v>
      </c>
      <c r="I1108" s="38"/>
      <c r="J1108" s="38"/>
      <c r="L1108" s="27"/>
      <c r="N1108" s="19"/>
      <c r="P1108" s="19"/>
    </row>
    <row r="1109" spans="1:16" x14ac:dyDescent="0.25">
      <c r="A1109" s="55" t="s">
        <v>5973</v>
      </c>
      <c r="B1109" s="56" t="s">
        <v>5976</v>
      </c>
      <c r="C1109" s="57" t="s">
        <v>5873</v>
      </c>
      <c r="D1109" s="56" t="s">
        <v>6792</v>
      </c>
      <c r="E1109" s="56" t="s">
        <v>12</v>
      </c>
      <c r="F1109" s="58">
        <v>7</v>
      </c>
      <c r="G1109" s="59">
        <v>273.35000000000002</v>
      </c>
      <c r="H1109" s="60">
        <v>1913.45</v>
      </c>
      <c r="I1109" s="38"/>
      <c r="J1109" s="38"/>
      <c r="L1109" s="27"/>
      <c r="N1109" s="19"/>
      <c r="P1109" s="19"/>
    </row>
    <row r="1110" spans="1:16" x14ac:dyDescent="0.25">
      <c r="A1110" s="55" t="s">
        <v>3040</v>
      </c>
      <c r="B1110" s="56" t="s">
        <v>3041</v>
      </c>
      <c r="C1110" s="57" t="s">
        <v>3042</v>
      </c>
      <c r="D1110" s="56" t="s">
        <v>6792</v>
      </c>
      <c r="E1110" s="56" t="s">
        <v>19</v>
      </c>
      <c r="F1110" s="58">
        <v>7</v>
      </c>
      <c r="G1110" s="59">
        <v>273.08</v>
      </c>
      <c r="H1110" s="60">
        <v>1911.56</v>
      </c>
      <c r="I1110" s="38"/>
      <c r="J1110" s="38"/>
      <c r="L1110" s="27"/>
      <c r="N1110" s="19"/>
      <c r="P1110" s="19"/>
    </row>
    <row r="1111" spans="1:16" ht="16.5" x14ac:dyDescent="0.25">
      <c r="A1111" s="55" t="s">
        <v>5256</v>
      </c>
      <c r="B1111" s="56" t="s">
        <v>5257</v>
      </c>
      <c r="C1111" s="57" t="s">
        <v>5258</v>
      </c>
      <c r="D1111" s="56" t="s">
        <v>11</v>
      </c>
      <c r="E1111" s="56" t="s">
        <v>3301</v>
      </c>
      <c r="F1111" s="58">
        <v>72</v>
      </c>
      <c r="G1111" s="59">
        <v>26.52</v>
      </c>
      <c r="H1111" s="60">
        <v>1909.44</v>
      </c>
      <c r="I1111" s="38"/>
      <c r="J1111" s="38"/>
      <c r="L1111" s="27"/>
      <c r="N1111" s="19"/>
      <c r="P1111" s="19"/>
    </row>
    <row r="1112" spans="1:16" ht="24.75" x14ac:dyDescent="0.25">
      <c r="A1112" s="55" t="s">
        <v>4356</v>
      </c>
      <c r="B1112" s="56" t="s">
        <v>4357</v>
      </c>
      <c r="C1112" s="57" t="s">
        <v>4358</v>
      </c>
      <c r="D1112" s="56" t="s">
        <v>4359</v>
      </c>
      <c r="E1112" s="56" t="s">
        <v>68</v>
      </c>
      <c r="F1112" s="58">
        <v>126</v>
      </c>
      <c r="G1112" s="59">
        <v>15.13</v>
      </c>
      <c r="H1112" s="60">
        <v>1906.38</v>
      </c>
      <c r="I1112" s="38"/>
      <c r="J1112" s="38"/>
      <c r="L1112" s="27"/>
      <c r="N1112" s="19"/>
      <c r="P1112" s="19"/>
    </row>
    <row r="1113" spans="1:16" x14ac:dyDescent="0.25">
      <c r="A1113" s="55" t="s">
        <v>2646</v>
      </c>
      <c r="B1113" s="56" t="s">
        <v>2647</v>
      </c>
      <c r="C1113" s="57" t="s">
        <v>2648</v>
      </c>
      <c r="D1113" s="56" t="s">
        <v>6792</v>
      </c>
      <c r="E1113" s="56" t="s">
        <v>19</v>
      </c>
      <c r="F1113" s="58">
        <v>4</v>
      </c>
      <c r="G1113" s="59">
        <v>475.96</v>
      </c>
      <c r="H1113" s="60">
        <v>1903.84</v>
      </c>
      <c r="I1113" s="38"/>
      <c r="J1113" s="38"/>
      <c r="L1113" s="27"/>
      <c r="N1113" s="19"/>
      <c r="P1113" s="19"/>
    </row>
    <row r="1114" spans="1:16" ht="16.5" x14ac:dyDescent="0.25">
      <c r="A1114" s="55" t="s">
        <v>2739</v>
      </c>
      <c r="B1114" s="56" t="s">
        <v>2740</v>
      </c>
      <c r="C1114" s="57" t="s">
        <v>2741</v>
      </c>
      <c r="D1114" s="56" t="s">
        <v>11</v>
      </c>
      <c r="E1114" s="56" t="s">
        <v>19</v>
      </c>
      <c r="F1114" s="58">
        <v>80</v>
      </c>
      <c r="G1114" s="59">
        <v>23.74</v>
      </c>
      <c r="H1114" s="60">
        <v>1899.2</v>
      </c>
      <c r="I1114" s="38"/>
      <c r="J1114" s="38"/>
      <c r="L1114" s="27"/>
      <c r="N1114" s="19"/>
      <c r="P1114" s="19"/>
    </row>
    <row r="1115" spans="1:16" x14ac:dyDescent="0.25">
      <c r="A1115" s="55" t="s">
        <v>4195</v>
      </c>
      <c r="B1115" s="56" t="s">
        <v>4228</v>
      </c>
      <c r="C1115" s="57" t="s">
        <v>4229</v>
      </c>
      <c r="D1115" s="56" t="s">
        <v>6792</v>
      </c>
      <c r="E1115" s="56" t="s">
        <v>19</v>
      </c>
      <c r="F1115" s="58">
        <v>25</v>
      </c>
      <c r="G1115" s="59">
        <v>75.86</v>
      </c>
      <c r="H1115" s="60">
        <v>1896.5</v>
      </c>
      <c r="I1115" s="38"/>
      <c r="J1115" s="38"/>
      <c r="L1115" s="27"/>
      <c r="N1115" s="19"/>
      <c r="P1115" s="19"/>
    </row>
    <row r="1116" spans="1:16" x14ac:dyDescent="0.25">
      <c r="A1116" s="55" t="s">
        <v>3488</v>
      </c>
      <c r="B1116" s="56" t="s">
        <v>3501</v>
      </c>
      <c r="C1116" s="57" t="s">
        <v>3502</v>
      </c>
      <c r="D1116" s="56" t="s">
        <v>6792</v>
      </c>
      <c r="E1116" s="56" t="s">
        <v>19</v>
      </c>
      <c r="F1116" s="58">
        <v>5</v>
      </c>
      <c r="G1116" s="59">
        <v>379</v>
      </c>
      <c r="H1116" s="60">
        <v>1895</v>
      </c>
      <c r="I1116" s="38"/>
      <c r="J1116" s="38"/>
      <c r="L1116" s="27"/>
      <c r="N1116" s="19"/>
      <c r="P1116" s="19"/>
    </row>
    <row r="1117" spans="1:16" x14ac:dyDescent="0.25">
      <c r="A1117" s="55" t="s">
        <v>6156</v>
      </c>
      <c r="B1117" s="56" t="s">
        <v>6169</v>
      </c>
      <c r="C1117" s="57" t="s">
        <v>6170</v>
      </c>
      <c r="D1117" s="56" t="s">
        <v>6792</v>
      </c>
      <c r="E1117" s="56" t="s">
        <v>12</v>
      </c>
      <c r="F1117" s="58">
        <v>8</v>
      </c>
      <c r="G1117" s="59">
        <v>236.38</v>
      </c>
      <c r="H1117" s="60">
        <v>1891.04</v>
      </c>
      <c r="I1117" s="38"/>
      <c r="J1117" s="38"/>
      <c r="L1117" s="27"/>
      <c r="N1117" s="19"/>
      <c r="P1117" s="19"/>
    </row>
    <row r="1118" spans="1:16" x14ac:dyDescent="0.25">
      <c r="A1118" s="55" t="s">
        <v>2217</v>
      </c>
      <c r="B1118" s="56" t="s">
        <v>2218</v>
      </c>
      <c r="C1118" s="57" t="s">
        <v>2219</v>
      </c>
      <c r="D1118" s="56" t="s">
        <v>6792</v>
      </c>
      <c r="E1118" s="56" t="s">
        <v>19</v>
      </c>
      <c r="F1118" s="61">
        <v>9</v>
      </c>
      <c r="G1118" s="59">
        <v>208.15</v>
      </c>
      <c r="H1118" s="60">
        <v>1873.35</v>
      </c>
      <c r="I1118" s="38"/>
      <c r="J1118" s="38"/>
      <c r="L1118" s="27"/>
      <c r="N1118" s="19"/>
      <c r="P1118" s="19"/>
    </row>
    <row r="1119" spans="1:16" x14ac:dyDescent="0.25">
      <c r="A1119" s="55" t="s">
        <v>6486</v>
      </c>
      <c r="B1119" s="56" t="s">
        <v>6500</v>
      </c>
      <c r="C1119" s="57" t="s">
        <v>6501</v>
      </c>
      <c r="D1119" s="56" t="s">
        <v>6792</v>
      </c>
      <c r="E1119" s="56" t="s">
        <v>19</v>
      </c>
      <c r="F1119" s="58">
        <v>5</v>
      </c>
      <c r="G1119" s="59">
        <v>373.62</v>
      </c>
      <c r="H1119" s="60">
        <v>1868.1</v>
      </c>
      <c r="I1119" s="38"/>
      <c r="J1119" s="38"/>
      <c r="L1119" s="27"/>
      <c r="N1119" s="19"/>
      <c r="P1119" s="19"/>
    </row>
    <row r="1120" spans="1:16" x14ac:dyDescent="0.25">
      <c r="A1120" s="55" t="s">
        <v>1702</v>
      </c>
      <c r="B1120" s="56" t="s">
        <v>1703</v>
      </c>
      <c r="C1120" s="57" t="s">
        <v>1704</v>
      </c>
      <c r="D1120" s="56" t="s">
        <v>6792</v>
      </c>
      <c r="E1120" s="56" t="s">
        <v>68</v>
      </c>
      <c r="F1120" s="58">
        <v>5</v>
      </c>
      <c r="G1120" s="59">
        <v>372.04</v>
      </c>
      <c r="H1120" s="60">
        <v>1860.2</v>
      </c>
      <c r="I1120" s="38"/>
      <c r="J1120" s="38"/>
      <c r="L1120" s="27"/>
      <c r="N1120" s="19"/>
      <c r="P1120" s="19"/>
    </row>
    <row r="1121" spans="1:16" x14ac:dyDescent="0.25">
      <c r="A1121" s="55" t="s">
        <v>3815</v>
      </c>
      <c r="B1121" s="56" t="s">
        <v>3828</v>
      </c>
      <c r="C1121" s="57" t="s">
        <v>3829</v>
      </c>
      <c r="D1121" s="56" t="s">
        <v>6792</v>
      </c>
      <c r="E1121" s="56" t="s">
        <v>19</v>
      </c>
      <c r="F1121" s="58">
        <v>5</v>
      </c>
      <c r="G1121" s="59">
        <v>370.38</v>
      </c>
      <c r="H1121" s="60">
        <v>1851.9</v>
      </c>
      <c r="I1121" s="38"/>
      <c r="J1121" s="38"/>
      <c r="L1121" s="27"/>
      <c r="N1121" s="19"/>
      <c r="P1121" s="19"/>
    </row>
    <row r="1122" spans="1:16" ht="24.75" x14ac:dyDescent="0.25">
      <c r="A1122" s="55" t="s">
        <v>1941</v>
      </c>
      <c r="B1122" s="56" t="s">
        <v>1942</v>
      </c>
      <c r="C1122" s="57" t="s">
        <v>1943</v>
      </c>
      <c r="D1122" s="56" t="s">
        <v>11</v>
      </c>
      <c r="E1122" s="56" t="s">
        <v>68</v>
      </c>
      <c r="F1122" s="58">
        <v>32</v>
      </c>
      <c r="G1122" s="59">
        <v>57.58</v>
      </c>
      <c r="H1122" s="60">
        <v>1842.56</v>
      </c>
      <c r="I1122" s="38"/>
      <c r="J1122" s="38"/>
      <c r="L1122" s="27"/>
      <c r="N1122" s="19"/>
      <c r="P1122" s="19"/>
    </row>
    <row r="1123" spans="1:16" x14ac:dyDescent="0.25">
      <c r="A1123" s="55" t="s">
        <v>4005</v>
      </c>
      <c r="B1123" s="56" t="s">
        <v>4030</v>
      </c>
      <c r="C1123" s="57" t="s">
        <v>4031</v>
      </c>
      <c r="D1123" s="56" t="s">
        <v>6792</v>
      </c>
      <c r="E1123" s="56" t="s">
        <v>19</v>
      </c>
      <c r="F1123" s="58">
        <v>7</v>
      </c>
      <c r="G1123" s="59">
        <v>263.19</v>
      </c>
      <c r="H1123" s="60">
        <v>1842.33</v>
      </c>
      <c r="I1123" s="38"/>
      <c r="J1123" s="38"/>
      <c r="L1123" s="27"/>
      <c r="N1123" s="19"/>
      <c r="P1123" s="19"/>
    </row>
    <row r="1124" spans="1:16" ht="16.5" x14ac:dyDescent="0.25">
      <c r="A1124" s="55" t="s">
        <v>90</v>
      </c>
      <c r="B1124" s="56" t="s">
        <v>91</v>
      </c>
      <c r="C1124" s="57" t="s">
        <v>92</v>
      </c>
      <c r="D1124" s="56" t="s">
        <v>11</v>
      </c>
      <c r="E1124" s="56" t="s">
        <v>93</v>
      </c>
      <c r="F1124" s="58">
        <v>170</v>
      </c>
      <c r="G1124" s="59">
        <v>10.82</v>
      </c>
      <c r="H1124" s="60">
        <v>1839.4</v>
      </c>
      <c r="I1124" s="38"/>
      <c r="J1124" s="38"/>
      <c r="L1124" s="27"/>
      <c r="N1124" s="19"/>
      <c r="P1124" s="19"/>
    </row>
    <row r="1125" spans="1:16" ht="16.5" x14ac:dyDescent="0.25">
      <c r="A1125" s="55" t="s">
        <v>1132</v>
      </c>
      <c r="B1125" s="56" t="s">
        <v>1133</v>
      </c>
      <c r="C1125" s="57" t="s">
        <v>1134</v>
      </c>
      <c r="D1125" s="56" t="s">
        <v>11</v>
      </c>
      <c r="E1125" s="56" t="s">
        <v>68</v>
      </c>
      <c r="F1125" s="58">
        <v>22</v>
      </c>
      <c r="G1125" s="59">
        <v>83.03</v>
      </c>
      <c r="H1125" s="60">
        <v>1826.66</v>
      </c>
      <c r="I1125" s="38"/>
      <c r="J1125" s="38"/>
      <c r="L1125" s="27"/>
      <c r="N1125" s="19"/>
      <c r="P1125" s="19"/>
    </row>
    <row r="1126" spans="1:16" x14ac:dyDescent="0.25">
      <c r="A1126" s="55" t="s">
        <v>4156</v>
      </c>
      <c r="B1126" s="56" t="s">
        <v>4187</v>
      </c>
      <c r="C1126" s="57" t="s">
        <v>4188</v>
      </c>
      <c r="D1126" s="56" t="s">
        <v>6792</v>
      </c>
      <c r="E1126" s="56" t="s">
        <v>19</v>
      </c>
      <c r="F1126" s="58">
        <v>5</v>
      </c>
      <c r="G1126" s="59">
        <v>363.5</v>
      </c>
      <c r="H1126" s="60">
        <v>1817.5</v>
      </c>
      <c r="I1126" s="38"/>
      <c r="J1126" s="38"/>
      <c r="L1126" s="27"/>
      <c r="N1126" s="19"/>
      <c r="P1126" s="19"/>
    </row>
    <row r="1127" spans="1:16" ht="33" x14ac:dyDescent="0.25">
      <c r="A1127" s="55" t="s">
        <v>268</v>
      </c>
      <c r="B1127" s="56" t="s">
        <v>269</v>
      </c>
      <c r="C1127" s="57" t="s">
        <v>270</v>
      </c>
      <c r="D1127" s="56" t="s">
        <v>11</v>
      </c>
      <c r="E1127" s="56" t="s">
        <v>68</v>
      </c>
      <c r="F1127" s="58">
        <v>7</v>
      </c>
      <c r="G1127" s="59">
        <v>259.31</v>
      </c>
      <c r="H1127" s="60">
        <v>1815.17</v>
      </c>
      <c r="I1127" s="38"/>
      <c r="J1127" s="38"/>
      <c r="L1127" s="27"/>
      <c r="N1127" s="19"/>
      <c r="P1127" s="19"/>
    </row>
    <row r="1128" spans="1:16" ht="16.5" x14ac:dyDescent="0.25">
      <c r="A1128" s="55" t="s">
        <v>4278</v>
      </c>
      <c r="B1128" s="56" t="s">
        <v>4297</v>
      </c>
      <c r="C1128" s="57" t="s">
        <v>4298</v>
      </c>
      <c r="D1128" s="56" t="s">
        <v>11</v>
      </c>
      <c r="E1128" s="56" t="s">
        <v>19</v>
      </c>
      <c r="F1128" s="58">
        <v>127</v>
      </c>
      <c r="G1128" s="59">
        <v>14.27</v>
      </c>
      <c r="H1128" s="60">
        <v>1812.29</v>
      </c>
      <c r="I1128" s="38"/>
      <c r="J1128" s="38"/>
      <c r="L1128" s="27"/>
      <c r="N1128" s="19"/>
      <c r="P1128" s="19"/>
    </row>
    <row r="1129" spans="1:16" x14ac:dyDescent="0.25">
      <c r="A1129" s="55" t="s">
        <v>5629</v>
      </c>
      <c r="B1129" s="56" t="s">
        <v>5630</v>
      </c>
      <c r="C1129" s="57" t="s">
        <v>5631</v>
      </c>
      <c r="D1129" s="56" t="s">
        <v>6792</v>
      </c>
      <c r="E1129" s="56" t="s">
        <v>68</v>
      </c>
      <c r="F1129" s="58">
        <v>7</v>
      </c>
      <c r="G1129" s="59">
        <v>258.85000000000002</v>
      </c>
      <c r="H1129" s="60">
        <v>1811.95</v>
      </c>
      <c r="I1129" s="38"/>
      <c r="J1129" s="38"/>
      <c r="L1129" s="27"/>
      <c r="N1129" s="19"/>
      <c r="P1129" s="19"/>
    </row>
    <row r="1130" spans="1:16" ht="16.5" x14ac:dyDescent="0.25">
      <c r="A1130" s="55" t="s">
        <v>1458</v>
      </c>
      <c r="B1130" s="56" t="s">
        <v>1459</v>
      </c>
      <c r="C1130" s="57" t="s">
        <v>1460</v>
      </c>
      <c r="D1130" s="56" t="s">
        <v>11</v>
      </c>
      <c r="E1130" s="56" t="s">
        <v>68</v>
      </c>
      <c r="F1130" s="58">
        <v>52</v>
      </c>
      <c r="G1130" s="59">
        <v>34.72</v>
      </c>
      <c r="H1130" s="60">
        <v>1805.44</v>
      </c>
      <c r="I1130" s="38"/>
      <c r="J1130" s="38"/>
      <c r="L1130" s="27"/>
      <c r="N1130" s="19"/>
      <c r="P1130" s="19"/>
    </row>
    <row r="1131" spans="1:16" x14ac:dyDescent="0.25">
      <c r="A1131" s="55" t="s">
        <v>2331</v>
      </c>
      <c r="B1131" s="56" t="s">
        <v>2332</v>
      </c>
      <c r="C1131" s="57" t="s">
        <v>2333</v>
      </c>
      <c r="D1131" s="56" t="s">
        <v>6792</v>
      </c>
      <c r="E1131" s="56" t="s">
        <v>68</v>
      </c>
      <c r="F1131" s="61">
        <v>470</v>
      </c>
      <c r="G1131" s="59">
        <v>3.84</v>
      </c>
      <c r="H1131" s="60">
        <v>1804.8</v>
      </c>
      <c r="I1131" s="38"/>
      <c r="J1131" s="38"/>
      <c r="L1131" s="27"/>
      <c r="N1131" s="19"/>
      <c r="P1131" s="19"/>
    </row>
    <row r="1132" spans="1:16" ht="16.5" x14ac:dyDescent="0.25">
      <c r="A1132" s="55" t="s">
        <v>5457</v>
      </c>
      <c r="B1132" s="56" t="s">
        <v>5458</v>
      </c>
      <c r="C1132" s="57" t="s">
        <v>5459</v>
      </c>
      <c r="D1132" s="56" t="s">
        <v>11</v>
      </c>
      <c r="E1132" s="56" t="s">
        <v>12</v>
      </c>
      <c r="F1132" s="58">
        <v>150</v>
      </c>
      <c r="G1132" s="59">
        <v>12.03</v>
      </c>
      <c r="H1132" s="60">
        <v>1804.5</v>
      </c>
      <c r="I1132" s="38"/>
      <c r="J1132" s="38"/>
      <c r="K1132" s="27" t="s">
        <v>6533</v>
      </c>
      <c r="L1132" s="27"/>
      <c r="N1132" s="19"/>
      <c r="P1132" s="19"/>
    </row>
    <row r="1133" spans="1:16" ht="24.75" x14ac:dyDescent="0.25">
      <c r="A1133" s="55" t="s">
        <v>2778</v>
      </c>
      <c r="B1133" s="56" t="s">
        <v>2779</v>
      </c>
      <c r="C1133" s="57" t="s">
        <v>2780</v>
      </c>
      <c r="D1133" s="56" t="s">
        <v>11</v>
      </c>
      <c r="E1133" s="56" t="s">
        <v>68</v>
      </c>
      <c r="F1133" s="58">
        <v>120</v>
      </c>
      <c r="G1133" s="59">
        <v>14.99</v>
      </c>
      <c r="H1133" s="60">
        <v>1798.8</v>
      </c>
      <c r="I1133" s="38"/>
      <c r="J1133" s="38"/>
      <c r="L1133" s="27"/>
      <c r="N1133" s="19"/>
      <c r="P1133" s="19"/>
    </row>
    <row r="1134" spans="1:16" x14ac:dyDescent="0.25">
      <c r="A1134" s="55" t="s">
        <v>1756</v>
      </c>
      <c r="B1134" s="56" t="s">
        <v>1757</v>
      </c>
      <c r="C1134" s="57" t="s">
        <v>1758</v>
      </c>
      <c r="D1134" s="56" t="s">
        <v>6792</v>
      </c>
      <c r="E1134" s="56" t="s">
        <v>19</v>
      </c>
      <c r="F1134" s="58">
        <v>3</v>
      </c>
      <c r="G1134" s="59">
        <v>596.16</v>
      </c>
      <c r="H1134" s="60">
        <v>1788.48</v>
      </c>
      <c r="I1134" s="38"/>
      <c r="J1134" s="38"/>
      <c r="L1134" s="27"/>
      <c r="N1134" s="19"/>
      <c r="P1134" s="19"/>
    </row>
    <row r="1135" spans="1:16" x14ac:dyDescent="0.25">
      <c r="A1135" s="55" t="s">
        <v>5868</v>
      </c>
      <c r="B1135" s="56" t="s">
        <v>5872</v>
      </c>
      <c r="C1135" s="57" t="s">
        <v>5873</v>
      </c>
      <c r="D1135" s="56" t="s">
        <v>6792</v>
      </c>
      <c r="E1135" s="56" t="s">
        <v>12</v>
      </c>
      <c r="F1135" s="58">
        <v>7</v>
      </c>
      <c r="G1135" s="59">
        <v>254.57</v>
      </c>
      <c r="H1135" s="60">
        <v>1781.99</v>
      </c>
      <c r="I1135" s="38"/>
      <c r="J1135" s="38"/>
      <c r="L1135" s="27"/>
      <c r="N1135" s="19"/>
      <c r="P1135" s="19"/>
    </row>
    <row r="1136" spans="1:16" x14ac:dyDescent="0.25">
      <c r="A1136" s="55" t="s">
        <v>2208</v>
      </c>
      <c r="B1136" s="56" t="s">
        <v>2209</v>
      </c>
      <c r="C1136" s="57" t="s">
        <v>2210</v>
      </c>
      <c r="D1136" s="56" t="s">
        <v>6792</v>
      </c>
      <c r="E1136" s="56" t="s">
        <v>19</v>
      </c>
      <c r="F1136" s="61">
        <v>171</v>
      </c>
      <c r="G1136" s="59">
        <v>10.41</v>
      </c>
      <c r="H1136" s="60">
        <v>1780.11</v>
      </c>
      <c r="I1136" s="38"/>
      <c r="J1136" s="38"/>
      <c r="L1136" s="27"/>
      <c r="N1136" s="19"/>
      <c r="P1136" s="19"/>
    </row>
    <row r="1137" spans="1:16" x14ac:dyDescent="0.25">
      <c r="A1137" s="55" t="s">
        <v>1774</v>
      </c>
      <c r="B1137" s="56" t="s">
        <v>1775</v>
      </c>
      <c r="C1137" s="57" t="s">
        <v>1776</v>
      </c>
      <c r="D1137" s="56" t="s">
        <v>6792</v>
      </c>
      <c r="E1137" s="56" t="s">
        <v>68</v>
      </c>
      <c r="F1137" s="58">
        <v>7</v>
      </c>
      <c r="G1137" s="59">
        <v>254.05</v>
      </c>
      <c r="H1137" s="60">
        <v>1778.35</v>
      </c>
      <c r="I1137" s="38"/>
      <c r="J1137" s="38"/>
      <c r="L1137" s="27"/>
      <c r="N1137" s="19"/>
      <c r="P1137" s="19"/>
    </row>
    <row r="1138" spans="1:16" ht="24.75" x14ac:dyDescent="0.25">
      <c r="A1138" s="55" t="s">
        <v>1533</v>
      </c>
      <c r="B1138" s="56" t="s">
        <v>1534</v>
      </c>
      <c r="C1138" s="57" t="s">
        <v>1535</v>
      </c>
      <c r="D1138" s="56" t="s">
        <v>11</v>
      </c>
      <c r="E1138" s="56" t="s">
        <v>19</v>
      </c>
      <c r="F1138" s="58">
        <v>26</v>
      </c>
      <c r="G1138" s="59">
        <v>68.3</v>
      </c>
      <c r="H1138" s="60">
        <v>1775.8</v>
      </c>
      <c r="I1138" s="38"/>
      <c r="J1138" s="38"/>
      <c r="L1138" s="27"/>
      <c r="N1138" s="19"/>
      <c r="P1138" s="19"/>
    </row>
    <row r="1139" spans="1:16" x14ac:dyDescent="0.25">
      <c r="A1139" s="55" t="s">
        <v>247</v>
      </c>
      <c r="B1139" s="56" t="s">
        <v>248</v>
      </c>
      <c r="C1139" s="57" t="s">
        <v>249</v>
      </c>
      <c r="D1139" s="56" t="s">
        <v>6792</v>
      </c>
      <c r="E1139" s="56" t="s">
        <v>12</v>
      </c>
      <c r="F1139" s="58">
        <v>7</v>
      </c>
      <c r="G1139" s="59">
        <v>253.14</v>
      </c>
      <c r="H1139" s="60">
        <v>1771.98</v>
      </c>
      <c r="I1139" s="38"/>
      <c r="J1139" s="38"/>
      <c r="L1139" s="27"/>
      <c r="N1139" s="19"/>
      <c r="P1139" s="19"/>
    </row>
    <row r="1140" spans="1:16" x14ac:dyDescent="0.25">
      <c r="A1140" s="55" t="s">
        <v>733</v>
      </c>
      <c r="B1140" s="56" t="s">
        <v>734</v>
      </c>
      <c r="C1140" s="57" t="s">
        <v>735</v>
      </c>
      <c r="D1140" s="56" t="s">
        <v>6792</v>
      </c>
      <c r="E1140" s="56" t="s">
        <v>19</v>
      </c>
      <c r="F1140" s="58">
        <v>12</v>
      </c>
      <c r="G1140" s="59">
        <v>147.11000000000001</v>
      </c>
      <c r="H1140" s="60">
        <v>1765.32</v>
      </c>
      <c r="I1140" s="38"/>
      <c r="J1140" s="38"/>
      <c r="L1140" s="27"/>
      <c r="N1140" s="19"/>
      <c r="P1140" s="19"/>
    </row>
    <row r="1141" spans="1:16" x14ac:dyDescent="0.25">
      <c r="A1141" s="55" t="s">
        <v>3088</v>
      </c>
      <c r="B1141" s="56" t="s">
        <v>3089</v>
      </c>
      <c r="C1141" s="57" t="s">
        <v>3090</v>
      </c>
      <c r="D1141" s="56" t="s">
        <v>6792</v>
      </c>
      <c r="E1141" s="56" t="s">
        <v>19</v>
      </c>
      <c r="F1141" s="58">
        <v>4</v>
      </c>
      <c r="G1141" s="59">
        <v>438.67</v>
      </c>
      <c r="H1141" s="60">
        <v>1754.68</v>
      </c>
      <c r="I1141" s="38"/>
      <c r="J1141" s="38"/>
      <c r="L1141" s="27"/>
      <c r="N1141" s="19"/>
      <c r="P1141" s="19"/>
    </row>
    <row r="1142" spans="1:16" x14ac:dyDescent="0.25">
      <c r="A1142" s="55" t="s">
        <v>1256</v>
      </c>
      <c r="B1142" s="56" t="s">
        <v>1263</v>
      </c>
      <c r="C1142" s="57" t="s">
        <v>1264</v>
      </c>
      <c r="D1142" s="56" t="s">
        <v>6792</v>
      </c>
      <c r="E1142" s="56" t="s">
        <v>68</v>
      </c>
      <c r="F1142" s="58">
        <v>102</v>
      </c>
      <c r="G1142" s="59">
        <v>17.18</v>
      </c>
      <c r="H1142" s="60">
        <v>1752.36</v>
      </c>
      <c r="I1142" s="38"/>
      <c r="J1142" s="38"/>
      <c r="L1142" s="27"/>
      <c r="N1142" s="19"/>
      <c r="P1142" s="19"/>
    </row>
    <row r="1143" spans="1:16" x14ac:dyDescent="0.25">
      <c r="A1143" s="55" t="s">
        <v>2688</v>
      </c>
      <c r="B1143" s="56" t="s">
        <v>2689</v>
      </c>
      <c r="C1143" s="57" t="s">
        <v>2690</v>
      </c>
      <c r="D1143" s="56" t="s">
        <v>6792</v>
      </c>
      <c r="E1143" s="56" t="s">
        <v>68</v>
      </c>
      <c r="F1143" s="58">
        <v>5</v>
      </c>
      <c r="G1143" s="59">
        <v>346.69</v>
      </c>
      <c r="H1143" s="60">
        <v>1733.45</v>
      </c>
      <c r="I1143" s="38"/>
      <c r="J1143" s="38"/>
      <c r="L1143" s="27"/>
      <c r="N1143" s="19"/>
      <c r="P1143" s="19"/>
    </row>
    <row r="1144" spans="1:16" x14ac:dyDescent="0.25">
      <c r="A1144" s="55" t="s">
        <v>4162</v>
      </c>
      <c r="B1144" s="56" t="s">
        <v>4196</v>
      </c>
      <c r="C1144" s="57" t="s">
        <v>4197</v>
      </c>
      <c r="D1144" s="56" t="s">
        <v>6792</v>
      </c>
      <c r="E1144" s="56" t="s">
        <v>19</v>
      </c>
      <c r="F1144" s="58">
        <v>5</v>
      </c>
      <c r="G1144" s="59">
        <v>346.09</v>
      </c>
      <c r="H1144" s="60">
        <v>1730.45</v>
      </c>
      <c r="I1144" s="38"/>
      <c r="J1144" s="38"/>
      <c r="L1144" s="27"/>
      <c r="N1144" s="19"/>
      <c r="P1144" s="19"/>
    </row>
    <row r="1145" spans="1:16" x14ac:dyDescent="0.25">
      <c r="A1145" s="55" t="s">
        <v>3341</v>
      </c>
      <c r="B1145" s="56" t="s">
        <v>3354</v>
      </c>
      <c r="C1145" s="57" t="s">
        <v>3355</v>
      </c>
      <c r="D1145" s="56" t="s">
        <v>6792</v>
      </c>
      <c r="E1145" s="56" t="s">
        <v>19</v>
      </c>
      <c r="F1145" s="58">
        <v>5</v>
      </c>
      <c r="G1145" s="59">
        <v>344.26</v>
      </c>
      <c r="H1145" s="60">
        <v>1721.3</v>
      </c>
      <c r="I1145" s="38"/>
      <c r="J1145" s="38"/>
      <c r="L1145" s="27"/>
      <c r="N1145" s="19"/>
      <c r="P1145" s="19"/>
    </row>
    <row r="1146" spans="1:16" x14ac:dyDescent="0.25">
      <c r="A1146" s="55" t="s">
        <v>3548</v>
      </c>
      <c r="B1146" s="56" t="s">
        <v>3561</v>
      </c>
      <c r="C1146" s="57" t="s">
        <v>3562</v>
      </c>
      <c r="D1146" s="56" t="s">
        <v>6792</v>
      </c>
      <c r="E1146" s="56" t="s">
        <v>19</v>
      </c>
      <c r="F1146" s="58">
        <v>5</v>
      </c>
      <c r="G1146" s="59">
        <v>344.26</v>
      </c>
      <c r="H1146" s="60">
        <v>1721.3</v>
      </c>
      <c r="I1146" s="38"/>
      <c r="J1146" s="38"/>
      <c r="L1146" s="27"/>
      <c r="N1146" s="19"/>
      <c r="P1146" s="19"/>
    </row>
    <row r="1147" spans="1:16" ht="16.5" x14ac:dyDescent="0.25">
      <c r="A1147" s="55" t="s">
        <v>5850</v>
      </c>
      <c r="B1147" s="56" t="s">
        <v>5854</v>
      </c>
      <c r="C1147" s="57" t="s">
        <v>5855</v>
      </c>
      <c r="D1147" s="56" t="s">
        <v>6792</v>
      </c>
      <c r="E1147" s="56" t="s">
        <v>19</v>
      </c>
      <c r="F1147" s="58">
        <v>2</v>
      </c>
      <c r="G1147" s="59">
        <v>859.99</v>
      </c>
      <c r="H1147" s="60">
        <v>1719.98</v>
      </c>
      <c r="I1147" s="38"/>
      <c r="J1147" s="38"/>
      <c r="L1147" s="27"/>
      <c r="N1147" s="19"/>
      <c r="P1147" s="19"/>
    </row>
    <row r="1148" spans="1:16" x14ac:dyDescent="0.25">
      <c r="A1148" s="55" t="s">
        <v>241</v>
      </c>
      <c r="B1148" s="56" t="s">
        <v>242</v>
      </c>
      <c r="C1148" s="57" t="s">
        <v>243</v>
      </c>
      <c r="D1148" s="56" t="s">
        <v>6792</v>
      </c>
      <c r="E1148" s="56" t="s">
        <v>12</v>
      </c>
      <c r="F1148" s="58">
        <v>7</v>
      </c>
      <c r="G1148" s="59">
        <v>243.05</v>
      </c>
      <c r="H1148" s="60">
        <v>1701.35</v>
      </c>
      <c r="I1148" s="38"/>
      <c r="J1148" s="38"/>
      <c r="L1148" s="27"/>
      <c r="N1148" s="19"/>
      <c r="P1148" s="19"/>
    </row>
    <row r="1149" spans="1:16" x14ac:dyDescent="0.25">
      <c r="A1149" s="55" t="s">
        <v>244</v>
      </c>
      <c r="B1149" s="56" t="s">
        <v>245</v>
      </c>
      <c r="C1149" s="57" t="s">
        <v>246</v>
      </c>
      <c r="D1149" s="56" t="s">
        <v>6792</v>
      </c>
      <c r="E1149" s="56" t="s">
        <v>12</v>
      </c>
      <c r="F1149" s="58">
        <v>7</v>
      </c>
      <c r="G1149" s="59">
        <v>242.64</v>
      </c>
      <c r="H1149" s="60">
        <v>1698.48</v>
      </c>
      <c r="I1149" s="38"/>
      <c r="J1149" s="38"/>
      <c r="L1149" s="27"/>
      <c r="N1149" s="19"/>
      <c r="P1149" s="19"/>
    </row>
    <row r="1150" spans="1:16" x14ac:dyDescent="0.25">
      <c r="A1150" s="55" t="s">
        <v>5856</v>
      </c>
      <c r="B1150" s="56" t="s">
        <v>5860</v>
      </c>
      <c r="C1150" s="57" t="s">
        <v>5861</v>
      </c>
      <c r="D1150" s="56" t="s">
        <v>6792</v>
      </c>
      <c r="E1150" s="56" t="s">
        <v>68</v>
      </c>
      <c r="F1150" s="58">
        <v>7</v>
      </c>
      <c r="G1150" s="59">
        <v>242</v>
      </c>
      <c r="H1150" s="60">
        <v>1694</v>
      </c>
      <c r="I1150" s="38"/>
      <c r="J1150" s="38"/>
      <c r="L1150" s="27"/>
      <c r="N1150" s="19"/>
      <c r="P1150" s="19"/>
    </row>
    <row r="1151" spans="1:16" ht="16.5" x14ac:dyDescent="0.25">
      <c r="A1151" s="55" t="s">
        <v>4436</v>
      </c>
      <c r="B1151" s="56" t="s">
        <v>4437</v>
      </c>
      <c r="C1151" s="57" t="s">
        <v>4438</v>
      </c>
      <c r="D1151" s="56" t="s">
        <v>11</v>
      </c>
      <c r="E1151" s="56" t="s">
        <v>12</v>
      </c>
      <c r="F1151" s="58">
        <v>35</v>
      </c>
      <c r="G1151" s="59">
        <v>48.3</v>
      </c>
      <c r="H1151" s="60">
        <v>1690.5</v>
      </c>
      <c r="I1151" s="38"/>
      <c r="J1151" s="38"/>
      <c r="L1151" s="27"/>
      <c r="N1151" s="19"/>
      <c r="P1151" s="19"/>
    </row>
    <row r="1152" spans="1:16" ht="16.5" x14ac:dyDescent="0.25">
      <c r="A1152" s="55" t="s">
        <v>5188</v>
      </c>
      <c r="B1152" s="56" t="s">
        <v>5189</v>
      </c>
      <c r="C1152" s="57" t="s">
        <v>5190</v>
      </c>
      <c r="D1152" s="56" t="s">
        <v>11</v>
      </c>
      <c r="E1152" s="56" t="s">
        <v>12</v>
      </c>
      <c r="F1152" s="58">
        <v>3</v>
      </c>
      <c r="G1152" s="59">
        <v>563.48</v>
      </c>
      <c r="H1152" s="60">
        <v>1690.44</v>
      </c>
      <c r="I1152" s="38"/>
      <c r="J1152" s="38"/>
      <c r="L1152" s="27"/>
      <c r="N1152" s="19"/>
      <c r="P1152" s="19"/>
    </row>
    <row r="1153" spans="1:16" x14ac:dyDescent="0.25">
      <c r="A1153" s="55" t="s">
        <v>3136</v>
      </c>
      <c r="B1153" s="56" t="s">
        <v>3137</v>
      </c>
      <c r="C1153" s="57" t="s">
        <v>3138</v>
      </c>
      <c r="D1153" s="56" t="s">
        <v>6792</v>
      </c>
      <c r="E1153" s="56" t="s">
        <v>19</v>
      </c>
      <c r="F1153" s="58">
        <v>7</v>
      </c>
      <c r="G1153" s="59">
        <v>241.22</v>
      </c>
      <c r="H1153" s="60">
        <v>1688.54</v>
      </c>
      <c r="I1153" s="38"/>
      <c r="J1153" s="38"/>
      <c r="L1153" s="27"/>
      <c r="N1153" s="19"/>
      <c r="P1153" s="19"/>
    </row>
    <row r="1154" spans="1:16" ht="24.75" x14ac:dyDescent="0.25">
      <c r="A1154" s="55" t="s">
        <v>2082</v>
      </c>
      <c r="B1154" s="56" t="s">
        <v>2083</v>
      </c>
      <c r="C1154" s="57" t="s">
        <v>2084</v>
      </c>
      <c r="D1154" s="56" t="s">
        <v>36</v>
      </c>
      <c r="E1154" s="56" t="s">
        <v>1653</v>
      </c>
      <c r="F1154" s="61">
        <v>12</v>
      </c>
      <c r="G1154" s="59">
        <v>140.25</v>
      </c>
      <c r="H1154" s="60">
        <v>1683</v>
      </c>
      <c r="I1154" s="38"/>
      <c r="J1154" s="38"/>
      <c r="L1154" s="27"/>
      <c r="N1154" s="19"/>
      <c r="P1154" s="19"/>
    </row>
    <row r="1155" spans="1:16" ht="16.5" x14ac:dyDescent="0.25">
      <c r="A1155" s="55" t="s">
        <v>3091</v>
      </c>
      <c r="B1155" s="56" t="s">
        <v>3092</v>
      </c>
      <c r="C1155" s="57" t="s">
        <v>3093</v>
      </c>
      <c r="D1155" s="56" t="s">
        <v>11</v>
      </c>
      <c r="E1155" s="56" t="s">
        <v>19</v>
      </c>
      <c r="F1155" s="58">
        <v>29</v>
      </c>
      <c r="G1155" s="59">
        <v>58.02</v>
      </c>
      <c r="H1155" s="60">
        <v>1682.58</v>
      </c>
      <c r="I1155" s="38"/>
      <c r="J1155" s="38"/>
      <c r="L1155" s="27"/>
      <c r="N1155" s="19"/>
      <c r="P1155" s="19"/>
    </row>
    <row r="1156" spans="1:16" ht="16.5" x14ac:dyDescent="0.25">
      <c r="A1156" s="55" t="s">
        <v>908</v>
      </c>
      <c r="B1156" s="56" t="s">
        <v>909</v>
      </c>
      <c r="C1156" s="57" t="s">
        <v>910</v>
      </c>
      <c r="D1156" s="56" t="s">
        <v>6840</v>
      </c>
      <c r="E1156" s="56" t="s">
        <v>68</v>
      </c>
      <c r="F1156" s="58">
        <v>5</v>
      </c>
      <c r="G1156" s="59">
        <v>335.94</v>
      </c>
      <c r="H1156" s="60">
        <v>1679.7</v>
      </c>
      <c r="I1156" s="38"/>
      <c r="J1156" s="38"/>
      <c r="K1156" s="27" t="s">
        <v>6799</v>
      </c>
      <c r="L1156" s="27"/>
      <c r="N1156" s="19"/>
      <c r="P1156" s="19"/>
    </row>
    <row r="1157" spans="1:16" x14ac:dyDescent="0.25">
      <c r="A1157" s="55" t="s">
        <v>4657</v>
      </c>
      <c r="B1157" s="56" t="s">
        <v>4658</v>
      </c>
      <c r="C1157" s="57" t="s">
        <v>4659</v>
      </c>
      <c r="D1157" s="56" t="s">
        <v>6792</v>
      </c>
      <c r="E1157" s="56" t="s">
        <v>68</v>
      </c>
      <c r="F1157" s="58">
        <v>112</v>
      </c>
      <c r="G1157" s="59">
        <v>14.99</v>
      </c>
      <c r="H1157" s="60">
        <v>1678.88</v>
      </c>
      <c r="I1157" s="38"/>
      <c r="J1157" s="38"/>
      <c r="L1157" s="27"/>
      <c r="N1157" s="19"/>
      <c r="P1157" s="19"/>
    </row>
    <row r="1158" spans="1:16" ht="16.5" x14ac:dyDescent="0.25">
      <c r="A1158" s="55" t="s">
        <v>4372</v>
      </c>
      <c r="B1158" s="56" t="s">
        <v>4373</v>
      </c>
      <c r="C1158" s="57" t="s">
        <v>4374</v>
      </c>
      <c r="D1158" s="56" t="s">
        <v>6792</v>
      </c>
      <c r="E1158" s="56" t="s">
        <v>12</v>
      </c>
      <c r="F1158" s="58">
        <v>33</v>
      </c>
      <c r="G1158" s="59">
        <v>50.73</v>
      </c>
      <c r="H1158" s="60">
        <v>1674.09</v>
      </c>
      <c r="I1158" s="38"/>
      <c r="J1158" s="38"/>
      <c r="L1158" s="27"/>
      <c r="N1158" s="19"/>
      <c r="P1158" s="19"/>
    </row>
    <row r="1159" spans="1:16" x14ac:dyDescent="0.25">
      <c r="A1159" s="55" t="s">
        <v>5877</v>
      </c>
      <c r="B1159" s="56" t="s">
        <v>5881</v>
      </c>
      <c r="C1159" s="57" t="s">
        <v>5882</v>
      </c>
      <c r="D1159" s="56" t="s">
        <v>6792</v>
      </c>
      <c r="E1159" s="56" t="s">
        <v>19</v>
      </c>
      <c r="F1159" s="58">
        <v>4</v>
      </c>
      <c r="G1159" s="59">
        <v>418.42</v>
      </c>
      <c r="H1159" s="60">
        <v>1673.68</v>
      </c>
      <c r="I1159" s="38"/>
      <c r="J1159" s="38"/>
      <c r="L1159" s="27"/>
      <c r="N1159" s="19"/>
      <c r="P1159" s="19"/>
    </row>
    <row r="1160" spans="1:16" x14ac:dyDescent="0.25">
      <c r="A1160" s="55" t="s">
        <v>1762</v>
      </c>
      <c r="B1160" s="56" t="s">
        <v>1763</v>
      </c>
      <c r="C1160" s="57" t="s">
        <v>1764</v>
      </c>
      <c r="D1160" s="56" t="s">
        <v>6792</v>
      </c>
      <c r="E1160" s="56" t="s">
        <v>19</v>
      </c>
      <c r="F1160" s="58">
        <v>7</v>
      </c>
      <c r="G1160" s="59">
        <v>238.39</v>
      </c>
      <c r="H1160" s="60">
        <v>1668.73</v>
      </c>
      <c r="I1160" s="38"/>
      <c r="J1160" s="38"/>
      <c r="L1160" s="27"/>
      <c r="N1160" s="19"/>
      <c r="P1160" s="19"/>
    </row>
    <row r="1161" spans="1:16" x14ac:dyDescent="0.25">
      <c r="A1161" s="55" t="s">
        <v>130</v>
      </c>
      <c r="B1161" s="56" t="s">
        <v>131</v>
      </c>
      <c r="C1161" s="57" t="s">
        <v>132</v>
      </c>
      <c r="D1161" s="56" t="s">
        <v>6792</v>
      </c>
      <c r="E1161" s="56" t="s">
        <v>12</v>
      </c>
      <c r="F1161" s="58">
        <v>52</v>
      </c>
      <c r="G1161" s="59">
        <v>32.04</v>
      </c>
      <c r="H1161" s="60">
        <v>1666.08</v>
      </c>
      <c r="I1161" s="38"/>
      <c r="J1161" s="38"/>
      <c r="L1161" s="27"/>
      <c r="N1161" s="19"/>
      <c r="P1161" s="19"/>
    </row>
    <row r="1162" spans="1:16" ht="24.75" x14ac:dyDescent="0.25">
      <c r="A1162" s="55" t="s">
        <v>4192</v>
      </c>
      <c r="B1162" s="56" t="s">
        <v>4225</v>
      </c>
      <c r="C1162" s="57" t="s">
        <v>4226</v>
      </c>
      <c r="D1162" s="56" t="s">
        <v>11</v>
      </c>
      <c r="E1162" s="56" t="s">
        <v>19</v>
      </c>
      <c r="F1162" s="58">
        <v>37</v>
      </c>
      <c r="G1162" s="59">
        <v>44.99</v>
      </c>
      <c r="H1162" s="60">
        <v>1664.63</v>
      </c>
      <c r="I1162" s="38"/>
      <c r="J1162" s="38"/>
      <c r="L1162" s="27"/>
      <c r="N1162" s="19"/>
      <c r="P1162" s="19"/>
    </row>
    <row r="1163" spans="1:16" x14ac:dyDescent="0.25">
      <c r="A1163" s="55" t="s">
        <v>5784</v>
      </c>
      <c r="B1163" s="56" t="s">
        <v>5788</v>
      </c>
      <c r="C1163" s="57" t="s">
        <v>5789</v>
      </c>
      <c r="D1163" s="56" t="s">
        <v>6792</v>
      </c>
      <c r="E1163" s="56" t="s">
        <v>68</v>
      </c>
      <c r="F1163" s="58">
        <v>2</v>
      </c>
      <c r="G1163" s="59">
        <v>826.86</v>
      </c>
      <c r="H1163" s="60">
        <v>1653.72</v>
      </c>
      <c r="I1163" s="38"/>
      <c r="J1163" s="38"/>
      <c r="L1163" s="27"/>
      <c r="N1163" s="19"/>
      <c r="P1163" s="19"/>
    </row>
    <row r="1164" spans="1:16" x14ac:dyDescent="0.25">
      <c r="A1164" s="55" t="s">
        <v>3404</v>
      </c>
      <c r="B1164" s="56" t="s">
        <v>3417</v>
      </c>
      <c r="C1164" s="57" t="s">
        <v>3418</v>
      </c>
      <c r="D1164" s="56" t="s">
        <v>6792</v>
      </c>
      <c r="E1164" s="56" t="s">
        <v>68</v>
      </c>
      <c r="F1164" s="58">
        <v>1394</v>
      </c>
      <c r="G1164" s="59">
        <v>1.18</v>
      </c>
      <c r="H1164" s="60">
        <v>1644.92</v>
      </c>
      <c r="I1164" s="38"/>
      <c r="J1164" s="38"/>
      <c r="L1164" s="27"/>
      <c r="N1164" s="19"/>
      <c r="P1164" s="19"/>
    </row>
    <row r="1165" spans="1:16" x14ac:dyDescent="0.25">
      <c r="A1165" s="55" t="s">
        <v>4038</v>
      </c>
      <c r="B1165" s="56" t="s">
        <v>4062</v>
      </c>
      <c r="C1165" s="57" t="s">
        <v>4063</v>
      </c>
      <c r="D1165" s="56" t="s">
        <v>6792</v>
      </c>
      <c r="E1165" s="56" t="s">
        <v>19</v>
      </c>
      <c r="F1165" s="58">
        <v>5</v>
      </c>
      <c r="G1165" s="59">
        <v>328.73</v>
      </c>
      <c r="H1165" s="60">
        <v>1643.65</v>
      </c>
      <c r="I1165" s="38"/>
      <c r="J1165" s="38"/>
      <c r="L1165" s="27"/>
      <c r="N1165" s="19"/>
      <c r="P1165" s="19"/>
    </row>
    <row r="1166" spans="1:16" ht="16.5" x14ac:dyDescent="0.25">
      <c r="A1166" s="55" t="s">
        <v>4032</v>
      </c>
      <c r="B1166" s="56" t="s">
        <v>4056</v>
      </c>
      <c r="C1166" s="57" t="s">
        <v>4057</v>
      </c>
      <c r="D1166" s="56" t="s">
        <v>6792</v>
      </c>
      <c r="E1166" s="56" t="s">
        <v>19</v>
      </c>
      <c r="F1166" s="58">
        <v>5</v>
      </c>
      <c r="G1166" s="59">
        <v>328.68</v>
      </c>
      <c r="H1166" s="60">
        <v>1643.4</v>
      </c>
      <c r="I1166" s="38"/>
      <c r="J1166" s="38"/>
      <c r="L1166" s="27"/>
      <c r="N1166" s="19"/>
      <c r="P1166" s="19"/>
    </row>
    <row r="1167" spans="1:16" x14ac:dyDescent="0.25">
      <c r="A1167" s="55" t="s">
        <v>2625</v>
      </c>
      <c r="B1167" s="56" t="s">
        <v>2626</v>
      </c>
      <c r="C1167" s="57" t="s">
        <v>2627</v>
      </c>
      <c r="D1167" s="56" t="s">
        <v>6792</v>
      </c>
      <c r="E1167" s="56" t="s">
        <v>19</v>
      </c>
      <c r="F1167" s="58">
        <v>5</v>
      </c>
      <c r="G1167" s="59">
        <v>327.92</v>
      </c>
      <c r="H1167" s="60">
        <v>1639.6</v>
      </c>
      <c r="I1167" s="38"/>
      <c r="J1167" s="38"/>
      <c r="L1167" s="27"/>
      <c r="N1167" s="19"/>
      <c r="P1167" s="19"/>
    </row>
    <row r="1168" spans="1:16" x14ac:dyDescent="0.25">
      <c r="A1168" s="55" t="s">
        <v>705</v>
      </c>
      <c r="B1168" s="56" t="s">
        <v>706</v>
      </c>
      <c r="C1168" s="57" t="s">
        <v>707</v>
      </c>
      <c r="D1168" s="56" t="s">
        <v>6792</v>
      </c>
      <c r="E1168" s="56" t="s">
        <v>698</v>
      </c>
      <c r="F1168" s="58">
        <v>52</v>
      </c>
      <c r="G1168" s="59">
        <v>31.49</v>
      </c>
      <c r="H1168" s="60">
        <v>1637.48</v>
      </c>
      <c r="I1168" s="38"/>
      <c r="J1168" s="38"/>
      <c r="L1168" s="27"/>
      <c r="N1168" s="19"/>
      <c r="P1168" s="19"/>
    </row>
    <row r="1169" spans="1:16" ht="24.75" x14ac:dyDescent="0.25">
      <c r="A1169" s="55" t="s">
        <v>1144</v>
      </c>
      <c r="B1169" s="56" t="s">
        <v>1145</v>
      </c>
      <c r="C1169" s="57" t="s">
        <v>1146</v>
      </c>
      <c r="D1169" s="56" t="s">
        <v>11</v>
      </c>
      <c r="E1169" s="56" t="s">
        <v>68</v>
      </c>
      <c r="F1169" s="58">
        <v>37</v>
      </c>
      <c r="G1169" s="59">
        <v>44.16</v>
      </c>
      <c r="H1169" s="60">
        <v>1633.92</v>
      </c>
      <c r="I1169" s="38"/>
      <c r="J1169" s="38"/>
      <c r="L1169" s="27"/>
      <c r="N1169" s="19"/>
      <c r="P1169" s="19"/>
    </row>
    <row r="1170" spans="1:16" x14ac:dyDescent="0.25">
      <c r="A1170" s="55" t="s">
        <v>2340</v>
      </c>
      <c r="B1170" s="56" t="s">
        <v>2341</v>
      </c>
      <c r="C1170" s="57" t="s">
        <v>2342</v>
      </c>
      <c r="D1170" s="56" t="s">
        <v>6792</v>
      </c>
      <c r="E1170" s="56" t="s">
        <v>68</v>
      </c>
      <c r="F1170" s="61">
        <v>18</v>
      </c>
      <c r="G1170" s="59">
        <v>90.7</v>
      </c>
      <c r="H1170" s="60">
        <v>1632.6</v>
      </c>
      <c r="I1170" s="38"/>
      <c r="J1170" s="38"/>
      <c r="L1170" s="27"/>
      <c r="N1170" s="19"/>
      <c r="P1170" s="19"/>
    </row>
    <row r="1171" spans="1:16" x14ac:dyDescent="0.25">
      <c r="A1171" s="55" t="s">
        <v>2550</v>
      </c>
      <c r="B1171" s="56" t="s">
        <v>2551</v>
      </c>
      <c r="C1171" s="57" t="s">
        <v>2552</v>
      </c>
      <c r="D1171" s="56" t="s">
        <v>6840</v>
      </c>
      <c r="E1171" s="56" t="s">
        <v>19</v>
      </c>
      <c r="F1171" s="58">
        <v>40</v>
      </c>
      <c r="G1171" s="59">
        <v>40.67</v>
      </c>
      <c r="H1171" s="60">
        <v>1626.8</v>
      </c>
      <c r="I1171" s="38"/>
      <c r="J1171" s="38"/>
      <c r="L1171" s="27"/>
      <c r="N1171" s="19"/>
      <c r="P1171" s="19"/>
    </row>
    <row r="1172" spans="1:16" x14ac:dyDescent="0.25">
      <c r="A1172" s="55" t="s">
        <v>6114</v>
      </c>
      <c r="B1172" s="56" t="s">
        <v>6127</v>
      </c>
      <c r="C1172" s="57" t="s">
        <v>6128</v>
      </c>
      <c r="D1172" s="56" t="s">
        <v>6792</v>
      </c>
      <c r="E1172" s="56" t="s">
        <v>19</v>
      </c>
      <c r="F1172" s="58">
        <v>7</v>
      </c>
      <c r="G1172" s="59">
        <v>231.21</v>
      </c>
      <c r="H1172" s="60">
        <v>1618.47</v>
      </c>
      <c r="I1172" s="38"/>
      <c r="J1172" s="38"/>
      <c r="L1172" s="27"/>
      <c r="N1172" s="19"/>
      <c r="P1172" s="19"/>
    </row>
    <row r="1173" spans="1:16" x14ac:dyDescent="0.25">
      <c r="A1173" s="55" t="s">
        <v>4970</v>
      </c>
      <c r="B1173" s="56" t="s">
        <v>4974</v>
      </c>
      <c r="C1173" s="57" t="s">
        <v>4975</v>
      </c>
      <c r="D1173" s="56" t="s">
        <v>6792</v>
      </c>
      <c r="E1173" s="56" t="s">
        <v>68</v>
      </c>
      <c r="F1173" s="58">
        <v>8</v>
      </c>
      <c r="G1173" s="59">
        <v>202.22</v>
      </c>
      <c r="H1173" s="60">
        <v>1617.76</v>
      </c>
      <c r="I1173" s="38"/>
      <c r="J1173" s="38"/>
      <c r="L1173" s="27"/>
      <c r="N1173" s="19"/>
      <c r="P1173" s="19"/>
    </row>
    <row r="1174" spans="1:16" x14ac:dyDescent="0.25">
      <c r="A1174" s="55" t="s">
        <v>1708</v>
      </c>
      <c r="B1174" s="56" t="s">
        <v>1709</v>
      </c>
      <c r="C1174" s="57" t="s">
        <v>1710</v>
      </c>
      <c r="D1174" s="56" t="s">
        <v>6792</v>
      </c>
      <c r="E1174" s="56" t="s">
        <v>68</v>
      </c>
      <c r="F1174" s="58">
        <v>3</v>
      </c>
      <c r="G1174" s="59">
        <v>534.91999999999996</v>
      </c>
      <c r="H1174" s="60">
        <v>1604.76</v>
      </c>
      <c r="I1174" s="38"/>
      <c r="J1174" s="38"/>
      <c r="L1174" s="27"/>
      <c r="N1174" s="19"/>
      <c r="P1174" s="19"/>
    </row>
    <row r="1175" spans="1:16" ht="16.5" x14ac:dyDescent="0.25">
      <c r="A1175" s="55" t="s">
        <v>1593</v>
      </c>
      <c r="B1175" s="56" t="s">
        <v>1594</v>
      </c>
      <c r="C1175" s="57" t="s">
        <v>1595</v>
      </c>
      <c r="D1175" s="56" t="s">
        <v>6792</v>
      </c>
      <c r="E1175" s="56" t="s">
        <v>68</v>
      </c>
      <c r="F1175" s="58">
        <v>77</v>
      </c>
      <c r="G1175" s="59">
        <v>20.8</v>
      </c>
      <c r="H1175" s="60">
        <v>1601.6</v>
      </c>
      <c r="I1175" s="38"/>
      <c r="J1175" s="38"/>
      <c r="L1175" s="27"/>
      <c r="N1175" s="19"/>
      <c r="P1175" s="19"/>
    </row>
    <row r="1176" spans="1:16" x14ac:dyDescent="0.25">
      <c r="A1176" s="55" t="s">
        <v>3680</v>
      </c>
      <c r="B1176" s="56" t="s">
        <v>3693</v>
      </c>
      <c r="C1176" s="57" t="s">
        <v>3694</v>
      </c>
      <c r="D1176" s="56" t="s">
        <v>6792</v>
      </c>
      <c r="E1176" s="56" t="s">
        <v>19</v>
      </c>
      <c r="F1176" s="58">
        <v>5</v>
      </c>
      <c r="G1176" s="59">
        <v>318.77999999999997</v>
      </c>
      <c r="H1176" s="60">
        <v>1593.9</v>
      </c>
      <c r="I1176" s="38"/>
      <c r="J1176" s="38"/>
      <c r="L1176" s="27"/>
      <c r="N1176" s="19"/>
      <c r="P1176" s="19"/>
    </row>
    <row r="1177" spans="1:16" x14ac:dyDescent="0.25">
      <c r="A1177" s="55" t="s">
        <v>3686</v>
      </c>
      <c r="B1177" s="56" t="s">
        <v>3699</v>
      </c>
      <c r="C1177" s="57" t="s">
        <v>3700</v>
      </c>
      <c r="D1177" s="56" t="s">
        <v>6792</v>
      </c>
      <c r="E1177" s="56" t="s">
        <v>19</v>
      </c>
      <c r="F1177" s="58">
        <v>5</v>
      </c>
      <c r="G1177" s="59">
        <v>318.77999999999997</v>
      </c>
      <c r="H1177" s="60">
        <v>1593.9</v>
      </c>
      <c r="I1177" s="38"/>
      <c r="J1177" s="38"/>
      <c r="L1177" s="27"/>
      <c r="N1177" s="19"/>
      <c r="P1177" s="19"/>
    </row>
    <row r="1178" spans="1:16" x14ac:dyDescent="0.25">
      <c r="A1178" s="55" t="s">
        <v>3689</v>
      </c>
      <c r="B1178" s="56" t="s">
        <v>3702</v>
      </c>
      <c r="C1178" s="57" t="s">
        <v>3703</v>
      </c>
      <c r="D1178" s="56" t="s">
        <v>6792</v>
      </c>
      <c r="E1178" s="56" t="s">
        <v>19</v>
      </c>
      <c r="F1178" s="58">
        <v>5</v>
      </c>
      <c r="G1178" s="59">
        <v>318.77999999999997</v>
      </c>
      <c r="H1178" s="60">
        <v>1593.9</v>
      </c>
      <c r="I1178" s="38"/>
      <c r="J1178" s="38"/>
      <c r="L1178" s="27"/>
      <c r="N1178" s="19"/>
      <c r="P1178" s="19"/>
    </row>
    <row r="1179" spans="1:16" x14ac:dyDescent="0.25">
      <c r="A1179" s="55" t="s">
        <v>3746</v>
      </c>
      <c r="B1179" s="56" t="s">
        <v>3759</v>
      </c>
      <c r="C1179" s="57" t="s">
        <v>3760</v>
      </c>
      <c r="D1179" s="56" t="s">
        <v>6792</v>
      </c>
      <c r="E1179" s="56" t="s">
        <v>19</v>
      </c>
      <c r="F1179" s="58">
        <v>5</v>
      </c>
      <c r="G1179" s="59">
        <v>318.77999999999997</v>
      </c>
      <c r="H1179" s="60">
        <v>1593.9</v>
      </c>
      <c r="I1179" s="38"/>
      <c r="J1179" s="38"/>
      <c r="L1179" s="27"/>
      <c r="N1179" s="19"/>
      <c r="P1179" s="19"/>
    </row>
    <row r="1180" spans="1:16" x14ac:dyDescent="0.25">
      <c r="A1180" s="55" t="s">
        <v>3749</v>
      </c>
      <c r="B1180" s="56" t="s">
        <v>3762</v>
      </c>
      <c r="C1180" s="57" t="s">
        <v>3763</v>
      </c>
      <c r="D1180" s="56" t="s">
        <v>6792</v>
      </c>
      <c r="E1180" s="56" t="s">
        <v>19</v>
      </c>
      <c r="F1180" s="58">
        <v>5</v>
      </c>
      <c r="G1180" s="59">
        <v>318.77999999999997</v>
      </c>
      <c r="H1180" s="60">
        <v>1593.9</v>
      </c>
      <c r="I1180" s="38"/>
      <c r="J1180" s="38"/>
      <c r="L1180" s="27"/>
      <c r="N1180" s="19"/>
      <c r="P1180" s="19"/>
    </row>
    <row r="1181" spans="1:16" x14ac:dyDescent="0.25">
      <c r="A1181" s="55" t="s">
        <v>3752</v>
      </c>
      <c r="B1181" s="56" t="s">
        <v>3765</v>
      </c>
      <c r="C1181" s="57" t="s">
        <v>3766</v>
      </c>
      <c r="D1181" s="56" t="s">
        <v>6792</v>
      </c>
      <c r="E1181" s="56" t="s">
        <v>19</v>
      </c>
      <c r="F1181" s="58">
        <v>5</v>
      </c>
      <c r="G1181" s="59">
        <v>318.77999999999997</v>
      </c>
      <c r="H1181" s="60">
        <v>1593.9</v>
      </c>
      <c r="I1181" s="38"/>
      <c r="J1181" s="38"/>
      <c r="L1181" s="27"/>
      <c r="N1181" s="19"/>
      <c r="P1181" s="19"/>
    </row>
    <row r="1182" spans="1:16" ht="16.5" x14ac:dyDescent="0.25">
      <c r="A1182" s="55" t="s">
        <v>1953</v>
      </c>
      <c r="B1182" s="56" t="s">
        <v>1954</v>
      </c>
      <c r="C1182" s="57" t="s">
        <v>1955</v>
      </c>
      <c r="D1182" s="56" t="s">
        <v>11</v>
      </c>
      <c r="E1182" s="56" t="s">
        <v>19</v>
      </c>
      <c r="F1182" s="58">
        <v>32</v>
      </c>
      <c r="G1182" s="59">
        <v>49.7</v>
      </c>
      <c r="H1182" s="60">
        <v>1590.4</v>
      </c>
      <c r="I1182" s="38"/>
      <c r="J1182" s="38"/>
      <c r="L1182" s="27"/>
      <c r="N1182" s="19"/>
      <c r="P1182" s="19"/>
    </row>
    <row r="1183" spans="1:16" x14ac:dyDescent="0.25">
      <c r="A1183" s="55" t="s">
        <v>1405</v>
      </c>
      <c r="B1183" s="56" t="s">
        <v>1406</v>
      </c>
      <c r="C1183" s="57" t="s">
        <v>1407</v>
      </c>
      <c r="D1183" s="56" t="s">
        <v>6792</v>
      </c>
      <c r="E1183" s="56" t="s">
        <v>19</v>
      </c>
      <c r="F1183" s="58">
        <v>2</v>
      </c>
      <c r="G1183" s="59">
        <v>792.97</v>
      </c>
      <c r="H1183" s="60">
        <v>1585.94</v>
      </c>
      <c r="I1183" s="38"/>
      <c r="J1183" s="38"/>
      <c r="L1183" s="27"/>
      <c r="N1183" s="19"/>
      <c r="P1183" s="19"/>
    </row>
    <row r="1184" spans="1:16" x14ac:dyDescent="0.25">
      <c r="A1184" s="55" t="s">
        <v>219</v>
      </c>
      <c r="B1184" s="56" t="s">
        <v>220</v>
      </c>
      <c r="C1184" s="57" t="s">
        <v>221</v>
      </c>
      <c r="D1184" s="56" t="s">
        <v>6792</v>
      </c>
      <c r="E1184" s="56" t="s">
        <v>19</v>
      </c>
      <c r="F1184" s="58">
        <v>5</v>
      </c>
      <c r="G1184" s="59">
        <v>314.93</v>
      </c>
      <c r="H1184" s="60">
        <v>1574.65</v>
      </c>
      <c r="I1184" s="38"/>
      <c r="J1184" s="38"/>
      <c r="L1184" s="27"/>
      <c r="N1184" s="19"/>
      <c r="P1184" s="19"/>
    </row>
    <row r="1185" spans="1:16" ht="16.5" x14ac:dyDescent="0.25">
      <c r="A1185" s="55" t="s">
        <v>5182</v>
      </c>
      <c r="B1185" s="56" t="s">
        <v>5183</v>
      </c>
      <c r="C1185" s="57" t="s">
        <v>5184</v>
      </c>
      <c r="D1185" s="56" t="s">
        <v>11</v>
      </c>
      <c r="E1185" s="56" t="s">
        <v>12</v>
      </c>
      <c r="F1185" s="58">
        <v>5</v>
      </c>
      <c r="G1185" s="59">
        <v>314.58999999999997</v>
      </c>
      <c r="H1185" s="60">
        <v>1572.95</v>
      </c>
      <c r="I1185" s="38"/>
      <c r="J1185" s="38"/>
      <c r="L1185" s="27"/>
      <c r="N1185" s="19"/>
      <c r="P1185" s="19"/>
    </row>
    <row r="1186" spans="1:16" x14ac:dyDescent="0.25">
      <c r="A1186" s="55" t="s">
        <v>4425</v>
      </c>
      <c r="B1186" s="56" t="s">
        <v>4426</v>
      </c>
      <c r="C1186" s="57" t="s">
        <v>120</v>
      </c>
      <c r="D1186" s="56" t="s">
        <v>6792</v>
      </c>
      <c r="E1186" s="56" t="s">
        <v>12</v>
      </c>
      <c r="F1186" s="58">
        <v>127</v>
      </c>
      <c r="G1186" s="59">
        <v>12.24</v>
      </c>
      <c r="H1186" s="60">
        <v>1554.48</v>
      </c>
      <c r="I1186" s="38"/>
      <c r="J1186" s="38"/>
      <c r="L1186" s="27"/>
      <c r="N1186" s="19"/>
      <c r="P1186" s="19"/>
    </row>
    <row r="1187" spans="1:16" x14ac:dyDescent="0.25">
      <c r="A1187" s="55" t="s">
        <v>3338</v>
      </c>
      <c r="B1187" s="56" t="s">
        <v>3351</v>
      </c>
      <c r="C1187" s="57" t="s">
        <v>3352</v>
      </c>
      <c r="D1187" s="56" t="s">
        <v>6792</v>
      </c>
      <c r="E1187" s="56" t="s">
        <v>19</v>
      </c>
      <c r="F1187" s="58">
        <v>5</v>
      </c>
      <c r="G1187" s="59">
        <v>309.89</v>
      </c>
      <c r="H1187" s="60">
        <v>1549.45</v>
      </c>
      <c r="I1187" s="38"/>
      <c r="J1187" s="38"/>
      <c r="L1187" s="27"/>
      <c r="N1187" s="19"/>
      <c r="P1187" s="19"/>
    </row>
    <row r="1188" spans="1:16" x14ac:dyDescent="0.25">
      <c r="A1188" s="55" t="s">
        <v>3545</v>
      </c>
      <c r="B1188" s="56" t="s">
        <v>3558</v>
      </c>
      <c r="C1188" s="57" t="s">
        <v>3559</v>
      </c>
      <c r="D1188" s="56" t="s">
        <v>6792</v>
      </c>
      <c r="E1188" s="56" t="s">
        <v>19</v>
      </c>
      <c r="F1188" s="58">
        <v>5</v>
      </c>
      <c r="G1188" s="59">
        <v>309.89</v>
      </c>
      <c r="H1188" s="60">
        <v>1549.45</v>
      </c>
      <c r="I1188" s="38"/>
      <c r="J1188" s="38"/>
      <c r="L1188" s="27"/>
      <c r="N1188" s="19"/>
      <c r="P1188" s="19"/>
    </row>
    <row r="1189" spans="1:16" ht="16.5" x14ac:dyDescent="0.25">
      <c r="A1189" s="55" t="s">
        <v>162</v>
      </c>
      <c r="B1189" s="56" t="s">
        <v>163</v>
      </c>
      <c r="C1189" s="57" t="s">
        <v>164</v>
      </c>
      <c r="D1189" s="56" t="s">
        <v>11</v>
      </c>
      <c r="E1189" s="56" t="s">
        <v>12</v>
      </c>
      <c r="F1189" s="58">
        <v>8</v>
      </c>
      <c r="G1189" s="59">
        <v>193.39</v>
      </c>
      <c r="H1189" s="60">
        <v>1547.12</v>
      </c>
      <c r="I1189" s="38"/>
      <c r="J1189" s="38"/>
      <c r="L1189" s="27"/>
      <c r="N1189" s="19"/>
      <c r="P1189" s="19"/>
    </row>
    <row r="1190" spans="1:16" x14ac:dyDescent="0.25">
      <c r="A1190" s="55" t="s">
        <v>608</v>
      </c>
      <c r="B1190" s="56" t="s">
        <v>609</v>
      </c>
      <c r="C1190" s="57" t="s">
        <v>610</v>
      </c>
      <c r="D1190" s="56" t="s">
        <v>6792</v>
      </c>
      <c r="E1190" s="56" t="s">
        <v>68</v>
      </c>
      <c r="F1190" s="58">
        <v>2</v>
      </c>
      <c r="G1190" s="59">
        <v>773.18</v>
      </c>
      <c r="H1190" s="60">
        <v>1546.36</v>
      </c>
      <c r="I1190" s="38"/>
      <c r="J1190" s="38"/>
      <c r="L1190" s="27"/>
      <c r="N1190" s="19"/>
      <c r="P1190" s="19"/>
    </row>
    <row r="1191" spans="1:16" x14ac:dyDescent="0.25">
      <c r="A1191" s="55" t="s">
        <v>2547</v>
      </c>
      <c r="B1191" s="56" t="s">
        <v>2548</v>
      </c>
      <c r="C1191" s="57" t="s">
        <v>2549</v>
      </c>
      <c r="D1191" s="56" t="s">
        <v>6840</v>
      </c>
      <c r="E1191" s="56" t="s">
        <v>19</v>
      </c>
      <c r="F1191" s="58">
        <v>40</v>
      </c>
      <c r="G1191" s="59">
        <v>38.26</v>
      </c>
      <c r="H1191" s="60">
        <v>1530.4</v>
      </c>
      <c r="I1191" s="38"/>
      <c r="J1191" s="38"/>
      <c r="L1191" s="27"/>
      <c r="N1191" s="19"/>
      <c r="P1191" s="19"/>
    </row>
    <row r="1192" spans="1:16" x14ac:dyDescent="0.25">
      <c r="A1192" s="55" t="s">
        <v>3271</v>
      </c>
      <c r="B1192" s="56" t="s">
        <v>3284</v>
      </c>
      <c r="C1192" s="57" t="s">
        <v>3285</v>
      </c>
      <c r="D1192" s="56" t="s">
        <v>6792</v>
      </c>
      <c r="E1192" s="56" t="s">
        <v>19</v>
      </c>
      <c r="F1192" s="61">
        <v>26</v>
      </c>
      <c r="G1192" s="59">
        <v>58.62</v>
      </c>
      <c r="H1192" s="60">
        <v>1524.12</v>
      </c>
      <c r="I1192" s="38"/>
      <c r="J1192" s="38"/>
      <c r="L1192" s="27"/>
      <c r="N1192" s="19"/>
      <c r="P1192" s="19"/>
    </row>
    <row r="1193" spans="1:16" ht="16.5" x14ac:dyDescent="0.25">
      <c r="A1193" s="55" t="s">
        <v>4029</v>
      </c>
      <c r="B1193" s="56" t="s">
        <v>4053</v>
      </c>
      <c r="C1193" s="57" t="s">
        <v>4054</v>
      </c>
      <c r="D1193" s="56" t="s">
        <v>6792</v>
      </c>
      <c r="E1193" s="56" t="s">
        <v>19</v>
      </c>
      <c r="F1193" s="58">
        <v>5</v>
      </c>
      <c r="G1193" s="59">
        <v>304.74</v>
      </c>
      <c r="H1193" s="60">
        <v>1523.7</v>
      </c>
      <c r="I1193" s="38"/>
      <c r="J1193" s="38"/>
      <c r="L1193" s="27"/>
      <c r="N1193" s="19"/>
      <c r="P1193" s="19"/>
    </row>
    <row r="1194" spans="1:16" x14ac:dyDescent="0.25">
      <c r="A1194" s="55" t="s">
        <v>6258</v>
      </c>
      <c r="B1194" s="56" t="s">
        <v>6271</v>
      </c>
      <c r="C1194" s="57" t="s">
        <v>6272</v>
      </c>
      <c r="D1194" s="56" t="s">
        <v>6792</v>
      </c>
      <c r="E1194" s="56" t="s">
        <v>6273</v>
      </c>
      <c r="F1194" s="58">
        <v>7</v>
      </c>
      <c r="G1194" s="59">
        <v>217</v>
      </c>
      <c r="H1194" s="60">
        <v>1519</v>
      </c>
      <c r="I1194" s="38"/>
      <c r="J1194" s="38"/>
      <c r="L1194" s="27"/>
      <c r="N1194" s="19"/>
      <c r="P1194" s="19"/>
    </row>
    <row r="1195" spans="1:16" ht="16.5" x14ac:dyDescent="0.25">
      <c r="A1195" s="55" t="s">
        <v>5209</v>
      </c>
      <c r="B1195" s="56" t="s">
        <v>5210</v>
      </c>
      <c r="C1195" s="57" t="s">
        <v>5211</v>
      </c>
      <c r="D1195" s="56" t="s">
        <v>11</v>
      </c>
      <c r="E1195" s="56" t="s">
        <v>12</v>
      </c>
      <c r="F1195" s="58">
        <v>70</v>
      </c>
      <c r="G1195" s="59">
        <v>21.68</v>
      </c>
      <c r="H1195" s="60">
        <v>1517.6</v>
      </c>
      <c r="I1195" s="38"/>
      <c r="J1195" s="38"/>
      <c r="L1195" s="27"/>
      <c r="N1195" s="19"/>
      <c r="P1195" s="19"/>
    </row>
    <row r="1196" spans="1:16" ht="16.5" x14ac:dyDescent="0.25">
      <c r="A1196" s="55" t="s">
        <v>4026</v>
      </c>
      <c r="B1196" s="56" t="s">
        <v>4050</v>
      </c>
      <c r="C1196" s="57" t="s">
        <v>4051</v>
      </c>
      <c r="D1196" s="56" t="s">
        <v>6792</v>
      </c>
      <c r="E1196" s="56" t="s">
        <v>19</v>
      </c>
      <c r="F1196" s="58">
        <v>5</v>
      </c>
      <c r="G1196" s="59">
        <v>300.77999999999997</v>
      </c>
      <c r="H1196" s="60">
        <v>1503.9</v>
      </c>
      <c r="I1196" s="38"/>
      <c r="J1196" s="38"/>
      <c r="L1196" s="27"/>
      <c r="N1196" s="19"/>
      <c r="P1196" s="19"/>
    </row>
    <row r="1197" spans="1:16" x14ac:dyDescent="0.25">
      <c r="A1197" s="55" t="s">
        <v>6824</v>
      </c>
      <c r="B1197" s="56" t="s">
        <v>283</v>
      </c>
      <c r="C1197" s="57" t="s">
        <v>284</v>
      </c>
      <c r="D1197" s="56" t="s">
        <v>6792</v>
      </c>
      <c r="E1197" s="56" t="s">
        <v>12</v>
      </c>
      <c r="F1197" s="58">
        <v>6</v>
      </c>
      <c r="G1197" s="59">
        <v>249.48</v>
      </c>
      <c r="H1197" s="60">
        <v>1496.88</v>
      </c>
      <c r="I1197" s="38"/>
      <c r="J1197" s="38"/>
      <c r="L1197" s="27"/>
      <c r="N1197" s="19"/>
      <c r="P1197" s="19"/>
    </row>
    <row r="1198" spans="1:16" x14ac:dyDescent="0.25">
      <c r="A1198" s="55" t="s">
        <v>653</v>
      </c>
      <c r="B1198" s="56" t="s">
        <v>654</v>
      </c>
      <c r="C1198" s="57" t="s">
        <v>655</v>
      </c>
      <c r="D1198" s="56" t="s">
        <v>6792</v>
      </c>
      <c r="E1198" s="56" t="s">
        <v>19</v>
      </c>
      <c r="F1198" s="58">
        <v>115</v>
      </c>
      <c r="G1198" s="59">
        <v>13.01</v>
      </c>
      <c r="H1198" s="60">
        <v>1496.15</v>
      </c>
      <c r="I1198" s="38"/>
      <c r="J1198" s="38"/>
      <c r="L1198" s="27"/>
      <c r="N1198" s="19"/>
      <c r="P1198" s="19"/>
    </row>
    <row r="1199" spans="1:16" ht="24.75" x14ac:dyDescent="0.25">
      <c r="A1199" s="55" t="s">
        <v>6483</v>
      </c>
      <c r="B1199" s="56" t="s">
        <v>6497</v>
      </c>
      <c r="C1199" s="57" t="s">
        <v>6498</v>
      </c>
      <c r="D1199" s="56" t="s">
        <v>11</v>
      </c>
      <c r="E1199" s="56" t="s">
        <v>29</v>
      </c>
      <c r="F1199" s="58">
        <v>152</v>
      </c>
      <c r="G1199" s="59">
        <v>9.83</v>
      </c>
      <c r="H1199" s="60">
        <v>1494.16</v>
      </c>
      <c r="I1199" s="38"/>
      <c r="J1199" s="38"/>
      <c r="L1199" s="27"/>
      <c r="N1199" s="19"/>
      <c r="P1199" s="19"/>
    </row>
    <row r="1200" spans="1:16" x14ac:dyDescent="0.25">
      <c r="A1200" s="55" t="s">
        <v>4106</v>
      </c>
      <c r="B1200" s="56" t="s">
        <v>4133</v>
      </c>
      <c r="C1200" s="57" t="s">
        <v>4134</v>
      </c>
      <c r="D1200" s="56" t="s">
        <v>6792</v>
      </c>
      <c r="E1200" s="56" t="s">
        <v>19</v>
      </c>
      <c r="F1200" s="58">
        <v>9</v>
      </c>
      <c r="G1200" s="59">
        <v>165.96</v>
      </c>
      <c r="H1200" s="60">
        <v>1493.64</v>
      </c>
      <c r="I1200" s="38"/>
      <c r="J1200" s="38"/>
      <c r="L1200" s="27"/>
      <c r="N1200" s="19"/>
      <c r="P1200" s="19"/>
    </row>
    <row r="1201" spans="1:16" x14ac:dyDescent="0.25">
      <c r="A1201" s="55" t="s">
        <v>6416</v>
      </c>
      <c r="B1201" s="56" t="s">
        <v>6429</v>
      </c>
      <c r="C1201" s="57" t="s">
        <v>6430</v>
      </c>
      <c r="D1201" s="56" t="s">
        <v>6792</v>
      </c>
      <c r="E1201" s="56" t="s">
        <v>93</v>
      </c>
      <c r="F1201" s="58">
        <v>41</v>
      </c>
      <c r="G1201" s="59">
        <v>36.4</v>
      </c>
      <c r="H1201" s="60">
        <v>1492.4</v>
      </c>
      <c r="I1201" s="38"/>
      <c r="J1201" s="38"/>
      <c r="L1201" s="27"/>
      <c r="N1201" s="19"/>
      <c r="P1201" s="19"/>
    </row>
    <row r="1202" spans="1:16" x14ac:dyDescent="0.25">
      <c r="A1202" s="55" t="s">
        <v>2938</v>
      </c>
      <c r="B1202" s="56" t="s">
        <v>2939</v>
      </c>
      <c r="C1202" s="57" t="s">
        <v>2940</v>
      </c>
      <c r="D1202" s="56" t="s">
        <v>6792</v>
      </c>
      <c r="E1202" s="56" t="s">
        <v>19</v>
      </c>
      <c r="F1202" s="58">
        <v>3</v>
      </c>
      <c r="G1202" s="59">
        <v>496.69</v>
      </c>
      <c r="H1202" s="60">
        <v>1490.07</v>
      </c>
      <c r="I1202" s="38"/>
      <c r="J1202" s="38"/>
      <c r="L1202" s="27"/>
      <c r="N1202" s="19"/>
      <c r="P1202" s="19"/>
    </row>
    <row r="1203" spans="1:16" x14ac:dyDescent="0.25">
      <c r="A1203" s="55" t="s">
        <v>6419</v>
      </c>
      <c r="B1203" s="56" t="s">
        <v>6432</v>
      </c>
      <c r="C1203" s="57" t="s">
        <v>6433</v>
      </c>
      <c r="D1203" s="56" t="s">
        <v>6792</v>
      </c>
      <c r="E1203" s="56" t="s">
        <v>68</v>
      </c>
      <c r="F1203" s="58">
        <v>15</v>
      </c>
      <c r="G1203" s="59">
        <v>99.29</v>
      </c>
      <c r="H1203" s="60">
        <v>1489.35</v>
      </c>
      <c r="I1203" s="38"/>
      <c r="J1203" s="38"/>
      <c r="L1203" s="27"/>
      <c r="N1203" s="19"/>
      <c r="P1203" s="19"/>
    </row>
    <row r="1204" spans="1:16" ht="16.5" x14ac:dyDescent="0.25">
      <c r="A1204" s="55" t="s">
        <v>5763</v>
      </c>
      <c r="B1204" s="56" t="s">
        <v>5767</v>
      </c>
      <c r="C1204" s="57" t="s">
        <v>5768</v>
      </c>
      <c r="D1204" s="56" t="s">
        <v>11</v>
      </c>
      <c r="E1204" s="56" t="s">
        <v>12</v>
      </c>
      <c r="F1204" s="58">
        <v>66</v>
      </c>
      <c r="G1204" s="59">
        <v>22.5</v>
      </c>
      <c r="H1204" s="60">
        <v>1485</v>
      </c>
      <c r="I1204" s="38"/>
      <c r="J1204" s="38"/>
      <c r="L1204" s="27"/>
      <c r="N1204" s="19"/>
      <c r="P1204" s="19"/>
    </row>
    <row r="1205" spans="1:16" x14ac:dyDescent="0.25">
      <c r="A1205" s="55" t="s">
        <v>995</v>
      </c>
      <c r="B1205" s="56" t="s">
        <v>996</v>
      </c>
      <c r="C1205" s="57" t="s">
        <v>997</v>
      </c>
      <c r="D1205" s="56" t="s">
        <v>6792</v>
      </c>
      <c r="E1205" s="56" t="s">
        <v>12</v>
      </c>
      <c r="F1205" s="58">
        <v>7</v>
      </c>
      <c r="G1205" s="59">
        <v>212.14</v>
      </c>
      <c r="H1205" s="60">
        <v>1484.98</v>
      </c>
      <c r="I1205" s="38"/>
      <c r="J1205" s="38"/>
      <c r="L1205" s="27"/>
      <c r="N1205" s="19"/>
      <c r="P1205" s="19"/>
    </row>
    <row r="1206" spans="1:16" ht="16.5" x14ac:dyDescent="0.25">
      <c r="A1206" s="55" t="s">
        <v>5748</v>
      </c>
      <c r="B1206" s="56" t="s">
        <v>5752</v>
      </c>
      <c r="C1206" s="57" t="s">
        <v>5753</v>
      </c>
      <c r="D1206" s="56" t="s">
        <v>11</v>
      </c>
      <c r="E1206" s="56" t="s">
        <v>12</v>
      </c>
      <c r="F1206" s="58">
        <v>43</v>
      </c>
      <c r="G1206" s="59">
        <v>34.39</v>
      </c>
      <c r="H1206" s="60">
        <v>1478.77</v>
      </c>
      <c r="I1206" s="38"/>
      <c r="J1206" s="38"/>
      <c r="L1206" s="27"/>
      <c r="N1206" s="19"/>
      <c r="P1206" s="19"/>
    </row>
    <row r="1207" spans="1:16" x14ac:dyDescent="0.25">
      <c r="A1207" s="55" t="s">
        <v>6440</v>
      </c>
      <c r="B1207" s="56" t="s">
        <v>6451</v>
      </c>
      <c r="C1207" s="57" t="s">
        <v>6452</v>
      </c>
      <c r="D1207" s="56" t="s">
        <v>6792</v>
      </c>
      <c r="E1207" s="56" t="s">
        <v>19</v>
      </c>
      <c r="F1207" s="58">
        <v>5</v>
      </c>
      <c r="G1207" s="59">
        <v>294.31</v>
      </c>
      <c r="H1207" s="60">
        <v>1471.55</v>
      </c>
      <c r="I1207" s="38"/>
      <c r="J1207" s="38"/>
      <c r="L1207" s="27"/>
      <c r="N1207" s="19"/>
      <c r="P1207" s="19"/>
    </row>
    <row r="1208" spans="1:16" ht="16.5" x14ac:dyDescent="0.25">
      <c r="A1208" s="55" t="s">
        <v>6138</v>
      </c>
      <c r="B1208" s="56" t="s">
        <v>6151</v>
      </c>
      <c r="C1208" s="57" t="s">
        <v>6152</v>
      </c>
      <c r="D1208" s="56" t="s">
        <v>11</v>
      </c>
      <c r="E1208" s="56" t="s">
        <v>12</v>
      </c>
      <c r="F1208" s="58">
        <v>60</v>
      </c>
      <c r="G1208" s="59">
        <v>24.49</v>
      </c>
      <c r="H1208" s="60">
        <v>1469.4</v>
      </c>
      <c r="I1208" s="38"/>
      <c r="J1208" s="38"/>
      <c r="L1208" s="27"/>
      <c r="N1208" s="19"/>
      <c r="P1208" s="19"/>
    </row>
    <row r="1209" spans="1:16" x14ac:dyDescent="0.25">
      <c r="A1209" s="55" t="s">
        <v>45</v>
      </c>
      <c r="B1209" s="56" t="s">
        <v>46</v>
      </c>
      <c r="C1209" s="57" t="s">
        <v>47</v>
      </c>
      <c r="D1209" s="56" t="s">
        <v>6792</v>
      </c>
      <c r="E1209" s="56" t="s">
        <v>29</v>
      </c>
      <c r="F1209" s="58">
        <v>52</v>
      </c>
      <c r="G1209" s="59">
        <v>28.25</v>
      </c>
      <c r="H1209" s="60">
        <v>1469</v>
      </c>
      <c r="I1209" s="38"/>
      <c r="J1209" s="38"/>
      <c r="L1209" s="27"/>
      <c r="N1209" s="19"/>
      <c r="P1209" s="19"/>
    </row>
    <row r="1210" spans="1:16" x14ac:dyDescent="0.25">
      <c r="A1210" s="55" t="s">
        <v>3722</v>
      </c>
      <c r="B1210" s="56" t="s">
        <v>3735</v>
      </c>
      <c r="C1210" s="57" t="s">
        <v>3736</v>
      </c>
      <c r="D1210" s="56" t="s">
        <v>6792</v>
      </c>
      <c r="E1210" s="56" t="s">
        <v>12</v>
      </c>
      <c r="F1210" s="58">
        <v>5</v>
      </c>
      <c r="G1210" s="59">
        <v>293.57</v>
      </c>
      <c r="H1210" s="60">
        <v>1467.85</v>
      </c>
      <c r="I1210" s="38"/>
      <c r="J1210" s="38"/>
      <c r="L1210" s="27"/>
      <c r="N1210" s="19"/>
      <c r="P1210" s="19"/>
    </row>
    <row r="1211" spans="1:16" x14ac:dyDescent="0.25">
      <c r="A1211" s="55" t="s">
        <v>6619</v>
      </c>
      <c r="B1211" s="56" t="s">
        <v>6632</v>
      </c>
      <c r="C1211" s="57" t="s">
        <v>6633</v>
      </c>
      <c r="D1211" s="56" t="s">
        <v>6840</v>
      </c>
      <c r="E1211" s="56" t="s">
        <v>68</v>
      </c>
      <c r="F1211" s="61">
        <v>26</v>
      </c>
      <c r="G1211" s="59">
        <v>56.41</v>
      </c>
      <c r="H1211" s="60">
        <v>1466.66</v>
      </c>
      <c r="I1211" s="38"/>
      <c r="J1211" s="38"/>
      <c r="L1211" s="27"/>
      <c r="N1211" s="19"/>
      <c r="P1211" s="19"/>
    </row>
    <row r="1212" spans="1:16" x14ac:dyDescent="0.25">
      <c r="A1212" s="55" t="s">
        <v>769</v>
      </c>
      <c r="B1212" s="56" t="s">
        <v>770</v>
      </c>
      <c r="C1212" s="57" t="s">
        <v>771</v>
      </c>
      <c r="D1212" s="56" t="s">
        <v>6792</v>
      </c>
      <c r="E1212" s="56" t="s">
        <v>772</v>
      </c>
      <c r="F1212" s="58">
        <v>7</v>
      </c>
      <c r="G1212" s="59">
        <v>209.4</v>
      </c>
      <c r="H1212" s="60">
        <v>1465.8</v>
      </c>
      <c r="I1212" s="38"/>
      <c r="J1212" s="38"/>
      <c r="L1212" s="27"/>
      <c r="N1212" s="19"/>
      <c r="P1212" s="19"/>
    </row>
    <row r="1213" spans="1:16" x14ac:dyDescent="0.25">
      <c r="A1213" s="55" t="s">
        <v>2754</v>
      </c>
      <c r="B1213" s="56" t="s">
        <v>2755</v>
      </c>
      <c r="C1213" s="57" t="s">
        <v>2756</v>
      </c>
      <c r="D1213" s="56" t="s">
        <v>6792</v>
      </c>
      <c r="E1213" s="56" t="s">
        <v>19</v>
      </c>
      <c r="F1213" s="58">
        <v>5</v>
      </c>
      <c r="G1213" s="59">
        <v>292.39</v>
      </c>
      <c r="H1213" s="60">
        <v>1461.95</v>
      </c>
      <c r="I1213" s="38"/>
      <c r="J1213" s="38"/>
      <c r="L1213" s="27"/>
      <c r="N1213" s="19"/>
      <c r="P1213" s="19"/>
    </row>
    <row r="1214" spans="1:16" x14ac:dyDescent="0.25">
      <c r="A1214" s="55" t="s">
        <v>5206</v>
      </c>
      <c r="B1214" s="56" t="s">
        <v>5207</v>
      </c>
      <c r="C1214" s="57" t="s">
        <v>5208</v>
      </c>
      <c r="D1214" s="56" t="s">
        <v>6792</v>
      </c>
      <c r="E1214" s="56" t="s">
        <v>19</v>
      </c>
      <c r="F1214" s="58">
        <v>3</v>
      </c>
      <c r="G1214" s="59">
        <v>486.99</v>
      </c>
      <c r="H1214" s="60">
        <v>1460.97</v>
      </c>
      <c r="I1214" s="38"/>
      <c r="J1214" s="38"/>
      <c r="L1214" s="27"/>
      <c r="N1214" s="19"/>
      <c r="P1214" s="19"/>
    </row>
    <row r="1215" spans="1:16" ht="16.5" x14ac:dyDescent="0.25">
      <c r="A1215" s="55" t="s">
        <v>1590</v>
      </c>
      <c r="B1215" s="56" t="s">
        <v>1591</v>
      </c>
      <c r="C1215" s="57" t="s">
        <v>1592</v>
      </c>
      <c r="D1215" s="56" t="s">
        <v>6792</v>
      </c>
      <c r="E1215" s="56" t="s">
        <v>68</v>
      </c>
      <c r="F1215" s="58">
        <v>77</v>
      </c>
      <c r="G1215" s="59">
        <v>18.899999999999999</v>
      </c>
      <c r="H1215" s="60">
        <v>1455.3</v>
      </c>
      <c r="I1215" s="38"/>
      <c r="J1215" s="38"/>
      <c r="L1215" s="27"/>
      <c r="N1215" s="19"/>
      <c r="P1215" s="19"/>
    </row>
    <row r="1216" spans="1:16" ht="24.75" x14ac:dyDescent="0.25">
      <c r="A1216" s="55" t="s">
        <v>2971</v>
      </c>
      <c r="B1216" s="56" t="s">
        <v>2972</v>
      </c>
      <c r="C1216" s="57" t="s">
        <v>2973</v>
      </c>
      <c r="D1216" s="56" t="s">
        <v>11</v>
      </c>
      <c r="E1216" s="56" t="s">
        <v>19</v>
      </c>
      <c r="F1216" s="58">
        <v>5</v>
      </c>
      <c r="G1216" s="59">
        <v>290.16000000000003</v>
      </c>
      <c r="H1216" s="60">
        <v>1450.8</v>
      </c>
      <c r="I1216" s="38"/>
      <c r="J1216" s="38"/>
      <c r="L1216" s="27"/>
      <c r="N1216" s="19"/>
      <c r="P1216" s="19"/>
    </row>
    <row r="1217" spans="1:16" x14ac:dyDescent="0.25">
      <c r="A1217" s="55" t="s">
        <v>5977</v>
      </c>
      <c r="B1217" s="56" t="s">
        <v>5980</v>
      </c>
      <c r="C1217" s="57" t="s">
        <v>5879</v>
      </c>
      <c r="D1217" s="56" t="s">
        <v>6792</v>
      </c>
      <c r="E1217" s="56" t="s">
        <v>12</v>
      </c>
      <c r="F1217" s="58">
        <v>7</v>
      </c>
      <c r="G1217" s="59">
        <v>206.44</v>
      </c>
      <c r="H1217" s="60">
        <v>1445.08</v>
      </c>
      <c r="I1217" s="38"/>
      <c r="J1217" s="38"/>
      <c r="L1217" s="27"/>
      <c r="N1217" s="19"/>
      <c r="P1217" s="19"/>
    </row>
    <row r="1218" spans="1:16" x14ac:dyDescent="0.25">
      <c r="A1218" s="55" t="s">
        <v>6283</v>
      </c>
      <c r="B1218" s="56" t="s">
        <v>6296</v>
      </c>
      <c r="C1218" s="57" t="s">
        <v>6297</v>
      </c>
      <c r="D1218" s="56" t="s">
        <v>6792</v>
      </c>
      <c r="E1218" s="56" t="s">
        <v>68</v>
      </c>
      <c r="F1218" s="58">
        <v>7</v>
      </c>
      <c r="G1218" s="59">
        <v>205.66</v>
      </c>
      <c r="H1218" s="60">
        <v>1439.62</v>
      </c>
      <c r="I1218" s="38"/>
      <c r="J1218" s="38"/>
      <c r="L1218" s="27"/>
      <c r="N1218" s="19"/>
      <c r="P1218" s="19"/>
    </row>
    <row r="1219" spans="1:16" x14ac:dyDescent="0.25">
      <c r="A1219" s="55" t="s">
        <v>4850</v>
      </c>
      <c r="B1219" s="56" t="s">
        <v>4854</v>
      </c>
      <c r="C1219" s="57" t="s">
        <v>4855</v>
      </c>
      <c r="D1219" s="56" t="s">
        <v>6792</v>
      </c>
      <c r="E1219" s="56" t="s">
        <v>12</v>
      </c>
      <c r="F1219" s="58">
        <v>26</v>
      </c>
      <c r="G1219" s="59">
        <v>55</v>
      </c>
      <c r="H1219" s="60">
        <v>1430</v>
      </c>
      <c r="I1219" s="38"/>
      <c r="J1219" s="38"/>
      <c r="L1219" s="27"/>
      <c r="N1219" s="19"/>
      <c r="P1219" s="19"/>
    </row>
    <row r="1220" spans="1:16" ht="16.5" x14ac:dyDescent="0.25">
      <c r="A1220" s="55" t="s">
        <v>4055</v>
      </c>
      <c r="B1220" s="56" t="s">
        <v>4080</v>
      </c>
      <c r="C1220" s="57" t="s">
        <v>4081</v>
      </c>
      <c r="D1220" s="56" t="s">
        <v>11</v>
      </c>
      <c r="E1220" s="56" t="s">
        <v>19</v>
      </c>
      <c r="F1220" s="58">
        <v>19</v>
      </c>
      <c r="G1220" s="59">
        <v>75.14</v>
      </c>
      <c r="H1220" s="60">
        <v>1427.66</v>
      </c>
      <c r="I1220" s="38"/>
      <c r="J1220" s="38"/>
      <c r="L1220" s="27"/>
      <c r="N1220" s="19"/>
      <c r="P1220" s="19"/>
    </row>
    <row r="1221" spans="1:16" x14ac:dyDescent="0.25">
      <c r="A1221" s="55" t="s">
        <v>6111</v>
      </c>
      <c r="B1221" s="56" t="s">
        <v>6124</v>
      </c>
      <c r="C1221" s="57" t="s">
        <v>6125</v>
      </c>
      <c r="D1221" s="56" t="s">
        <v>6792</v>
      </c>
      <c r="E1221" s="56" t="s">
        <v>19</v>
      </c>
      <c r="F1221" s="58">
        <v>7</v>
      </c>
      <c r="G1221" s="59">
        <v>203.7</v>
      </c>
      <c r="H1221" s="60">
        <v>1425.9</v>
      </c>
      <c r="I1221" s="38"/>
      <c r="J1221" s="38"/>
      <c r="L1221" s="27"/>
      <c r="N1221" s="19"/>
      <c r="P1221" s="19"/>
    </row>
    <row r="1222" spans="1:16" ht="16.5" x14ac:dyDescent="0.25">
      <c r="A1222" s="55" t="s">
        <v>3228</v>
      </c>
      <c r="B1222" s="56" t="s">
        <v>3239</v>
      </c>
      <c r="C1222" s="57" t="s">
        <v>3240</v>
      </c>
      <c r="D1222" s="56" t="s">
        <v>6792</v>
      </c>
      <c r="E1222" s="56" t="s">
        <v>19</v>
      </c>
      <c r="F1222" s="61">
        <v>102</v>
      </c>
      <c r="G1222" s="59">
        <v>13.95</v>
      </c>
      <c r="H1222" s="60">
        <v>1422.9</v>
      </c>
      <c r="I1222" s="38"/>
      <c r="J1222" s="38"/>
      <c r="L1222" s="27"/>
      <c r="N1222" s="19"/>
      <c r="P1222" s="19"/>
    </row>
    <row r="1223" spans="1:16" ht="16.5" x14ac:dyDescent="0.25">
      <c r="A1223" s="55" t="s">
        <v>5176</v>
      </c>
      <c r="B1223" s="56" t="s">
        <v>5177</v>
      </c>
      <c r="C1223" s="57" t="s">
        <v>5178</v>
      </c>
      <c r="D1223" s="56" t="s">
        <v>11</v>
      </c>
      <c r="E1223" s="56" t="s">
        <v>12</v>
      </c>
      <c r="F1223" s="58">
        <v>5</v>
      </c>
      <c r="G1223" s="59">
        <v>284.39</v>
      </c>
      <c r="H1223" s="60">
        <v>1421.95</v>
      </c>
      <c r="I1223" s="38"/>
      <c r="J1223" s="38"/>
      <c r="L1223" s="27"/>
      <c r="N1223" s="19"/>
      <c r="P1223" s="19"/>
    </row>
    <row r="1224" spans="1:16" x14ac:dyDescent="0.25">
      <c r="A1224" s="55" t="s">
        <v>3887</v>
      </c>
      <c r="B1224" s="56" t="s">
        <v>3909</v>
      </c>
      <c r="C1224" s="57" t="s">
        <v>3910</v>
      </c>
      <c r="D1224" s="56" t="s">
        <v>6792</v>
      </c>
      <c r="E1224" s="56" t="s">
        <v>19</v>
      </c>
      <c r="F1224" s="58">
        <v>5</v>
      </c>
      <c r="G1224" s="59">
        <v>283.61</v>
      </c>
      <c r="H1224" s="60">
        <v>1418.05</v>
      </c>
      <c r="I1224" s="38"/>
      <c r="J1224" s="38"/>
      <c r="L1224" s="27"/>
      <c r="N1224" s="19"/>
      <c r="P1224" s="19"/>
    </row>
    <row r="1225" spans="1:16" x14ac:dyDescent="0.25">
      <c r="A1225" s="55" t="s">
        <v>6601</v>
      </c>
      <c r="B1225" s="56" t="s">
        <v>6614</v>
      </c>
      <c r="C1225" s="57" t="s">
        <v>6615</v>
      </c>
      <c r="D1225" s="56" t="s">
        <v>6840</v>
      </c>
      <c r="E1225" s="56" t="s">
        <v>12</v>
      </c>
      <c r="F1225" s="61">
        <v>17</v>
      </c>
      <c r="G1225" s="59">
        <v>83.03</v>
      </c>
      <c r="H1225" s="60">
        <v>1411.51</v>
      </c>
      <c r="I1225" s="38"/>
      <c r="J1225" s="38"/>
      <c r="L1225" s="27"/>
      <c r="N1225" s="19"/>
      <c r="P1225" s="19"/>
    </row>
    <row r="1226" spans="1:16" ht="16.5" x14ac:dyDescent="0.25">
      <c r="A1226" s="55" t="s">
        <v>4694</v>
      </c>
      <c r="B1226" s="56" t="s">
        <v>4695</v>
      </c>
      <c r="C1226" s="57" t="s">
        <v>4696</v>
      </c>
      <c r="D1226" s="56" t="s">
        <v>11</v>
      </c>
      <c r="E1226" s="56" t="s">
        <v>12</v>
      </c>
      <c r="F1226" s="58">
        <v>31</v>
      </c>
      <c r="G1226" s="59">
        <v>45.27</v>
      </c>
      <c r="H1226" s="60">
        <v>1403.37</v>
      </c>
      <c r="I1226" s="38"/>
      <c r="J1226" s="38"/>
      <c r="L1226" s="27"/>
      <c r="N1226" s="19"/>
      <c r="P1226" s="19"/>
    </row>
    <row r="1227" spans="1:16" ht="16.5" x14ac:dyDescent="0.25">
      <c r="A1227" s="55" t="s">
        <v>2016</v>
      </c>
      <c r="B1227" s="56" t="s">
        <v>2017</v>
      </c>
      <c r="C1227" s="57" t="s">
        <v>2018</v>
      </c>
      <c r="D1227" s="56" t="s">
        <v>11</v>
      </c>
      <c r="E1227" s="56" t="s">
        <v>19</v>
      </c>
      <c r="F1227" s="58">
        <v>5</v>
      </c>
      <c r="G1227" s="59">
        <v>280.63</v>
      </c>
      <c r="H1227" s="60">
        <v>1403.15</v>
      </c>
      <c r="I1227" s="38"/>
      <c r="J1227" s="38"/>
      <c r="L1227" s="27"/>
      <c r="N1227" s="19"/>
      <c r="P1227" s="19"/>
    </row>
    <row r="1228" spans="1:16" x14ac:dyDescent="0.25">
      <c r="A1228" s="55" t="s">
        <v>2382</v>
      </c>
      <c r="B1228" s="56" t="s">
        <v>2383</v>
      </c>
      <c r="C1228" s="57" t="s">
        <v>2384</v>
      </c>
      <c r="D1228" s="56" t="s">
        <v>6792</v>
      </c>
      <c r="E1228" s="56" t="s">
        <v>19</v>
      </c>
      <c r="F1228" s="61">
        <v>5</v>
      </c>
      <c r="G1228" s="59">
        <v>280.57</v>
      </c>
      <c r="H1228" s="60">
        <v>1402.85</v>
      </c>
      <c r="I1228" s="38"/>
      <c r="J1228" s="38"/>
      <c r="L1228" s="27"/>
      <c r="N1228" s="19"/>
      <c r="P1228" s="19"/>
    </row>
    <row r="1229" spans="1:16" ht="16.5" x14ac:dyDescent="0.25">
      <c r="A1229" s="55" t="s">
        <v>4058</v>
      </c>
      <c r="B1229" s="56" t="s">
        <v>4083</v>
      </c>
      <c r="C1229" s="57" t="s">
        <v>4084</v>
      </c>
      <c r="D1229" s="56" t="s">
        <v>11</v>
      </c>
      <c r="E1229" s="56" t="s">
        <v>19</v>
      </c>
      <c r="F1229" s="58">
        <v>31</v>
      </c>
      <c r="G1229" s="59">
        <v>45.15</v>
      </c>
      <c r="H1229" s="60">
        <v>1399.65</v>
      </c>
      <c r="I1229" s="38"/>
      <c r="J1229" s="38"/>
      <c r="L1229" s="27"/>
      <c r="N1229" s="19"/>
      <c r="P1229" s="19"/>
    </row>
    <row r="1230" spans="1:16" x14ac:dyDescent="0.25">
      <c r="A1230" s="55" t="s">
        <v>1962</v>
      </c>
      <c r="B1230" s="56" t="s">
        <v>1963</v>
      </c>
      <c r="C1230" s="57" t="s">
        <v>1964</v>
      </c>
      <c r="D1230" s="56" t="s">
        <v>6792</v>
      </c>
      <c r="E1230" s="56" t="s">
        <v>19</v>
      </c>
      <c r="F1230" s="58">
        <v>5</v>
      </c>
      <c r="G1230" s="59">
        <v>279.38</v>
      </c>
      <c r="H1230" s="60">
        <v>1396.9</v>
      </c>
      <c r="I1230" s="38"/>
      <c r="J1230" s="38"/>
      <c r="L1230" s="27"/>
      <c r="N1230" s="19"/>
      <c r="P1230" s="19"/>
    </row>
    <row r="1231" spans="1:16" ht="16.5" x14ac:dyDescent="0.25">
      <c r="A1231" s="55" t="s">
        <v>2019</v>
      </c>
      <c r="B1231" s="56" t="s">
        <v>2020</v>
      </c>
      <c r="C1231" s="57" t="s">
        <v>2021</v>
      </c>
      <c r="D1231" s="56" t="s">
        <v>11</v>
      </c>
      <c r="E1231" s="56" t="s">
        <v>19</v>
      </c>
      <c r="F1231" s="58">
        <v>3</v>
      </c>
      <c r="G1231" s="59">
        <v>462.59</v>
      </c>
      <c r="H1231" s="60">
        <v>1387.77</v>
      </c>
      <c r="I1231" s="38"/>
      <c r="J1231" s="38"/>
      <c r="L1231" s="27"/>
      <c r="N1231" s="19"/>
      <c r="P1231" s="19"/>
    </row>
    <row r="1232" spans="1:16" x14ac:dyDescent="0.25">
      <c r="A1232" s="55" t="s">
        <v>2819</v>
      </c>
      <c r="B1232" s="56" t="s">
        <v>2820</v>
      </c>
      <c r="C1232" s="57" t="s">
        <v>2821</v>
      </c>
      <c r="D1232" s="56" t="s">
        <v>6792</v>
      </c>
      <c r="E1232" s="56" t="s">
        <v>19</v>
      </c>
      <c r="F1232" s="58">
        <v>4</v>
      </c>
      <c r="G1232" s="59">
        <v>346</v>
      </c>
      <c r="H1232" s="60">
        <v>1384</v>
      </c>
      <c r="I1232" s="38"/>
      <c r="J1232" s="38"/>
      <c r="L1232" s="27"/>
      <c r="N1232" s="19"/>
      <c r="P1232" s="19"/>
    </row>
    <row r="1233" spans="1:16" x14ac:dyDescent="0.25">
      <c r="A1233" s="55" t="s">
        <v>1209</v>
      </c>
      <c r="B1233" s="56" t="s">
        <v>1213</v>
      </c>
      <c r="C1233" s="57" t="s">
        <v>1214</v>
      </c>
      <c r="D1233" s="56" t="s">
        <v>6792</v>
      </c>
      <c r="E1233" s="56" t="s">
        <v>12</v>
      </c>
      <c r="F1233" s="58">
        <v>199</v>
      </c>
      <c r="G1233" s="59">
        <v>6.95</v>
      </c>
      <c r="H1233" s="60">
        <v>1383.05</v>
      </c>
      <c r="I1233" s="38"/>
      <c r="J1233" s="38"/>
      <c r="L1233" s="27"/>
      <c r="N1233" s="19"/>
      <c r="P1233" s="19"/>
    </row>
    <row r="1234" spans="1:16" x14ac:dyDescent="0.25">
      <c r="A1234" s="55" t="s">
        <v>2532</v>
      </c>
      <c r="B1234" s="56" t="s">
        <v>2533</v>
      </c>
      <c r="C1234" s="57" t="s">
        <v>2534</v>
      </c>
      <c r="D1234" s="56" t="s">
        <v>6840</v>
      </c>
      <c r="E1234" s="56" t="s">
        <v>19</v>
      </c>
      <c r="F1234" s="58">
        <v>40</v>
      </c>
      <c r="G1234" s="59">
        <v>34.56</v>
      </c>
      <c r="H1234" s="60">
        <v>1382.4</v>
      </c>
      <c r="I1234" s="38"/>
      <c r="J1234" s="38"/>
      <c r="L1234" s="27"/>
      <c r="N1234" s="19"/>
      <c r="P1234" s="19"/>
    </row>
    <row r="1235" spans="1:16" x14ac:dyDescent="0.25">
      <c r="A1235" s="55" t="s">
        <v>1335</v>
      </c>
      <c r="B1235" s="56" t="s">
        <v>1342</v>
      </c>
      <c r="C1235" s="57" t="s">
        <v>1343</v>
      </c>
      <c r="D1235" s="56" t="s">
        <v>6792</v>
      </c>
      <c r="E1235" s="56" t="s">
        <v>68</v>
      </c>
      <c r="F1235" s="58">
        <v>5</v>
      </c>
      <c r="G1235" s="59">
        <v>275.83</v>
      </c>
      <c r="H1235" s="60">
        <v>1379.15</v>
      </c>
      <c r="I1235" s="38"/>
      <c r="J1235" s="38"/>
      <c r="L1235" s="27"/>
      <c r="N1235" s="19"/>
      <c r="P1235" s="19"/>
    </row>
    <row r="1236" spans="1:16" x14ac:dyDescent="0.25">
      <c r="A1236" s="55" t="s">
        <v>3908</v>
      </c>
      <c r="B1236" s="56" t="s">
        <v>3930</v>
      </c>
      <c r="C1236" s="57" t="s">
        <v>3931</v>
      </c>
      <c r="D1236" s="56" t="s">
        <v>6792</v>
      </c>
      <c r="E1236" s="56" t="s">
        <v>19</v>
      </c>
      <c r="F1236" s="58">
        <v>5</v>
      </c>
      <c r="G1236" s="59">
        <v>274.92</v>
      </c>
      <c r="H1236" s="60">
        <v>1374.6</v>
      </c>
      <c r="I1236" s="38"/>
      <c r="J1236" s="38"/>
      <c r="L1236" s="27"/>
      <c r="N1236" s="19"/>
      <c r="P1236" s="19"/>
    </row>
    <row r="1237" spans="1:16" x14ac:dyDescent="0.25">
      <c r="A1237" s="55" t="s">
        <v>4165</v>
      </c>
      <c r="B1237" s="56" t="s">
        <v>4199</v>
      </c>
      <c r="C1237" s="57" t="s">
        <v>4200</v>
      </c>
      <c r="D1237" s="56" t="s">
        <v>6792</v>
      </c>
      <c r="E1237" s="56" t="s">
        <v>19</v>
      </c>
      <c r="F1237" s="58">
        <v>5</v>
      </c>
      <c r="G1237" s="59">
        <v>274.08999999999997</v>
      </c>
      <c r="H1237" s="60">
        <v>1370.45</v>
      </c>
      <c r="I1237" s="38"/>
      <c r="J1237" s="38"/>
      <c r="L1237" s="27"/>
      <c r="N1237" s="19"/>
      <c r="P1237" s="19"/>
    </row>
    <row r="1238" spans="1:16" x14ac:dyDescent="0.25">
      <c r="A1238" s="55" t="s">
        <v>6595</v>
      </c>
      <c r="B1238" s="56" t="s">
        <v>6608</v>
      </c>
      <c r="C1238" s="57" t="s">
        <v>6609</v>
      </c>
      <c r="D1238" s="56" t="s">
        <v>6840</v>
      </c>
      <c r="E1238" s="56" t="s">
        <v>12</v>
      </c>
      <c r="F1238" s="61">
        <v>12</v>
      </c>
      <c r="G1238" s="59">
        <v>114.02</v>
      </c>
      <c r="H1238" s="60">
        <v>1368.24</v>
      </c>
      <c r="I1238" s="38"/>
      <c r="J1238" s="38"/>
      <c r="L1238" s="27"/>
      <c r="N1238" s="19"/>
      <c r="P1238" s="19"/>
    </row>
    <row r="1239" spans="1:16" ht="16.5" x14ac:dyDescent="0.25">
      <c r="A1239" s="55" t="s">
        <v>6126</v>
      </c>
      <c r="B1239" s="56" t="s">
        <v>6139</v>
      </c>
      <c r="C1239" s="57" t="s">
        <v>6140</v>
      </c>
      <c r="D1239" s="56" t="s">
        <v>6792</v>
      </c>
      <c r="E1239" s="56" t="s">
        <v>68</v>
      </c>
      <c r="F1239" s="58">
        <v>7</v>
      </c>
      <c r="G1239" s="59">
        <v>193.86</v>
      </c>
      <c r="H1239" s="60">
        <v>1357.02</v>
      </c>
      <c r="I1239" s="38"/>
      <c r="J1239" s="38"/>
      <c r="L1239" s="27"/>
      <c r="N1239" s="19"/>
      <c r="P1239" s="19"/>
    </row>
    <row r="1240" spans="1:16" x14ac:dyDescent="0.25">
      <c r="A1240" s="55" t="s">
        <v>1417</v>
      </c>
      <c r="B1240" s="56" t="s">
        <v>1418</v>
      </c>
      <c r="C1240" s="57" t="s">
        <v>1419</v>
      </c>
      <c r="D1240" s="56" t="s">
        <v>6792</v>
      </c>
      <c r="E1240" s="56" t="s">
        <v>68</v>
      </c>
      <c r="F1240" s="58">
        <v>5</v>
      </c>
      <c r="G1240" s="59">
        <v>271.38</v>
      </c>
      <c r="H1240" s="60">
        <v>1356.9</v>
      </c>
      <c r="I1240" s="38"/>
      <c r="J1240" s="38"/>
      <c r="L1240" s="27"/>
      <c r="N1240" s="19"/>
      <c r="P1240" s="19"/>
    </row>
    <row r="1241" spans="1:16" x14ac:dyDescent="0.25">
      <c r="A1241" s="55" t="s">
        <v>3277</v>
      </c>
      <c r="B1241" s="56" t="s">
        <v>3290</v>
      </c>
      <c r="C1241" s="57" t="s">
        <v>3291</v>
      </c>
      <c r="D1241" s="56" t="s">
        <v>6792</v>
      </c>
      <c r="E1241" s="56" t="s">
        <v>19</v>
      </c>
      <c r="F1241" s="61">
        <v>26</v>
      </c>
      <c r="G1241" s="59">
        <v>51.8</v>
      </c>
      <c r="H1241" s="60">
        <v>1346.8</v>
      </c>
      <c r="I1241" s="38"/>
      <c r="J1241" s="38"/>
      <c r="L1241" s="27"/>
      <c r="N1241" s="19"/>
      <c r="P1241" s="19"/>
    </row>
    <row r="1242" spans="1:16" ht="33" x14ac:dyDescent="0.25">
      <c r="A1242" s="55" t="s">
        <v>6398</v>
      </c>
      <c r="B1242" s="56" t="s">
        <v>6411</v>
      </c>
      <c r="C1242" s="57" t="s">
        <v>6412</v>
      </c>
      <c r="D1242" s="56" t="s">
        <v>11</v>
      </c>
      <c r="E1242" s="56" t="s">
        <v>12</v>
      </c>
      <c r="F1242" s="58">
        <v>7</v>
      </c>
      <c r="G1242" s="59">
        <v>191.13</v>
      </c>
      <c r="H1242" s="60">
        <v>1337.91</v>
      </c>
      <c r="I1242" s="38"/>
      <c r="J1242" s="38"/>
      <c r="L1242" s="27"/>
      <c r="N1242" s="19"/>
      <c r="P1242" s="19"/>
    </row>
    <row r="1243" spans="1:16" x14ac:dyDescent="0.25">
      <c r="A1243" s="55" t="s">
        <v>4874</v>
      </c>
      <c r="B1243" s="56" t="s">
        <v>4878</v>
      </c>
      <c r="C1243" s="57" t="s">
        <v>4879</v>
      </c>
      <c r="D1243" s="56" t="s">
        <v>6792</v>
      </c>
      <c r="E1243" s="56" t="s">
        <v>68</v>
      </c>
      <c r="F1243" s="58">
        <v>5</v>
      </c>
      <c r="G1243" s="59">
        <v>266.51</v>
      </c>
      <c r="H1243" s="60">
        <v>1332.55</v>
      </c>
      <c r="I1243" s="38"/>
      <c r="J1243" s="38"/>
      <c r="L1243" s="27"/>
      <c r="N1243" s="19"/>
      <c r="P1243" s="19"/>
    </row>
    <row r="1244" spans="1:16" x14ac:dyDescent="0.25">
      <c r="A1244" s="55" t="s">
        <v>3052</v>
      </c>
      <c r="B1244" s="56" t="s">
        <v>3053</v>
      </c>
      <c r="C1244" s="57" t="s">
        <v>3054</v>
      </c>
      <c r="D1244" s="56" t="s">
        <v>6792</v>
      </c>
      <c r="E1244" s="56" t="s">
        <v>19</v>
      </c>
      <c r="F1244" s="58">
        <v>5</v>
      </c>
      <c r="G1244" s="59">
        <v>266.39999999999998</v>
      </c>
      <c r="H1244" s="60">
        <v>1332</v>
      </c>
      <c r="I1244" s="38"/>
      <c r="J1244" s="38"/>
      <c r="L1244" s="27"/>
      <c r="N1244" s="19"/>
      <c r="P1244" s="19"/>
    </row>
    <row r="1245" spans="1:16" ht="16.5" x14ac:dyDescent="0.25">
      <c r="A1245" s="55" t="s">
        <v>4126</v>
      </c>
      <c r="B1245" s="56" t="s">
        <v>4157</v>
      </c>
      <c r="C1245" s="57" t="s">
        <v>4158</v>
      </c>
      <c r="D1245" s="56" t="s">
        <v>6792</v>
      </c>
      <c r="E1245" s="56" t="s">
        <v>19</v>
      </c>
      <c r="F1245" s="58">
        <v>5</v>
      </c>
      <c r="G1245" s="59">
        <v>265.52999999999997</v>
      </c>
      <c r="H1245" s="60">
        <v>1327.65</v>
      </c>
      <c r="I1245" s="38"/>
      <c r="J1245" s="38"/>
      <c r="K1245" s="27" t="s">
        <v>6798</v>
      </c>
      <c r="L1245" s="27"/>
      <c r="N1245" s="19"/>
      <c r="P1245" s="19"/>
    </row>
    <row r="1246" spans="1:16" x14ac:dyDescent="0.25">
      <c r="A1246" s="55" t="s">
        <v>235</v>
      </c>
      <c r="B1246" s="56" t="s">
        <v>236</v>
      </c>
      <c r="C1246" s="57" t="s">
        <v>237</v>
      </c>
      <c r="D1246" s="56" t="s">
        <v>6792</v>
      </c>
      <c r="E1246" s="56" t="s">
        <v>12</v>
      </c>
      <c r="F1246" s="58">
        <v>7</v>
      </c>
      <c r="G1246" s="59">
        <v>189.1</v>
      </c>
      <c r="H1246" s="60">
        <v>1323.7</v>
      </c>
      <c r="I1246" s="38"/>
      <c r="J1246" s="38"/>
      <c r="L1246" s="27"/>
      <c r="N1246" s="19"/>
      <c r="P1246" s="19"/>
    </row>
    <row r="1247" spans="1:16" ht="16.5" x14ac:dyDescent="0.25">
      <c r="A1247" s="55" t="s">
        <v>2736</v>
      </c>
      <c r="B1247" s="56" t="s">
        <v>2737</v>
      </c>
      <c r="C1247" s="57" t="s">
        <v>2738</v>
      </c>
      <c r="D1247" s="56" t="s">
        <v>11</v>
      </c>
      <c r="E1247" s="56" t="s">
        <v>19</v>
      </c>
      <c r="F1247" s="58">
        <v>80</v>
      </c>
      <c r="G1247" s="59">
        <v>16.43</v>
      </c>
      <c r="H1247" s="60">
        <v>1314.4</v>
      </c>
      <c r="I1247" s="38"/>
      <c r="J1247" s="38"/>
      <c r="L1247" s="27"/>
      <c r="N1247" s="19"/>
      <c r="P1247" s="19"/>
    </row>
    <row r="1248" spans="1:16" ht="16.5" x14ac:dyDescent="0.25">
      <c r="A1248" s="55" t="s">
        <v>1983</v>
      </c>
      <c r="B1248" s="56" t="s">
        <v>1984</v>
      </c>
      <c r="C1248" s="57" t="s">
        <v>1985</v>
      </c>
      <c r="D1248" s="56" t="s">
        <v>11</v>
      </c>
      <c r="E1248" s="56" t="s">
        <v>19</v>
      </c>
      <c r="F1248" s="58">
        <v>5</v>
      </c>
      <c r="G1248" s="59">
        <v>262.32</v>
      </c>
      <c r="H1248" s="60">
        <v>1311.6</v>
      </c>
      <c r="I1248" s="38"/>
      <c r="J1248" s="38"/>
      <c r="L1248" s="27"/>
      <c r="N1248" s="19"/>
      <c r="P1248" s="19"/>
    </row>
    <row r="1249" spans="1:16" x14ac:dyDescent="0.25">
      <c r="A1249" s="55" t="s">
        <v>2679</v>
      </c>
      <c r="B1249" s="56" t="s">
        <v>2680</v>
      </c>
      <c r="C1249" s="57" t="s">
        <v>2681</v>
      </c>
      <c r="D1249" s="56" t="s">
        <v>6792</v>
      </c>
      <c r="E1249" s="56" t="s">
        <v>68</v>
      </c>
      <c r="F1249" s="58">
        <v>5</v>
      </c>
      <c r="G1249" s="59">
        <v>261.52999999999997</v>
      </c>
      <c r="H1249" s="60">
        <v>1307.6500000000001</v>
      </c>
      <c r="I1249" s="38"/>
      <c r="J1249" s="38"/>
      <c r="L1249" s="27"/>
      <c r="N1249" s="19"/>
      <c r="P1249" s="19"/>
    </row>
    <row r="1250" spans="1:16" x14ac:dyDescent="0.25">
      <c r="A1250" s="55" t="s">
        <v>5796</v>
      </c>
      <c r="B1250" s="56" t="s">
        <v>5800</v>
      </c>
      <c r="C1250" s="57" t="s">
        <v>5801</v>
      </c>
      <c r="D1250" s="56" t="s">
        <v>6792</v>
      </c>
      <c r="E1250" s="56" t="s">
        <v>19</v>
      </c>
      <c r="F1250" s="58">
        <v>2</v>
      </c>
      <c r="G1250" s="59">
        <v>651.27</v>
      </c>
      <c r="H1250" s="60">
        <v>1302.54</v>
      </c>
      <c r="I1250" s="38"/>
      <c r="J1250" s="38"/>
      <c r="L1250" s="27"/>
      <c r="N1250" s="19"/>
      <c r="P1250" s="19"/>
    </row>
    <row r="1251" spans="1:16" x14ac:dyDescent="0.25">
      <c r="A1251" s="55" t="s">
        <v>2959</v>
      </c>
      <c r="B1251" s="56" t="s">
        <v>2960</v>
      </c>
      <c r="C1251" s="57" t="s">
        <v>2961</v>
      </c>
      <c r="D1251" s="56" t="s">
        <v>6792</v>
      </c>
      <c r="E1251" s="56" t="s">
        <v>19</v>
      </c>
      <c r="F1251" s="58">
        <v>5</v>
      </c>
      <c r="G1251" s="59">
        <v>259.27999999999997</v>
      </c>
      <c r="H1251" s="60">
        <v>1296.4000000000001</v>
      </c>
      <c r="I1251" s="38"/>
      <c r="J1251" s="38"/>
      <c r="L1251" s="27"/>
      <c r="N1251" s="19"/>
      <c r="P1251" s="19"/>
    </row>
    <row r="1252" spans="1:16" ht="16.5" x14ac:dyDescent="0.25">
      <c r="A1252" s="55" t="s">
        <v>4129</v>
      </c>
      <c r="B1252" s="56" t="s">
        <v>4160</v>
      </c>
      <c r="C1252" s="57" t="s">
        <v>4161</v>
      </c>
      <c r="D1252" s="56" t="s">
        <v>6792</v>
      </c>
      <c r="E1252" s="56" t="s">
        <v>19</v>
      </c>
      <c r="F1252" s="58">
        <v>5</v>
      </c>
      <c r="G1252" s="59">
        <v>258.08999999999997</v>
      </c>
      <c r="H1252" s="60">
        <v>1290.45</v>
      </c>
      <c r="I1252" s="38"/>
      <c r="J1252" s="38"/>
      <c r="K1252" s="27" t="s">
        <v>6798</v>
      </c>
      <c r="L1252" s="27"/>
      <c r="N1252" s="19"/>
      <c r="P1252" s="19"/>
    </row>
    <row r="1253" spans="1:16" x14ac:dyDescent="0.25">
      <c r="A1253" s="55" t="s">
        <v>1272</v>
      </c>
      <c r="B1253" s="56" t="s">
        <v>1279</v>
      </c>
      <c r="C1253" s="57" t="s">
        <v>1280</v>
      </c>
      <c r="D1253" s="56" t="s">
        <v>6792</v>
      </c>
      <c r="E1253" s="56" t="s">
        <v>19</v>
      </c>
      <c r="F1253" s="58">
        <v>5</v>
      </c>
      <c r="G1253" s="59">
        <v>257.52999999999997</v>
      </c>
      <c r="H1253" s="60">
        <v>1287.6500000000001</v>
      </c>
      <c r="I1253" s="38"/>
      <c r="J1253" s="38"/>
      <c r="L1253" s="27"/>
      <c r="N1253" s="19"/>
      <c r="P1253" s="19"/>
    </row>
    <row r="1254" spans="1:16" x14ac:dyDescent="0.25">
      <c r="A1254" s="55" t="s">
        <v>788</v>
      </c>
      <c r="B1254" s="56" t="s">
        <v>789</v>
      </c>
      <c r="C1254" s="57" t="s">
        <v>790</v>
      </c>
      <c r="D1254" s="56" t="s">
        <v>6792</v>
      </c>
      <c r="E1254" s="56" t="s">
        <v>19</v>
      </c>
      <c r="F1254" s="58">
        <v>26</v>
      </c>
      <c r="G1254" s="59">
        <v>49.45</v>
      </c>
      <c r="H1254" s="60">
        <v>1285.7</v>
      </c>
      <c r="I1254" s="38"/>
      <c r="J1254" s="38"/>
      <c r="L1254" s="27"/>
      <c r="N1254" s="19"/>
      <c r="P1254" s="19"/>
    </row>
    <row r="1255" spans="1:16" x14ac:dyDescent="0.25">
      <c r="A1255" s="55" t="s">
        <v>2637</v>
      </c>
      <c r="B1255" s="56" t="s">
        <v>2638</v>
      </c>
      <c r="C1255" s="57" t="s">
        <v>2639</v>
      </c>
      <c r="D1255" s="56" t="s">
        <v>6792</v>
      </c>
      <c r="E1255" s="56" t="s">
        <v>19</v>
      </c>
      <c r="F1255" s="58">
        <v>9</v>
      </c>
      <c r="G1255" s="59">
        <v>142.80000000000001</v>
      </c>
      <c r="H1255" s="60">
        <v>1285.2</v>
      </c>
      <c r="I1255" s="38"/>
      <c r="J1255" s="38"/>
      <c r="L1255" s="27"/>
      <c r="N1255" s="19"/>
      <c r="P1255" s="19"/>
    </row>
    <row r="1256" spans="1:16" ht="16.5" x14ac:dyDescent="0.25">
      <c r="A1256" s="55" t="s">
        <v>4548</v>
      </c>
      <c r="B1256" s="56" t="s">
        <v>4549</v>
      </c>
      <c r="C1256" s="57" t="s">
        <v>4550</v>
      </c>
      <c r="D1256" s="56" t="s">
        <v>11</v>
      </c>
      <c r="E1256" s="56" t="s">
        <v>12</v>
      </c>
      <c r="F1256" s="58">
        <v>61</v>
      </c>
      <c r="G1256" s="59">
        <v>20.89</v>
      </c>
      <c r="H1256" s="60">
        <v>1274.29</v>
      </c>
      <c r="I1256" s="38"/>
      <c r="J1256" s="38"/>
      <c r="L1256" s="27"/>
      <c r="N1256" s="19"/>
      <c r="P1256" s="19"/>
    </row>
    <row r="1257" spans="1:16" ht="24.75" x14ac:dyDescent="0.25">
      <c r="A1257" s="55" t="s">
        <v>6014</v>
      </c>
      <c r="B1257" s="56" t="s">
        <v>6018</v>
      </c>
      <c r="C1257" s="57" t="s">
        <v>6019</v>
      </c>
      <c r="D1257" s="56" t="s">
        <v>11</v>
      </c>
      <c r="E1257" s="56" t="s">
        <v>12</v>
      </c>
      <c r="F1257" s="58">
        <v>7</v>
      </c>
      <c r="G1257" s="59">
        <v>181.69</v>
      </c>
      <c r="H1257" s="60">
        <v>1271.83</v>
      </c>
      <c r="I1257" s="38"/>
      <c r="J1257" s="38"/>
      <c r="L1257" s="27"/>
      <c r="N1257" s="19"/>
      <c r="P1257" s="19"/>
    </row>
    <row r="1258" spans="1:16" ht="24.75" x14ac:dyDescent="0.25">
      <c r="A1258" s="55" t="s">
        <v>1837</v>
      </c>
      <c r="B1258" s="56" t="s">
        <v>1838</v>
      </c>
      <c r="C1258" s="57" t="s">
        <v>1839</v>
      </c>
      <c r="D1258" s="56" t="s">
        <v>11</v>
      </c>
      <c r="E1258" s="56" t="s">
        <v>68</v>
      </c>
      <c r="F1258" s="58">
        <v>35</v>
      </c>
      <c r="G1258" s="59">
        <v>36.32</v>
      </c>
      <c r="H1258" s="60">
        <v>1271.2</v>
      </c>
      <c r="I1258" s="38"/>
      <c r="J1258" s="38"/>
      <c r="L1258" s="27"/>
      <c r="N1258" s="19"/>
      <c r="P1258" s="19"/>
    </row>
    <row r="1259" spans="1:16" ht="24.75" x14ac:dyDescent="0.25">
      <c r="A1259" s="55" t="s">
        <v>228</v>
      </c>
      <c r="B1259" s="56" t="s">
        <v>229</v>
      </c>
      <c r="C1259" s="57" t="s">
        <v>6838</v>
      </c>
      <c r="D1259" s="56" t="s">
        <v>11</v>
      </c>
      <c r="E1259" s="56" t="s">
        <v>12</v>
      </c>
      <c r="F1259" s="58">
        <v>7</v>
      </c>
      <c r="G1259" s="59">
        <v>181.55</v>
      </c>
      <c r="H1259" s="60">
        <v>1270.8499999999999</v>
      </c>
      <c r="I1259" s="38"/>
      <c r="J1259" s="38"/>
      <c r="L1259" s="27"/>
      <c r="N1259" s="19"/>
      <c r="P1259" s="19"/>
    </row>
    <row r="1260" spans="1:16" x14ac:dyDescent="0.25">
      <c r="A1260" s="55" t="s">
        <v>4832</v>
      </c>
      <c r="B1260" s="56" t="s">
        <v>4836</v>
      </c>
      <c r="C1260" s="57" t="s">
        <v>4837</v>
      </c>
      <c r="D1260" s="56" t="s">
        <v>11</v>
      </c>
      <c r="E1260" s="56" t="s">
        <v>12</v>
      </c>
      <c r="F1260" s="58">
        <v>333</v>
      </c>
      <c r="G1260" s="59">
        <v>3.8</v>
      </c>
      <c r="H1260" s="60">
        <v>1265.4000000000001</v>
      </c>
      <c r="I1260" s="38"/>
      <c r="J1260" s="38"/>
      <c r="L1260" s="27"/>
      <c r="N1260" s="19"/>
      <c r="P1260" s="19"/>
    </row>
    <row r="1261" spans="1:16" ht="16.5" x14ac:dyDescent="0.25">
      <c r="A1261" s="55" t="s">
        <v>1995</v>
      </c>
      <c r="B1261" s="56" t="s">
        <v>1996</v>
      </c>
      <c r="C1261" s="57" t="s">
        <v>1997</v>
      </c>
      <c r="D1261" s="56" t="s">
        <v>11</v>
      </c>
      <c r="E1261" s="56" t="s">
        <v>19</v>
      </c>
      <c r="F1261" s="58">
        <v>5</v>
      </c>
      <c r="G1261" s="59">
        <v>252.84</v>
      </c>
      <c r="H1261" s="60">
        <v>1264.2</v>
      </c>
      <c r="I1261" s="38"/>
      <c r="J1261" s="38"/>
      <c r="L1261" s="27"/>
      <c r="N1261" s="19"/>
      <c r="P1261" s="19"/>
    </row>
    <row r="1262" spans="1:16" x14ac:dyDescent="0.25">
      <c r="A1262" s="55" t="s">
        <v>4979</v>
      </c>
      <c r="B1262" s="56" t="s">
        <v>4983</v>
      </c>
      <c r="C1262" s="57" t="s">
        <v>4984</v>
      </c>
      <c r="D1262" s="56" t="s">
        <v>6792</v>
      </c>
      <c r="E1262" s="56" t="s">
        <v>68</v>
      </c>
      <c r="F1262" s="58">
        <v>5</v>
      </c>
      <c r="G1262" s="59">
        <v>252.45</v>
      </c>
      <c r="H1262" s="60">
        <v>1262.25</v>
      </c>
      <c r="I1262" s="38"/>
      <c r="J1262" s="38"/>
      <c r="L1262" s="27"/>
      <c r="N1262" s="19"/>
      <c r="P1262" s="19"/>
    </row>
    <row r="1263" spans="1:16" x14ac:dyDescent="0.25">
      <c r="A1263" s="55" t="s">
        <v>1959</v>
      </c>
      <c r="B1263" s="56" t="s">
        <v>1960</v>
      </c>
      <c r="C1263" s="57" t="s">
        <v>1961</v>
      </c>
      <c r="D1263" s="56" t="s">
        <v>6792</v>
      </c>
      <c r="E1263" s="56" t="s">
        <v>19</v>
      </c>
      <c r="F1263" s="58">
        <v>5</v>
      </c>
      <c r="G1263" s="59">
        <v>249.95</v>
      </c>
      <c r="H1263" s="60">
        <v>1249.75</v>
      </c>
      <c r="I1263" s="38"/>
      <c r="J1263" s="38"/>
      <c r="L1263" s="27"/>
      <c r="N1263" s="19"/>
      <c r="P1263" s="19"/>
    </row>
    <row r="1264" spans="1:16" ht="24.75" x14ac:dyDescent="0.25">
      <c r="A1264" s="55" t="s">
        <v>4618</v>
      </c>
      <c r="B1264" s="56" t="s">
        <v>4619</v>
      </c>
      <c r="C1264" s="57" t="s">
        <v>4620</v>
      </c>
      <c r="D1264" s="56" t="s">
        <v>11</v>
      </c>
      <c r="E1264" s="56" t="s">
        <v>12</v>
      </c>
      <c r="F1264" s="58">
        <v>5</v>
      </c>
      <c r="G1264" s="59">
        <v>248.74</v>
      </c>
      <c r="H1264" s="60">
        <v>1243.7</v>
      </c>
      <c r="I1264" s="38"/>
      <c r="J1264" s="38"/>
      <c r="L1264" s="27"/>
      <c r="N1264" s="19"/>
      <c r="P1264" s="19"/>
    </row>
    <row r="1265" spans="1:16" x14ac:dyDescent="0.25">
      <c r="A1265" s="55" t="s">
        <v>1414</v>
      </c>
      <c r="B1265" s="56" t="s">
        <v>1415</v>
      </c>
      <c r="C1265" s="57" t="s">
        <v>1416</v>
      </c>
      <c r="D1265" s="56" t="s">
        <v>6792</v>
      </c>
      <c r="E1265" s="56" t="s">
        <v>68</v>
      </c>
      <c r="F1265" s="58">
        <v>5</v>
      </c>
      <c r="G1265" s="59">
        <v>246.83</v>
      </c>
      <c r="H1265" s="60">
        <v>1234.1500000000001</v>
      </c>
      <c r="I1265" s="38"/>
      <c r="J1265" s="38"/>
      <c r="L1265" s="27"/>
      <c r="N1265" s="19"/>
      <c r="P1265" s="19"/>
    </row>
    <row r="1266" spans="1:16" x14ac:dyDescent="0.25">
      <c r="A1266" s="55" t="s">
        <v>2241</v>
      </c>
      <c r="B1266" s="56" t="s">
        <v>2242</v>
      </c>
      <c r="C1266" s="57" t="s">
        <v>2243</v>
      </c>
      <c r="D1266" s="56" t="s">
        <v>6792</v>
      </c>
      <c r="E1266" s="56" t="s">
        <v>19</v>
      </c>
      <c r="F1266" s="61">
        <v>5</v>
      </c>
      <c r="G1266" s="59">
        <v>246.35</v>
      </c>
      <c r="H1266" s="60">
        <v>1231.75</v>
      </c>
      <c r="I1266" s="38"/>
      <c r="J1266" s="38"/>
      <c r="L1266" s="27"/>
      <c r="N1266" s="19"/>
      <c r="P1266" s="19"/>
    </row>
    <row r="1267" spans="1:16" x14ac:dyDescent="0.25">
      <c r="A1267" s="55" t="s">
        <v>3184</v>
      </c>
      <c r="B1267" s="56" t="s">
        <v>3186</v>
      </c>
      <c r="C1267" s="57" t="s">
        <v>3187</v>
      </c>
      <c r="D1267" s="56" t="s">
        <v>6792</v>
      </c>
      <c r="E1267" s="56" t="s">
        <v>19</v>
      </c>
      <c r="F1267" s="61">
        <v>5</v>
      </c>
      <c r="G1267" s="59">
        <v>245.61</v>
      </c>
      <c r="H1267" s="60">
        <v>1228.05</v>
      </c>
      <c r="I1267" s="38"/>
      <c r="J1267" s="38"/>
      <c r="L1267" s="27"/>
      <c r="N1267" s="19"/>
      <c r="P1267" s="19"/>
    </row>
    <row r="1268" spans="1:16" x14ac:dyDescent="0.25">
      <c r="A1268" s="55" t="s">
        <v>1090</v>
      </c>
      <c r="B1268" s="56" t="s">
        <v>1091</v>
      </c>
      <c r="C1268" s="57" t="s">
        <v>1092</v>
      </c>
      <c r="D1268" s="56" t="s">
        <v>6792</v>
      </c>
      <c r="E1268" s="56" t="s">
        <v>12</v>
      </c>
      <c r="F1268" s="58">
        <v>10</v>
      </c>
      <c r="G1268" s="59">
        <v>122.36</v>
      </c>
      <c r="H1268" s="60">
        <v>1223.5999999999999</v>
      </c>
      <c r="I1268" s="38"/>
      <c r="J1268" s="38"/>
      <c r="K1268" s="27" t="s">
        <v>6805</v>
      </c>
      <c r="L1268" s="27"/>
      <c r="N1268" s="19"/>
      <c r="P1268" s="19"/>
    </row>
    <row r="1269" spans="1:16" x14ac:dyDescent="0.25">
      <c r="A1269" s="55" t="s">
        <v>602</v>
      </c>
      <c r="B1269" s="56" t="s">
        <v>603</v>
      </c>
      <c r="C1269" s="57" t="s">
        <v>604</v>
      </c>
      <c r="D1269" s="56" t="s">
        <v>6792</v>
      </c>
      <c r="E1269" s="56" t="s">
        <v>68</v>
      </c>
      <c r="F1269" s="58">
        <v>5</v>
      </c>
      <c r="G1269" s="59">
        <v>244.25</v>
      </c>
      <c r="H1269" s="60">
        <v>1221.25</v>
      </c>
      <c r="I1269" s="38"/>
      <c r="J1269" s="38"/>
      <c r="L1269" s="27"/>
      <c r="N1269" s="19"/>
      <c r="P1269" s="19"/>
    </row>
    <row r="1270" spans="1:16" ht="24.75" x14ac:dyDescent="0.25">
      <c r="A1270" s="55" t="s">
        <v>2247</v>
      </c>
      <c r="B1270" s="56" t="s">
        <v>2248</v>
      </c>
      <c r="C1270" s="57" t="s">
        <v>2249</v>
      </c>
      <c r="D1270" s="56" t="s">
        <v>11</v>
      </c>
      <c r="E1270" s="56" t="s">
        <v>19</v>
      </c>
      <c r="F1270" s="61">
        <v>5</v>
      </c>
      <c r="G1270" s="59">
        <v>241.76</v>
      </c>
      <c r="H1270" s="60">
        <v>1208.8</v>
      </c>
      <c r="I1270" s="38"/>
      <c r="J1270" s="38"/>
      <c r="L1270" s="27"/>
      <c r="N1270" s="19"/>
      <c r="P1270" s="19"/>
    </row>
    <row r="1271" spans="1:16" ht="24.75" x14ac:dyDescent="0.25">
      <c r="A1271" s="55" t="s">
        <v>314</v>
      </c>
      <c r="B1271" s="56" t="s">
        <v>318</v>
      </c>
      <c r="C1271" s="57" t="s">
        <v>319</v>
      </c>
      <c r="D1271" s="56" t="s">
        <v>11</v>
      </c>
      <c r="E1271" s="56" t="s">
        <v>93</v>
      </c>
      <c r="F1271" s="58">
        <v>102</v>
      </c>
      <c r="G1271" s="59">
        <v>11.84</v>
      </c>
      <c r="H1271" s="60">
        <v>1207.68</v>
      </c>
      <c r="I1271" s="38"/>
      <c r="J1271" s="38"/>
      <c r="L1271" s="27"/>
      <c r="N1271" s="19"/>
      <c r="P1271" s="19"/>
    </row>
    <row r="1272" spans="1:16" ht="16.5" x14ac:dyDescent="0.25">
      <c r="A1272" s="55" t="s">
        <v>23</v>
      </c>
      <c r="B1272" s="56" t="s">
        <v>24</v>
      </c>
      <c r="C1272" s="57" t="s">
        <v>25</v>
      </c>
      <c r="D1272" s="56" t="s">
        <v>11</v>
      </c>
      <c r="E1272" s="56" t="s">
        <v>19</v>
      </c>
      <c r="F1272" s="58">
        <v>13</v>
      </c>
      <c r="G1272" s="59">
        <v>92.79</v>
      </c>
      <c r="H1272" s="60">
        <v>1206.27</v>
      </c>
      <c r="I1272" s="38"/>
      <c r="J1272" s="38"/>
      <c r="L1272" s="27"/>
      <c r="N1272" s="19"/>
      <c r="P1272" s="19"/>
    </row>
    <row r="1273" spans="1:16" x14ac:dyDescent="0.25">
      <c r="A1273" s="55" t="s">
        <v>4901</v>
      </c>
      <c r="B1273" s="56" t="s">
        <v>4905</v>
      </c>
      <c r="C1273" s="57" t="s">
        <v>4906</v>
      </c>
      <c r="D1273" s="56" t="s">
        <v>6792</v>
      </c>
      <c r="E1273" s="56" t="s">
        <v>68</v>
      </c>
      <c r="F1273" s="58">
        <v>52</v>
      </c>
      <c r="G1273" s="59">
        <v>23.04</v>
      </c>
      <c r="H1273" s="60">
        <v>1198.08</v>
      </c>
      <c r="I1273" s="38"/>
      <c r="J1273" s="38"/>
      <c r="L1273" s="27"/>
      <c r="N1273" s="19"/>
      <c r="P1273" s="19"/>
    </row>
    <row r="1274" spans="1:16" x14ac:dyDescent="0.25">
      <c r="A1274" s="55" t="s">
        <v>1912</v>
      </c>
      <c r="B1274" s="56" t="s">
        <v>1913</v>
      </c>
      <c r="C1274" s="57" t="s">
        <v>1914</v>
      </c>
      <c r="D1274" s="56" t="s">
        <v>6792</v>
      </c>
      <c r="E1274" s="56" t="s">
        <v>19</v>
      </c>
      <c r="F1274" s="58">
        <v>5</v>
      </c>
      <c r="G1274" s="59">
        <v>238.39</v>
      </c>
      <c r="H1274" s="60">
        <v>1191.95</v>
      </c>
      <c r="I1274" s="38"/>
      <c r="J1274" s="38"/>
      <c r="L1274" s="27"/>
      <c r="N1274" s="19"/>
      <c r="P1274" s="19"/>
    </row>
    <row r="1275" spans="1:16" ht="24.75" x14ac:dyDescent="0.25">
      <c r="A1275" s="55" t="s">
        <v>230</v>
      </c>
      <c r="B1275" s="56" t="s">
        <v>231</v>
      </c>
      <c r="C1275" s="57" t="s">
        <v>6839</v>
      </c>
      <c r="D1275" s="56" t="s">
        <v>11</v>
      </c>
      <c r="E1275" s="56" t="s">
        <v>12</v>
      </c>
      <c r="F1275" s="58">
        <v>7</v>
      </c>
      <c r="G1275" s="59">
        <v>170.25</v>
      </c>
      <c r="H1275" s="60">
        <v>1191.75</v>
      </c>
      <c r="I1275" s="38"/>
      <c r="J1275" s="38"/>
      <c r="L1275" s="27"/>
      <c r="N1275" s="19"/>
      <c r="P1275" s="19"/>
    </row>
    <row r="1276" spans="1:16" x14ac:dyDescent="0.25">
      <c r="A1276" s="55" t="s">
        <v>5829</v>
      </c>
      <c r="B1276" s="56" t="s">
        <v>5833</v>
      </c>
      <c r="C1276" s="57" t="s">
        <v>5834</v>
      </c>
      <c r="D1276" s="56" t="s">
        <v>6792</v>
      </c>
      <c r="E1276" s="56" t="s">
        <v>68</v>
      </c>
      <c r="F1276" s="58">
        <v>2</v>
      </c>
      <c r="G1276" s="59">
        <v>595.72</v>
      </c>
      <c r="H1276" s="60">
        <v>1191.44</v>
      </c>
      <c r="I1276" s="38"/>
      <c r="J1276" s="38"/>
      <c r="L1276" s="27"/>
      <c r="N1276" s="19"/>
      <c r="P1276" s="19"/>
    </row>
    <row r="1277" spans="1:16" x14ac:dyDescent="0.25">
      <c r="A1277" s="55" t="s">
        <v>4763</v>
      </c>
      <c r="B1277" s="56" t="s">
        <v>4764</v>
      </c>
      <c r="C1277" s="57" t="s">
        <v>4765</v>
      </c>
      <c r="D1277" s="56" t="s">
        <v>6792</v>
      </c>
      <c r="E1277" s="56" t="s">
        <v>12</v>
      </c>
      <c r="F1277" s="58">
        <v>2</v>
      </c>
      <c r="G1277" s="59">
        <v>594.87</v>
      </c>
      <c r="H1277" s="60">
        <v>1189.74</v>
      </c>
      <c r="I1277" s="38"/>
      <c r="J1277" s="38"/>
      <c r="L1277" s="27"/>
      <c r="N1277" s="19"/>
      <c r="P1277" s="19"/>
    </row>
    <row r="1278" spans="1:16" x14ac:dyDescent="0.25">
      <c r="A1278" s="55" t="s">
        <v>2517</v>
      </c>
      <c r="B1278" s="56" t="s">
        <v>2518</v>
      </c>
      <c r="C1278" s="57" t="s">
        <v>2519</v>
      </c>
      <c r="D1278" s="56" t="s">
        <v>6840</v>
      </c>
      <c r="E1278" s="56" t="s">
        <v>19</v>
      </c>
      <c r="F1278" s="58">
        <v>60</v>
      </c>
      <c r="G1278" s="59">
        <v>19.78</v>
      </c>
      <c r="H1278" s="60">
        <v>1186.8</v>
      </c>
      <c r="I1278" s="38"/>
      <c r="J1278" s="38"/>
      <c r="L1278" s="27"/>
      <c r="N1278" s="19"/>
      <c r="P1278" s="19"/>
    </row>
    <row r="1279" spans="1:16" ht="16.5" x14ac:dyDescent="0.25">
      <c r="A1279" s="55" t="s">
        <v>3064</v>
      </c>
      <c r="B1279" s="56" t="s">
        <v>3065</v>
      </c>
      <c r="C1279" s="57" t="s">
        <v>3066</v>
      </c>
      <c r="D1279" s="56" t="s">
        <v>6792</v>
      </c>
      <c r="E1279" s="56" t="s">
        <v>19</v>
      </c>
      <c r="F1279" s="58">
        <v>5</v>
      </c>
      <c r="G1279" s="59">
        <v>237.02</v>
      </c>
      <c r="H1279" s="60">
        <v>1185.0999999999999</v>
      </c>
      <c r="I1279" s="38"/>
      <c r="J1279" s="38"/>
      <c r="L1279" s="27"/>
      <c r="N1279" s="19"/>
      <c r="P1279" s="19"/>
    </row>
    <row r="1280" spans="1:16" x14ac:dyDescent="0.25">
      <c r="A1280" s="55" t="s">
        <v>3344</v>
      </c>
      <c r="B1280" s="56" t="s">
        <v>3357</v>
      </c>
      <c r="C1280" s="57" t="s">
        <v>3358</v>
      </c>
      <c r="D1280" s="56" t="s">
        <v>6792</v>
      </c>
      <c r="E1280" s="56" t="s">
        <v>19</v>
      </c>
      <c r="F1280" s="58">
        <v>5</v>
      </c>
      <c r="G1280" s="59">
        <v>236.87</v>
      </c>
      <c r="H1280" s="60">
        <v>1184.3499999999999</v>
      </c>
      <c r="I1280" s="38"/>
      <c r="J1280" s="38"/>
      <c r="L1280" s="27"/>
      <c r="N1280" s="19"/>
      <c r="P1280" s="19"/>
    </row>
    <row r="1281" spans="1:16" x14ac:dyDescent="0.25">
      <c r="A1281" s="55" t="s">
        <v>3374</v>
      </c>
      <c r="B1281" s="56" t="s">
        <v>3387</v>
      </c>
      <c r="C1281" s="57" t="s">
        <v>3388</v>
      </c>
      <c r="D1281" s="56" t="s">
        <v>6792</v>
      </c>
      <c r="E1281" s="56" t="s">
        <v>19</v>
      </c>
      <c r="F1281" s="58">
        <v>5</v>
      </c>
      <c r="G1281" s="59">
        <v>236.87</v>
      </c>
      <c r="H1281" s="60">
        <v>1184.3499999999999</v>
      </c>
      <c r="I1281" s="38"/>
      <c r="J1281" s="38"/>
      <c r="L1281" s="27"/>
      <c r="N1281" s="19"/>
      <c r="P1281" s="19"/>
    </row>
    <row r="1282" spans="1:16" x14ac:dyDescent="0.25">
      <c r="A1282" s="55" t="s">
        <v>3485</v>
      </c>
      <c r="B1282" s="56" t="s">
        <v>3498</v>
      </c>
      <c r="C1282" s="57" t="s">
        <v>3499</v>
      </c>
      <c r="D1282" s="56" t="s">
        <v>6792</v>
      </c>
      <c r="E1282" s="56" t="s">
        <v>19</v>
      </c>
      <c r="F1282" s="58">
        <v>5</v>
      </c>
      <c r="G1282" s="59">
        <v>236.87</v>
      </c>
      <c r="H1282" s="60">
        <v>1184.3499999999999</v>
      </c>
      <c r="I1282" s="38"/>
      <c r="J1282" s="38"/>
      <c r="L1282" s="27"/>
      <c r="N1282" s="19"/>
      <c r="P1282" s="19"/>
    </row>
    <row r="1283" spans="1:16" x14ac:dyDescent="0.25">
      <c r="A1283" s="55" t="s">
        <v>3551</v>
      </c>
      <c r="B1283" s="56" t="s">
        <v>3564</v>
      </c>
      <c r="C1283" s="57" t="s">
        <v>3565</v>
      </c>
      <c r="D1283" s="56" t="s">
        <v>6792</v>
      </c>
      <c r="E1283" s="56" t="s">
        <v>19</v>
      </c>
      <c r="F1283" s="58">
        <v>5</v>
      </c>
      <c r="G1283" s="59">
        <v>236.87</v>
      </c>
      <c r="H1283" s="60">
        <v>1184.3499999999999</v>
      </c>
      <c r="I1283" s="38"/>
      <c r="J1283" s="38"/>
      <c r="L1283" s="27"/>
      <c r="N1283" s="19"/>
      <c r="P1283" s="19"/>
    </row>
    <row r="1284" spans="1:16" x14ac:dyDescent="0.25">
      <c r="A1284" s="55" t="s">
        <v>3560</v>
      </c>
      <c r="B1284" s="56" t="s">
        <v>3573</v>
      </c>
      <c r="C1284" s="57" t="s">
        <v>3574</v>
      </c>
      <c r="D1284" s="56" t="s">
        <v>6792</v>
      </c>
      <c r="E1284" s="56" t="s">
        <v>19</v>
      </c>
      <c r="F1284" s="58">
        <v>5</v>
      </c>
      <c r="G1284" s="59">
        <v>236.87</v>
      </c>
      <c r="H1284" s="60">
        <v>1184.3499999999999</v>
      </c>
      <c r="I1284" s="38"/>
      <c r="J1284" s="38"/>
      <c r="L1284" s="27"/>
      <c r="N1284" s="19"/>
      <c r="P1284" s="19"/>
    </row>
    <row r="1285" spans="1:16" x14ac:dyDescent="0.25">
      <c r="A1285" s="55" t="s">
        <v>3617</v>
      </c>
      <c r="B1285" s="56" t="s">
        <v>3630</v>
      </c>
      <c r="C1285" s="57" t="s">
        <v>3631</v>
      </c>
      <c r="D1285" s="56" t="s">
        <v>6792</v>
      </c>
      <c r="E1285" s="56" t="s">
        <v>19</v>
      </c>
      <c r="F1285" s="58">
        <v>5</v>
      </c>
      <c r="G1285" s="59">
        <v>236.87</v>
      </c>
      <c r="H1285" s="60">
        <v>1184.3499999999999</v>
      </c>
      <c r="I1285" s="38"/>
      <c r="J1285" s="38"/>
      <c r="L1285" s="27"/>
      <c r="N1285" s="19"/>
      <c r="P1285" s="19"/>
    </row>
    <row r="1286" spans="1:16" x14ac:dyDescent="0.25">
      <c r="A1286" s="55" t="s">
        <v>3620</v>
      </c>
      <c r="B1286" s="56" t="s">
        <v>3633</v>
      </c>
      <c r="C1286" s="57" t="s">
        <v>3634</v>
      </c>
      <c r="D1286" s="56" t="s">
        <v>6792</v>
      </c>
      <c r="E1286" s="56" t="s">
        <v>19</v>
      </c>
      <c r="F1286" s="58">
        <v>5</v>
      </c>
      <c r="G1286" s="59">
        <v>236.87</v>
      </c>
      <c r="H1286" s="60">
        <v>1184.3499999999999</v>
      </c>
      <c r="I1286" s="38"/>
      <c r="J1286" s="38"/>
      <c r="L1286" s="27"/>
      <c r="N1286" s="19"/>
      <c r="P1286" s="19"/>
    </row>
    <row r="1287" spans="1:16" x14ac:dyDescent="0.25">
      <c r="A1287" s="55" t="s">
        <v>3623</v>
      </c>
      <c r="B1287" s="56" t="s">
        <v>3636</v>
      </c>
      <c r="C1287" s="57" t="s">
        <v>3637</v>
      </c>
      <c r="D1287" s="56" t="s">
        <v>6792</v>
      </c>
      <c r="E1287" s="56" t="s">
        <v>19</v>
      </c>
      <c r="F1287" s="58">
        <v>5</v>
      </c>
      <c r="G1287" s="59">
        <v>236.87</v>
      </c>
      <c r="H1287" s="60">
        <v>1184.3499999999999</v>
      </c>
      <c r="I1287" s="38"/>
      <c r="J1287" s="38"/>
      <c r="L1287" s="27"/>
      <c r="N1287" s="19"/>
      <c r="P1287" s="19"/>
    </row>
    <row r="1288" spans="1:16" x14ac:dyDescent="0.25">
      <c r="A1288" s="55" t="s">
        <v>4946</v>
      </c>
      <c r="B1288" s="56" t="s">
        <v>4950</v>
      </c>
      <c r="C1288" s="57" t="s">
        <v>4951</v>
      </c>
      <c r="D1288" s="56" t="s">
        <v>6792</v>
      </c>
      <c r="E1288" s="56" t="s">
        <v>68</v>
      </c>
      <c r="F1288" s="58">
        <v>26</v>
      </c>
      <c r="G1288" s="59">
        <v>45.15</v>
      </c>
      <c r="H1288" s="60">
        <v>1173.9000000000001</v>
      </c>
      <c r="I1288" s="38"/>
      <c r="J1288" s="38"/>
      <c r="L1288" s="27"/>
      <c r="N1288" s="19"/>
      <c r="P1288" s="19"/>
    </row>
    <row r="1289" spans="1:16" x14ac:dyDescent="0.25">
      <c r="A1289" s="55" t="s">
        <v>578</v>
      </c>
      <c r="B1289" s="56" t="s">
        <v>579</v>
      </c>
      <c r="C1289" s="57" t="s">
        <v>580</v>
      </c>
      <c r="D1289" s="56" t="s">
        <v>6840</v>
      </c>
      <c r="E1289" s="56" t="s">
        <v>12</v>
      </c>
      <c r="F1289" s="58">
        <v>2</v>
      </c>
      <c r="G1289" s="59">
        <v>585.52</v>
      </c>
      <c r="H1289" s="60">
        <v>1171.04</v>
      </c>
      <c r="I1289" s="38"/>
      <c r="J1289" s="38"/>
      <c r="L1289" s="27"/>
      <c r="N1289" s="19"/>
      <c r="P1289" s="19"/>
    </row>
    <row r="1290" spans="1:16" ht="24.75" x14ac:dyDescent="0.25">
      <c r="A1290" s="55" t="s">
        <v>53</v>
      </c>
      <c r="B1290" s="56" t="s">
        <v>54</v>
      </c>
      <c r="C1290" s="57" t="s">
        <v>55</v>
      </c>
      <c r="D1290" s="56" t="s">
        <v>11</v>
      </c>
      <c r="E1290" s="56" t="s">
        <v>12</v>
      </c>
      <c r="F1290" s="58">
        <v>14</v>
      </c>
      <c r="G1290" s="59">
        <v>83.23</v>
      </c>
      <c r="H1290" s="60">
        <v>1165.22</v>
      </c>
      <c r="I1290" s="38"/>
      <c r="J1290" s="38"/>
      <c r="L1290" s="27"/>
      <c r="N1290" s="19"/>
      <c r="P1290" s="19"/>
    </row>
    <row r="1291" spans="1:16" x14ac:dyDescent="0.25">
      <c r="A1291" s="55" t="s">
        <v>3878</v>
      </c>
      <c r="B1291" s="56" t="s">
        <v>3900</v>
      </c>
      <c r="C1291" s="57" t="s">
        <v>3901</v>
      </c>
      <c r="D1291" s="56" t="s">
        <v>6792</v>
      </c>
      <c r="E1291" s="56" t="s">
        <v>19</v>
      </c>
      <c r="F1291" s="58">
        <v>5</v>
      </c>
      <c r="G1291" s="59">
        <v>232.21</v>
      </c>
      <c r="H1291" s="60">
        <v>1161.05</v>
      </c>
      <c r="I1291" s="38"/>
      <c r="J1291" s="38"/>
      <c r="L1291" s="27"/>
      <c r="N1291" s="19"/>
      <c r="P1291" s="19"/>
    </row>
    <row r="1292" spans="1:16" x14ac:dyDescent="0.25">
      <c r="A1292" s="55" t="s">
        <v>5151</v>
      </c>
      <c r="B1292" s="56" t="s">
        <v>5155</v>
      </c>
      <c r="C1292" s="57" t="s">
        <v>5156</v>
      </c>
      <c r="D1292" s="56" t="s">
        <v>6792</v>
      </c>
      <c r="E1292" s="56" t="s">
        <v>68</v>
      </c>
      <c r="F1292" s="58">
        <v>3</v>
      </c>
      <c r="G1292" s="59">
        <v>386.56</v>
      </c>
      <c r="H1292" s="60">
        <v>1159.68</v>
      </c>
      <c r="I1292" s="38"/>
      <c r="J1292" s="38"/>
      <c r="L1292" s="27"/>
      <c r="N1292" s="19"/>
      <c r="P1292" s="19"/>
    </row>
    <row r="1293" spans="1:16" ht="16.5" x14ac:dyDescent="0.25">
      <c r="A1293" s="55" t="s">
        <v>2730</v>
      </c>
      <c r="B1293" s="56" t="s">
        <v>2731</v>
      </c>
      <c r="C1293" s="57" t="s">
        <v>2732</v>
      </c>
      <c r="D1293" s="56" t="s">
        <v>11</v>
      </c>
      <c r="E1293" s="56" t="s">
        <v>19</v>
      </c>
      <c r="F1293" s="58">
        <v>80</v>
      </c>
      <c r="G1293" s="59">
        <v>14.42</v>
      </c>
      <c r="H1293" s="60">
        <v>1153.5999999999999</v>
      </c>
      <c r="I1293" s="38"/>
      <c r="J1293" s="38"/>
      <c r="L1293" s="27"/>
      <c r="N1293" s="19"/>
      <c r="P1293" s="19"/>
    </row>
    <row r="1294" spans="1:16" ht="16.5" x14ac:dyDescent="0.25">
      <c r="A1294" s="55" t="s">
        <v>2733</v>
      </c>
      <c r="B1294" s="56" t="s">
        <v>2734</v>
      </c>
      <c r="C1294" s="57" t="s">
        <v>2735</v>
      </c>
      <c r="D1294" s="56" t="s">
        <v>11</v>
      </c>
      <c r="E1294" s="56" t="s">
        <v>19</v>
      </c>
      <c r="F1294" s="58">
        <v>80</v>
      </c>
      <c r="G1294" s="59">
        <v>14.42</v>
      </c>
      <c r="H1294" s="60">
        <v>1153.5999999999999</v>
      </c>
      <c r="I1294" s="38"/>
      <c r="J1294" s="38"/>
      <c r="L1294" s="27"/>
      <c r="N1294" s="19"/>
      <c r="P1294" s="19"/>
    </row>
    <row r="1295" spans="1:16" x14ac:dyDescent="0.25">
      <c r="A1295" s="55" t="s">
        <v>5652</v>
      </c>
      <c r="B1295" s="56" t="s">
        <v>5653</v>
      </c>
      <c r="C1295" s="57" t="s">
        <v>5654</v>
      </c>
      <c r="D1295" s="56" t="s">
        <v>6792</v>
      </c>
      <c r="E1295" s="56" t="s">
        <v>12</v>
      </c>
      <c r="F1295" s="58">
        <v>3</v>
      </c>
      <c r="G1295" s="59">
        <v>382.8</v>
      </c>
      <c r="H1295" s="60">
        <v>1148.4000000000001</v>
      </c>
      <c r="I1295" s="38"/>
      <c r="J1295" s="38"/>
      <c r="L1295" s="27"/>
      <c r="N1295" s="19"/>
      <c r="P1295" s="19"/>
    </row>
    <row r="1296" spans="1:16" x14ac:dyDescent="0.25">
      <c r="A1296" s="55" t="s">
        <v>6093</v>
      </c>
      <c r="B1296" s="56" t="s">
        <v>6106</v>
      </c>
      <c r="C1296" s="57" t="s">
        <v>6107</v>
      </c>
      <c r="D1296" s="56" t="s">
        <v>6792</v>
      </c>
      <c r="E1296" s="56" t="s">
        <v>19</v>
      </c>
      <c r="F1296" s="58">
        <v>7</v>
      </c>
      <c r="G1296" s="59">
        <v>161.63999999999999</v>
      </c>
      <c r="H1296" s="60">
        <v>1131.48</v>
      </c>
      <c r="I1296" s="38"/>
      <c r="J1296" s="38"/>
      <c r="L1296" s="27"/>
      <c r="N1296" s="19"/>
      <c r="P1296" s="19"/>
    </row>
    <row r="1297" spans="1:16" x14ac:dyDescent="0.25">
      <c r="A1297" s="55" t="s">
        <v>4964</v>
      </c>
      <c r="B1297" s="56" t="s">
        <v>4968</v>
      </c>
      <c r="C1297" s="57" t="s">
        <v>4969</v>
      </c>
      <c r="D1297" s="56" t="s">
        <v>6792</v>
      </c>
      <c r="E1297" s="56" t="s">
        <v>68</v>
      </c>
      <c r="F1297" s="58">
        <v>7</v>
      </c>
      <c r="G1297" s="59">
        <v>161.16999999999999</v>
      </c>
      <c r="H1297" s="60">
        <v>1128.19</v>
      </c>
      <c r="I1297" s="38"/>
      <c r="J1297" s="38"/>
      <c r="L1297" s="27"/>
      <c r="N1297" s="19"/>
      <c r="P1297" s="19"/>
    </row>
    <row r="1298" spans="1:16" x14ac:dyDescent="0.25">
      <c r="A1298" s="55" t="s">
        <v>3665</v>
      </c>
      <c r="B1298" s="56" t="s">
        <v>3678</v>
      </c>
      <c r="C1298" s="57" t="s">
        <v>3679</v>
      </c>
      <c r="D1298" s="56" t="s">
        <v>6792</v>
      </c>
      <c r="E1298" s="56" t="s">
        <v>19</v>
      </c>
      <c r="F1298" s="58">
        <v>5</v>
      </c>
      <c r="G1298" s="59">
        <v>223.68</v>
      </c>
      <c r="H1298" s="60">
        <v>1118.4000000000001</v>
      </c>
      <c r="I1298" s="38"/>
      <c r="J1298" s="38"/>
      <c r="L1298" s="27"/>
      <c r="N1298" s="19"/>
      <c r="P1298" s="19"/>
    </row>
    <row r="1299" spans="1:16" ht="24.75" x14ac:dyDescent="0.25">
      <c r="A1299" s="55" t="s">
        <v>6048</v>
      </c>
      <c r="B1299" s="56" t="s">
        <v>6061</v>
      </c>
      <c r="C1299" s="57" t="s">
        <v>6062</v>
      </c>
      <c r="D1299" s="56" t="s">
        <v>11</v>
      </c>
      <c r="E1299" s="56" t="s">
        <v>12</v>
      </c>
      <c r="F1299" s="58">
        <v>122</v>
      </c>
      <c r="G1299" s="59">
        <v>9.16</v>
      </c>
      <c r="H1299" s="60">
        <v>1117.52</v>
      </c>
      <c r="I1299" s="38"/>
      <c r="J1299" s="38"/>
      <c r="L1299" s="27"/>
      <c r="N1299" s="19"/>
      <c r="P1299" s="19"/>
    </row>
    <row r="1300" spans="1:16" x14ac:dyDescent="0.25">
      <c r="A1300" s="55" t="s">
        <v>2121</v>
      </c>
      <c r="B1300" s="56" t="s">
        <v>2122</v>
      </c>
      <c r="C1300" s="57" t="s">
        <v>2123</v>
      </c>
      <c r="D1300" s="56" t="s">
        <v>6792</v>
      </c>
      <c r="E1300" s="56" t="s">
        <v>19</v>
      </c>
      <c r="F1300" s="61">
        <v>2</v>
      </c>
      <c r="G1300" s="59">
        <v>555.64</v>
      </c>
      <c r="H1300" s="60">
        <v>1111.28</v>
      </c>
      <c r="I1300" s="38"/>
      <c r="J1300" s="38"/>
      <c r="L1300" s="27"/>
      <c r="N1300" s="19"/>
      <c r="P1300" s="19"/>
    </row>
    <row r="1301" spans="1:16" ht="16.5" x14ac:dyDescent="0.25">
      <c r="A1301" s="55" t="s">
        <v>6008</v>
      </c>
      <c r="B1301" s="56" t="s">
        <v>6012</v>
      </c>
      <c r="C1301" s="57" t="s">
        <v>6013</v>
      </c>
      <c r="D1301" s="56" t="s">
        <v>11</v>
      </c>
      <c r="E1301" s="56" t="s">
        <v>12</v>
      </c>
      <c r="F1301" s="58">
        <v>29</v>
      </c>
      <c r="G1301" s="59">
        <v>37.9</v>
      </c>
      <c r="H1301" s="60">
        <v>1099.0999999999999</v>
      </c>
      <c r="I1301" s="38"/>
      <c r="J1301" s="38"/>
      <c r="L1301" s="27"/>
      <c r="N1301" s="19"/>
      <c r="P1301" s="19"/>
    </row>
    <row r="1302" spans="1:16" ht="24.75" x14ac:dyDescent="0.25">
      <c r="A1302" s="55" t="s">
        <v>1450</v>
      </c>
      <c r="B1302" s="56" t="s">
        <v>1451</v>
      </c>
      <c r="C1302" s="57" t="s">
        <v>1452</v>
      </c>
      <c r="D1302" s="56" t="s">
        <v>11</v>
      </c>
      <c r="E1302" s="56" t="s">
        <v>68</v>
      </c>
      <c r="F1302" s="58">
        <v>5</v>
      </c>
      <c r="G1302" s="59">
        <v>217.74</v>
      </c>
      <c r="H1302" s="60">
        <v>1088.7</v>
      </c>
      <c r="I1302" s="38"/>
      <c r="J1302" s="38"/>
      <c r="L1302" s="27"/>
      <c r="N1302" s="19"/>
      <c r="P1302" s="19"/>
    </row>
    <row r="1303" spans="1:16" ht="24.75" x14ac:dyDescent="0.25">
      <c r="A1303" s="55" t="s">
        <v>2805</v>
      </c>
      <c r="B1303" s="56" t="s">
        <v>2806</v>
      </c>
      <c r="C1303" s="57" t="s">
        <v>2807</v>
      </c>
      <c r="D1303" s="56" t="s">
        <v>11</v>
      </c>
      <c r="E1303" s="56" t="s">
        <v>68</v>
      </c>
      <c r="F1303" s="58">
        <v>100</v>
      </c>
      <c r="G1303" s="59">
        <v>10.84</v>
      </c>
      <c r="H1303" s="60">
        <v>1084</v>
      </c>
      <c r="I1303" s="38"/>
      <c r="J1303" s="38"/>
      <c r="L1303" s="27"/>
      <c r="N1303" s="19"/>
      <c r="P1303" s="19"/>
    </row>
    <row r="1304" spans="1:16" x14ac:dyDescent="0.25">
      <c r="A1304" s="55" t="s">
        <v>4940</v>
      </c>
      <c r="B1304" s="56" t="s">
        <v>4944</v>
      </c>
      <c r="C1304" s="57" t="s">
        <v>4945</v>
      </c>
      <c r="D1304" s="56" t="s">
        <v>6792</v>
      </c>
      <c r="E1304" s="56" t="s">
        <v>68</v>
      </c>
      <c r="F1304" s="58">
        <v>26</v>
      </c>
      <c r="G1304" s="59">
        <v>41.52</v>
      </c>
      <c r="H1304" s="60">
        <v>1079.52</v>
      </c>
      <c r="I1304" s="38"/>
      <c r="J1304" s="38"/>
      <c r="L1304" s="27"/>
      <c r="N1304" s="19"/>
      <c r="P1304" s="19"/>
    </row>
    <row r="1305" spans="1:16" x14ac:dyDescent="0.25">
      <c r="A1305" s="55" t="s">
        <v>899</v>
      </c>
      <c r="B1305" s="56" t="s">
        <v>900</v>
      </c>
      <c r="C1305" s="57" t="s">
        <v>901</v>
      </c>
      <c r="D1305" s="56" t="s">
        <v>6792</v>
      </c>
      <c r="E1305" s="56" t="s">
        <v>12</v>
      </c>
      <c r="F1305" s="58">
        <v>17</v>
      </c>
      <c r="G1305" s="59">
        <v>63.42</v>
      </c>
      <c r="H1305" s="60">
        <v>1078.1400000000001</v>
      </c>
      <c r="I1305" s="38"/>
      <c r="J1305" s="38"/>
      <c r="L1305" s="27"/>
      <c r="N1305" s="19"/>
      <c r="P1305" s="19"/>
    </row>
    <row r="1306" spans="1:16" x14ac:dyDescent="0.25">
      <c r="A1306" s="55" t="s">
        <v>6087</v>
      </c>
      <c r="B1306" s="56" t="s">
        <v>6100</v>
      </c>
      <c r="C1306" s="57" t="s">
        <v>6101</v>
      </c>
      <c r="D1306" s="56" t="s">
        <v>6792</v>
      </c>
      <c r="E1306" s="56" t="s">
        <v>19</v>
      </c>
      <c r="F1306" s="58">
        <v>5</v>
      </c>
      <c r="G1306" s="59">
        <v>215.31</v>
      </c>
      <c r="H1306" s="60">
        <v>1076.55</v>
      </c>
      <c r="I1306" s="38"/>
      <c r="J1306" s="38"/>
      <c r="L1306" s="27"/>
      <c r="N1306" s="19"/>
      <c r="P1306" s="19"/>
    </row>
    <row r="1307" spans="1:16" ht="16.5" x14ac:dyDescent="0.25">
      <c r="A1307" s="55" t="s">
        <v>2379</v>
      </c>
      <c r="B1307" s="56" t="s">
        <v>2380</v>
      </c>
      <c r="C1307" s="57" t="s">
        <v>2381</v>
      </c>
      <c r="D1307" s="56" t="s">
        <v>11</v>
      </c>
      <c r="E1307" s="56" t="s">
        <v>19</v>
      </c>
      <c r="F1307" s="61">
        <v>5</v>
      </c>
      <c r="G1307" s="59">
        <v>214.98</v>
      </c>
      <c r="H1307" s="60">
        <v>1074.9000000000001</v>
      </c>
      <c r="I1307" s="38"/>
      <c r="J1307" s="38"/>
      <c r="L1307" s="27"/>
      <c r="N1307" s="19"/>
      <c r="P1307" s="19"/>
    </row>
    <row r="1308" spans="1:16" ht="24.75" x14ac:dyDescent="0.25">
      <c r="A1308" s="55" t="s">
        <v>2397</v>
      </c>
      <c r="B1308" s="56" t="s">
        <v>2398</v>
      </c>
      <c r="C1308" s="57" t="s">
        <v>2399</v>
      </c>
      <c r="D1308" s="56" t="s">
        <v>11</v>
      </c>
      <c r="E1308" s="56" t="s">
        <v>19</v>
      </c>
      <c r="F1308" s="61">
        <v>3</v>
      </c>
      <c r="G1308" s="59">
        <v>356.83</v>
      </c>
      <c r="H1308" s="60">
        <v>1070.49</v>
      </c>
      <c r="I1308" s="38"/>
      <c r="J1308" s="38"/>
      <c r="L1308" s="27"/>
      <c r="N1308" s="19"/>
      <c r="P1308" s="19"/>
    </row>
    <row r="1309" spans="1:16" x14ac:dyDescent="0.25">
      <c r="A1309" s="55" t="s">
        <v>2535</v>
      </c>
      <c r="B1309" s="56" t="s">
        <v>2536</v>
      </c>
      <c r="C1309" s="57" t="s">
        <v>2537</v>
      </c>
      <c r="D1309" s="56" t="s">
        <v>6840</v>
      </c>
      <c r="E1309" s="56" t="s">
        <v>19</v>
      </c>
      <c r="F1309" s="58">
        <v>40</v>
      </c>
      <c r="G1309" s="59">
        <v>26.6</v>
      </c>
      <c r="H1309" s="60">
        <v>1064</v>
      </c>
      <c r="I1309" s="38"/>
      <c r="J1309" s="38"/>
      <c r="L1309" s="27"/>
      <c r="N1309" s="19"/>
      <c r="P1309" s="19"/>
    </row>
    <row r="1310" spans="1:16" x14ac:dyDescent="0.25">
      <c r="A1310" s="55" t="s">
        <v>6084</v>
      </c>
      <c r="B1310" s="56" t="s">
        <v>6097</v>
      </c>
      <c r="C1310" s="57" t="s">
        <v>6098</v>
      </c>
      <c r="D1310" s="56" t="s">
        <v>6792</v>
      </c>
      <c r="E1310" s="56" t="s">
        <v>19</v>
      </c>
      <c r="F1310" s="58">
        <v>5</v>
      </c>
      <c r="G1310" s="59">
        <v>212.7</v>
      </c>
      <c r="H1310" s="60">
        <v>1063.5</v>
      </c>
      <c r="I1310" s="38"/>
      <c r="J1310" s="38"/>
      <c r="L1310" s="27"/>
      <c r="N1310" s="19"/>
      <c r="P1310" s="19"/>
    </row>
    <row r="1311" spans="1:16" x14ac:dyDescent="0.25">
      <c r="A1311" s="55" t="s">
        <v>6280</v>
      </c>
      <c r="B1311" s="56" t="s">
        <v>6293</v>
      </c>
      <c r="C1311" s="57" t="s">
        <v>6294</v>
      </c>
      <c r="D1311" s="56" t="s">
        <v>6792</v>
      </c>
      <c r="E1311" s="56" t="s">
        <v>68</v>
      </c>
      <c r="F1311" s="58">
        <v>7</v>
      </c>
      <c r="G1311" s="59">
        <v>151.72</v>
      </c>
      <c r="H1311" s="60">
        <v>1062.04</v>
      </c>
      <c r="I1311" s="38"/>
      <c r="J1311" s="38"/>
      <c r="L1311" s="27"/>
      <c r="N1311" s="19"/>
      <c r="P1311" s="19"/>
    </row>
    <row r="1312" spans="1:16" x14ac:dyDescent="0.25">
      <c r="A1312" s="55" t="s">
        <v>4715</v>
      </c>
      <c r="B1312" s="56" t="s">
        <v>4716</v>
      </c>
      <c r="C1312" s="57" t="s">
        <v>4717</v>
      </c>
      <c r="D1312" s="56" t="s">
        <v>6792</v>
      </c>
      <c r="E1312" s="56" t="s">
        <v>12</v>
      </c>
      <c r="F1312" s="58">
        <v>5</v>
      </c>
      <c r="G1312" s="59">
        <v>211.65</v>
      </c>
      <c r="H1312" s="60">
        <v>1058.25</v>
      </c>
      <c r="I1312" s="38"/>
      <c r="J1312" s="38"/>
      <c r="L1312" s="27"/>
      <c r="N1312" s="19"/>
      <c r="P1312" s="19"/>
    </row>
    <row r="1313" spans="1:16" ht="16.5" x14ac:dyDescent="0.25">
      <c r="A1313" s="55" t="s">
        <v>776</v>
      </c>
      <c r="B1313" s="56" t="s">
        <v>777</v>
      </c>
      <c r="C1313" s="57" t="s">
        <v>778</v>
      </c>
      <c r="D1313" s="56" t="s">
        <v>6792</v>
      </c>
      <c r="E1313" s="56" t="s">
        <v>19</v>
      </c>
      <c r="F1313" s="58">
        <v>7</v>
      </c>
      <c r="G1313" s="59">
        <v>150.94</v>
      </c>
      <c r="H1313" s="60">
        <v>1056.58</v>
      </c>
      <c r="I1313" s="38"/>
      <c r="J1313" s="38"/>
      <c r="L1313" s="27"/>
      <c r="N1313" s="19"/>
      <c r="P1313" s="19"/>
    </row>
    <row r="1314" spans="1:16" x14ac:dyDescent="0.25">
      <c r="A1314" s="55" t="s">
        <v>717</v>
      </c>
      <c r="B1314" s="56" t="s">
        <v>718</v>
      </c>
      <c r="C1314" s="57" t="s">
        <v>719</v>
      </c>
      <c r="D1314" s="56" t="s">
        <v>6792</v>
      </c>
      <c r="E1314" s="56" t="s">
        <v>68</v>
      </c>
      <c r="F1314" s="58">
        <v>52</v>
      </c>
      <c r="G1314" s="59">
        <v>20.309999999999999</v>
      </c>
      <c r="H1314" s="60">
        <v>1056.1199999999999</v>
      </c>
      <c r="I1314" s="38"/>
      <c r="J1314" s="38"/>
      <c r="L1314" s="27"/>
      <c r="N1314" s="19"/>
      <c r="P1314" s="19"/>
    </row>
    <row r="1315" spans="1:16" ht="16.5" x14ac:dyDescent="0.25">
      <c r="A1315" s="55" t="s">
        <v>4076</v>
      </c>
      <c r="B1315" s="56" t="s">
        <v>4101</v>
      </c>
      <c r="C1315" s="57" t="s">
        <v>4102</v>
      </c>
      <c r="D1315" s="56" t="s">
        <v>6792</v>
      </c>
      <c r="E1315" s="56" t="s">
        <v>19</v>
      </c>
      <c r="F1315" s="58">
        <v>3</v>
      </c>
      <c r="G1315" s="59">
        <v>350.7</v>
      </c>
      <c r="H1315" s="60">
        <v>1052.0999999999999</v>
      </c>
      <c r="I1315" s="38"/>
      <c r="J1315" s="38"/>
      <c r="K1315" s="27" t="s">
        <v>6798</v>
      </c>
      <c r="L1315" s="27"/>
      <c r="N1315" s="19"/>
      <c r="P1315" s="19"/>
    </row>
    <row r="1316" spans="1:16" x14ac:dyDescent="0.25">
      <c r="A1316" s="55" t="s">
        <v>4712</v>
      </c>
      <c r="B1316" s="56" t="s">
        <v>4713</v>
      </c>
      <c r="C1316" s="57" t="s">
        <v>4714</v>
      </c>
      <c r="D1316" s="56" t="s">
        <v>6792</v>
      </c>
      <c r="E1316" s="56" t="s">
        <v>12</v>
      </c>
      <c r="F1316" s="58">
        <v>5</v>
      </c>
      <c r="G1316" s="59">
        <v>210.21</v>
      </c>
      <c r="H1316" s="60">
        <v>1051.05</v>
      </c>
      <c r="I1316" s="38"/>
      <c r="J1316" s="38"/>
      <c r="L1316" s="27"/>
      <c r="N1316" s="19"/>
      <c r="P1316" s="19"/>
    </row>
    <row r="1317" spans="1:16" x14ac:dyDescent="0.25">
      <c r="A1317" s="55" t="s">
        <v>6613</v>
      </c>
      <c r="B1317" s="56" t="s">
        <v>6626</v>
      </c>
      <c r="C1317" s="57" t="s">
        <v>6627</v>
      </c>
      <c r="D1317" s="56" t="s">
        <v>6840</v>
      </c>
      <c r="E1317" s="56" t="s">
        <v>68</v>
      </c>
      <c r="F1317" s="61">
        <v>26</v>
      </c>
      <c r="G1317" s="59">
        <v>40.31</v>
      </c>
      <c r="H1317" s="60">
        <v>1048.06</v>
      </c>
      <c r="I1317" s="38"/>
      <c r="J1317" s="38"/>
      <c r="L1317" s="27"/>
      <c r="N1317" s="19"/>
      <c r="P1317" s="19"/>
    </row>
    <row r="1318" spans="1:16" ht="16.5" x14ac:dyDescent="0.25">
      <c r="A1318" s="55" t="s">
        <v>1491</v>
      </c>
      <c r="B1318" s="56" t="s">
        <v>1492</v>
      </c>
      <c r="C1318" s="57" t="s">
        <v>1493</v>
      </c>
      <c r="D1318" s="56" t="s">
        <v>11</v>
      </c>
      <c r="E1318" s="56" t="s">
        <v>19</v>
      </c>
      <c r="F1318" s="58">
        <v>32</v>
      </c>
      <c r="G1318" s="59">
        <v>32.54</v>
      </c>
      <c r="H1318" s="60">
        <v>1041.28</v>
      </c>
      <c r="I1318" s="38"/>
      <c r="J1318" s="38"/>
      <c r="L1318" s="27"/>
      <c r="N1318" s="19"/>
      <c r="P1318" s="19"/>
    </row>
    <row r="1319" spans="1:16" x14ac:dyDescent="0.25">
      <c r="A1319" s="55" t="s">
        <v>3082</v>
      </c>
      <c r="B1319" s="56" t="s">
        <v>3083</v>
      </c>
      <c r="C1319" s="57" t="s">
        <v>3084</v>
      </c>
      <c r="D1319" s="56" t="s">
        <v>6792</v>
      </c>
      <c r="E1319" s="56" t="s">
        <v>19</v>
      </c>
      <c r="F1319" s="58">
        <v>5</v>
      </c>
      <c r="G1319" s="59">
        <v>206.74</v>
      </c>
      <c r="H1319" s="60">
        <v>1033.7</v>
      </c>
      <c r="I1319" s="38"/>
      <c r="J1319" s="38"/>
      <c r="L1319" s="27"/>
      <c r="N1319" s="19"/>
      <c r="P1319" s="19"/>
    </row>
    <row r="1320" spans="1:16" x14ac:dyDescent="0.25">
      <c r="A1320" s="55" t="s">
        <v>4171</v>
      </c>
      <c r="B1320" s="56" t="s">
        <v>4204</v>
      </c>
      <c r="C1320" s="57" t="s">
        <v>4205</v>
      </c>
      <c r="D1320" s="56" t="s">
        <v>6792</v>
      </c>
      <c r="E1320" s="56" t="s">
        <v>19</v>
      </c>
      <c r="F1320" s="58">
        <v>5</v>
      </c>
      <c r="G1320" s="59">
        <v>206.36</v>
      </c>
      <c r="H1320" s="60">
        <v>1031.8</v>
      </c>
      <c r="I1320" s="38"/>
      <c r="J1320" s="38"/>
      <c r="L1320" s="27"/>
      <c r="N1320" s="19"/>
      <c r="P1320" s="19"/>
    </row>
    <row r="1321" spans="1:16" x14ac:dyDescent="0.25">
      <c r="A1321" s="55" t="s">
        <v>2634</v>
      </c>
      <c r="B1321" s="56" t="s">
        <v>2635</v>
      </c>
      <c r="C1321" s="57" t="s">
        <v>2636</v>
      </c>
      <c r="D1321" s="56" t="s">
        <v>6792</v>
      </c>
      <c r="E1321" s="56" t="s">
        <v>19</v>
      </c>
      <c r="F1321" s="58">
        <v>9</v>
      </c>
      <c r="G1321" s="59">
        <v>113.73</v>
      </c>
      <c r="H1321" s="60">
        <v>1023.57</v>
      </c>
      <c r="I1321" s="38"/>
      <c r="J1321" s="38"/>
      <c r="L1321" s="27"/>
      <c r="N1321" s="19"/>
      <c r="P1321" s="19"/>
    </row>
    <row r="1322" spans="1:16" ht="16.5" x14ac:dyDescent="0.25">
      <c r="A1322" s="55" t="s">
        <v>2727</v>
      </c>
      <c r="B1322" s="56" t="s">
        <v>2728</v>
      </c>
      <c r="C1322" s="57" t="s">
        <v>2729</v>
      </c>
      <c r="D1322" s="56" t="s">
        <v>11</v>
      </c>
      <c r="E1322" s="56" t="s">
        <v>19</v>
      </c>
      <c r="F1322" s="58">
        <v>80</v>
      </c>
      <c r="G1322" s="59">
        <v>12.79</v>
      </c>
      <c r="H1322" s="60">
        <v>1023.2</v>
      </c>
      <c r="I1322" s="38"/>
      <c r="J1322" s="38"/>
      <c r="L1322" s="27"/>
      <c r="N1322" s="19"/>
      <c r="P1322" s="19"/>
    </row>
    <row r="1323" spans="1:16" x14ac:dyDescent="0.25">
      <c r="A1323" s="55" t="s">
        <v>4973</v>
      </c>
      <c r="B1323" s="56" t="s">
        <v>4977</v>
      </c>
      <c r="C1323" s="57" t="s">
        <v>4978</v>
      </c>
      <c r="D1323" s="56" t="s">
        <v>6792</v>
      </c>
      <c r="E1323" s="56" t="s">
        <v>68</v>
      </c>
      <c r="F1323" s="58">
        <v>5</v>
      </c>
      <c r="G1323" s="59">
        <v>204.37</v>
      </c>
      <c r="H1323" s="60">
        <v>1021.85</v>
      </c>
      <c r="I1323" s="38"/>
      <c r="J1323" s="38"/>
      <c r="L1323" s="27"/>
      <c r="N1323" s="19"/>
      <c r="P1323" s="19"/>
    </row>
    <row r="1324" spans="1:16" x14ac:dyDescent="0.25">
      <c r="A1324" s="55" t="s">
        <v>3978</v>
      </c>
      <c r="B1324" s="56" t="s">
        <v>4003</v>
      </c>
      <c r="C1324" s="57" t="s">
        <v>4004</v>
      </c>
      <c r="D1324" s="56" t="s">
        <v>6792</v>
      </c>
      <c r="E1324" s="56" t="s">
        <v>19</v>
      </c>
      <c r="F1324" s="58">
        <v>2</v>
      </c>
      <c r="G1324" s="59">
        <v>508.99</v>
      </c>
      <c r="H1324" s="60">
        <v>1017.98</v>
      </c>
      <c r="I1324" s="38"/>
      <c r="J1324" s="38"/>
      <c r="L1324" s="27"/>
      <c r="N1324" s="19"/>
      <c r="P1324" s="19"/>
    </row>
    <row r="1325" spans="1:16" x14ac:dyDescent="0.25">
      <c r="A1325" s="55" t="s">
        <v>757</v>
      </c>
      <c r="B1325" s="56" t="s">
        <v>758</v>
      </c>
      <c r="C1325" s="57" t="s">
        <v>759</v>
      </c>
      <c r="D1325" s="56" t="s">
        <v>11</v>
      </c>
      <c r="E1325" s="56" t="s">
        <v>19</v>
      </c>
      <c r="F1325" s="58">
        <v>7</v>
      </c>
      <c r="G1325" s="59">
        <v>145.34</v>
      </c>
      <c r="H1325" s="60">
        <v>1017.38</v>
      </c>
      <c r="I1325" s="38"/>
      <c r="J1325" s="38"/>
      <c r="L1325" s="27"/>
      <c r="N1325" s="19"/>
      <c r="P1325" s="19"/>
    </row>
    <row r="1326" spans="1:16" x14ac:dyDescent="0.25">
      <c r="A1326" s="55" t="s">
        <v>3049</v>
      </c>
      <c r="B1326" s="56" t="s">
        <v>3050</v>
      </c>
      <c r="C1326" s="57" t="s">
        <v>3051</v>
      </c>
      <c r="D1326" s="56" t="s">
        <v>6792</v>
      </c>
      <c r="E1326" s="56" t="s">
        <v>19</v>
      </c>
      <c r="F1326" s="58">
        <v>3</v>
      </c>
      <c r="G1326" s="59">
        <v>338.31</v>
      </c>
      <c r="H1326" s="60">
        <v>1014.93</v>
      </c>
      <c r="I1326" s="38"/>
      <c r="J1326" s="38"/>
      <c r="L1326" s="27"/>
      <c r="N1326" s="19"/>
      <c r="P1326" s="19"/>
    </row>
    <row r="1327" spans="1:16" x14ac:dyDescent="0.25">
      <c r="A1327" s="55" t="s">
        <v>6459</v>
      </c>
      <c r="B1327" s="56" t="s">
        <v>6472</v>
      </c>
      <c r="C1327" s="57" t="s">
        <v>6473</v>
      </c>
      <c r="D1327" s="56" t="s">
        <v>6792</v>
      </c>
      <c r="E1327" s="56" t="s">
        <v>29</v>
      </c>
      <c r="F1327" s="58">
        <v>5</v>
      </c>
      <c r="G1327" s="59">
        <v>202.97</v>
      </c>
      <c r="H1327" s="60">
        <v>1014.85</v>
      </c>
      <c r="I1327" s="38"/>
      <c r="J1327" s="38"/>
      <c r="L1327" s="27"/>
      <c r="N1327" s="19"/>
      <c r="P1327" s="19"/>
    </row>
    <row r="1328" spans="1:16" x14ac:dyDescent="0.25">
      <c r="A1328" s="55" t="s">
        <v>6135</v>
      </c>
      <c r="B1328" s="56" t="s">
        <v>6148</v>
      </c>
      <c r="C1328" s="57" t="s">
        <v>6149</v>
      </c>
      <c r="D1328" s="56" t="s">
        <v>6792</v>
      </c>
      <c r="E1328" s="56" t="s">
        <v>68</v>
      </c>
      <c r="F1328" s="58">
        <v>3</v>
      </c>
      <c r="G1328" s="59">
        <v>337.9</v>
      </c>
      <c r="H1328" s="60">
        <v>1013.7</v>
      </c>
      <c r="I1328" s="38"/>
      <c r="J1328" s="38"/>
      <c r="L1328" s="27"/>
      <c r="N1328" s="19"/>
      <c r="P1328" s="19"/>
    </row>
    <row r="1329" spans="1:16" ht="16.5" x14ac:dyDescent="0.25">
      <c r="A1329" s="55" t="s">
        <v>2004</v>
      </c>
      <c r="B1329" s="56" t="s">
        <v>2005</v>
      </c>
      <c r="C1329" s="57" t="s">
        <v>2006</v>
      </c>
      <c r="D1329" s="56" t="s">
        <v>11</v>
      </c>
      <c r="E1329" s="56" t="s">
        <v>19</v>
      </c>
      <c r="F1329" s="58">
        <v>17</v>
      </c>
      <c r="G1329" s="59">
        <v>59.57</v>
      </c>
      <c r="H1329" s="60">
        <v>1012.69</v>
      </c>
      <c r="I1329" s="38"/>
      <c r="J1329" s="38"/>
      <c r="L1329" s="27"/>
      <c r="N1329" s="19"/>
      <c r="P1329" s="19"/>
    </row>
    <row r="1330" spans="1:16" x14ac:dyDescent="0.25">
      <c r="A1330" s="55" t="s">
        <v>4115</v>
      </c>
      <c r="B1330" s="56" t="s">
        <v>4142</v>
      </c>
      <c r="C1330" s="57" t="s">
        <v>4143</v>
      </c>
      <c r="D1330" s="56" t="s">
        <v>6792</v>
      </c>
      <c r="E1330" s="56" t="s">
        <v>19</v>
      </c>
      <c r="F1330" s="58">
        <v>5</v>
      </c>
      <c r="G1330" s="59">
        <v>202.36</v>
      </c>
      <c r="H1330" s="60">
        <v>1011.8</v>
      </c>
      <c r="I1330" s="38"/>
      <c r="J1330" s="38"/>
      <c r="L1330" s="27"/>
      <c r="N1330" s="19"/>
      <c r="P1330" s="19"/>
    </row>
    <row r="1331" spans="1:16" x14ac:dyDescent="0.25">
      <c r="A1331" s="55" t="s">
        <v>2205</v>
      </c>
      <c r="B1331" s="56" t="s">
        <v>2206</v>
      </c>
      <c r="C1331" s="57" t="s">
        <v>2207</v>
      </c>
      <c r="D1331" s="56" t="s">
        <v>6792</v>
      </c>
      <c r="E1331" s="56" t="s">
        <v>19</v>
      </c>
      <c r="F1331" s="61">
        <v>149</v>
      </c>
      <c r="G1331" s="59">
        <v>6.77</v>
      </c>
      <c r="H1331" s="60">
        <v>1008.73</v>
      </c>
      <c r="I1331" s="38"/>
      <c r="J1331" s="38"/>
      <c r="L1331" s="27"/>
      <c r="N1331" s="19"/>
      <c r="P1331" s="19"/>
    </row>
    <row r="1332" spans="1:16" x14ac:dyDescent="0.25">
      <c r="A1332" s="55" t="s">
        <v>216</v>
      </c>
      <c r="B1332" s="56" t="s">
        <v>217</v>
      </c>
      <c r="C1332" s="57" t="s">
        <v>218</v>
      </c>
      <c r="D1332" s="56" t="s">
        <v>6792</v>
      </c>
      <c r="E1332" s="56" t="s">
        <v>19</v>
      </c>
      <c r="F1332" s="58">
        <v>5</v>
      </c>
      <c r="G1332" s="59">
        <v>201.35</v>
      </c>
      <c r="H1332" s="60">
        <v>1006.75</v>
      </c>
      <c r="I1332" s="38"/>
      <c r="J1332" s="38"/>
      <c r="L1332" s="27"/>
      <c r="N1332" s="19"/>
      <c r="P1332" s="19"/>
    </row>
    <row r="1333" spans="1:16" x14ac:dyDescent="0.25">
      <c r="A1333" s="55" t="s">
        <v>4636</v>
      </c>
      <c r="B1333" s="56" t="s">
        <v>4637</v>
      </c>
      <c r="C1333" s="57" t="s">
        <v>4556</v>
      </c>
      <c r="D1333" s="56" t="s">
        <v>6792</v>
      </c>
      <c r="E1333" s="56" t="s">
        <v>12</v>
      </c>
      <c r="F1333" s="58">
        <v>5</v>
      </c>
      <c r="G1333" s="59">
        <v>200.83</v>
      </c>
      <c r="H1333" s="60">
        <v>1004.15</v>
      </c>
      <c r="I1333" s="38"/>
      <c r="J1333" s="38"/>
      <c r="L1333" s="27"/>
      <c r="N1333" s="19"/>
      <c r="P1333" s="19"/>
    </row>
    <row r="1334" spans="1:16" x14ac:dyDescent="0.25">
      <c r="A1334" s="55" t="s">
        <v>5215</v>
      </c>
      <c r="B1334" s="56" t="s">
        <v>5216</v>
      </c>
      <c r="C1334" s="57" t="s">
        <v>5217</v>
      </c>
      <c r="D1334" s="56" t="s">
        <v>6792</v>
      </c>
      <c r="E1334" s="56" t="s">
        <v>12</v>
      </c>
      <c r="F1334" s="58">
        <v>3</v>
      </c>
      <c r="G1334" s="59">
        <v>333.74</v>
      </c>
      <c r="H1334" s="60">
        <v>1001.22</v>
      </c>
      <c r="I1334" s="38"/>
      <c r="J1334" s="38"/>
      <c r="L1334" s="27"/>
      <c r="N1334" s="19"/>
      <c r="P1334" s="19"/>
    </row>
    <row r="1335" spans="1:16" ht="24.75" x14ac:dyDescent="0.25">
      <c r="A1335" s="55" t="s">
        <v>1435</v>
      </c>
      <c r="B1335" s="56" t="s">
        <v>1436</v>
      </c>
      <c r="C1335" s="57" t="s">
        <v>1437</v>
      </c>
      <c r="D1335" s="56" t="s">
        <v>11</v>
      </c>
      <c r="E1335" s="56" t="s">
        <v>68</v>
      </c>
      <c r="F1335" s="58">
        <v>5</v>
      </c>
      <c r="G1335" s="59">
        <v>198.8</v>
      </c>
      <c r="H1335" s="60">
        <v>994</v>
      </c>
      <c r="I1335" s="38"/>
      <c r="J1335" s="38"/>
      <c r="L1335" s="27"/>
      <c r="N1335" s="19"/>
      <c r="P1335" s="19"/>
    </row>
    <row r="1336" spans="1:16" x14ac:dyDescent="0.25">
      <c r="A1336" s="55" t="s">
        <v>4624</v>
      </c>
      <c r="B1336" s="56" t="s">
        <v>4625</v>
      </c>
      <c r="C1336" s="57" t="s">
        <v>4626</v>
      </c>
      <c r="D1336" s="56" t="s">
        <v>6792</v>
      </c>
      <c r="E1336" s="56" t="s">
        <v>12</v>
      </c>
      <c r="F1336" s="58">
        <v>5</v>
      </c>
      <c r="G1336" s="59">
        <v>198.22</v>
      </c>
      <c r="H1336" s="60">
        <v>991.1</v>
      </c>
      <c r="I1336" s="38"/>
      <c r="J1336" s="38"/>
      <c r="L1336" s="27"/>
      <c r="N1336" s="19"/>
      <c r="P1336" s="19"/>
    </row>
    <row r="1337" spans="1:16" ht="16.5" x14ac:dyDescent="0.25">
      <c r="A1337" s="55" t="s">
        <v>4135</v>
      </c>
      <c r="B1337" s="56" t="s">
        <v>4166</v>
      </c>
      <c r="C1337" s="57" t="s">
        <v>4167</v>
      </c>
      <c r="D1337" s="56" t="s">
        <v>6792</v>
      </c>
      <c r="E1337" s="56" t="s">
        <v>19</v>
      </c>
      <c r="F1337" s="58">
        <v>5</v>
      </c>
      <c r="G1337" s="59">
        <v>197.89</v>
      </c>
      <c r="H1337" s="60">
        <v>989.45</v>
      </c>
      <c r="I1337" s="38"/>
      <c r="J1337" s="38"/>
      <c r="K1337" s="27" t="s">
        <v>6798</v>
      </c>
      <c r="L1337" s="27"/>
      <c r="N1337" s="19"/>
      <c r="P1337" s="19"/>
    </row>
    <row r="1338" spans="1:16" x14ac:dyDescent="0.25">
      <c r="A1338" s="55" t="s">
        <v>6476</v>
      </c>
      <c r="B1338" s="56" t="s">
        <v>6487</v>
      </c>
      <c r="C1338" s="57" t="s">
        <v>6488</v>
      </c>
      <c r="D1338" s="56" t="s">
        <v>6792</v>
      </c>
      <c r="E1338" s="56" t="s">
        <v>29</v>
      </c>
      <c r="F1338" s="58">
        <v>5</v>
      </c>
      <c r="G1338" s="59">
        <v>197.49</v>
      </c>
      <c r="H1338" s="60">
        <v>987.45</v>
      </c>
      <c r="I1338" s="38"/>
      <c r="J1338" s="38"/>
      <c r="L1338" s="27"/>
      <c r="N1338" s="19"/>
      <c r="P1338" s="19"/>
    </row>
    <row r="1339" spans="1:16" x14ac:dyDescent="0.25">
      <c r="A1339" s="55" t="s">
        <v>2160</v>
      </c>
      <c r="B1339" s="56" t="s">
        <v>2161</v>
      </c>
      <c r="C1339" s="57" t="s">
        <v>2162</v>
      </c>
      <c r="D1339" s="56" t="s">
        <v>6840</v>
      </c>
      <c r="E1339" s="56" t="s">
        <v>19</v>
      </c>
      <c r="F1339" s="61">
        <v>10</v>
      </c>
      <c r="G1339" s="59">
        <v>98.17</v>
      </c>
      <c r="H1339" s="60">
        <v>981.7</v>
      </c>
      <c r="I1339" s="38"/>
      <c r="J1339" s="38"/>
      <c r="L1339" s="27"/>
      <c r="N1339" s="19"/>
      <c r="P1339" s="19"/>
    </row>
    <row r="1340" spans="1:16" ht="24.75" x14ac:dyDescent="0.25">
      <c r="A1340" s="55" t="s">
        <v>2968</v>
      </c>
      <c r="B1340" s="56" t="s">
        <v>2969</v>
      </c>
      <c r="C1340" s="57" t="s">
        <v>2970</v>
      </c>
      <c r="D1340" s="56" t="s">
        <v>11</v>
      </c>
      <c r="E1340" s="56" t="s">
        <v>19</v>
      </c>
      <c r="F1340" s="58">
        <v>5</v>
      </c>
      <c r="G1340" s="59">
        <v>196.33</v>
      </c>
      <c r="H1340" s="60">
        <v>981.65</v>
      </c>
      <c r="I1340" s="38"/>
      <c r="J1340" s="38"/>
      <c r="L1340" s="27"/>
      <c r="N1340" s="19"/>
      <c r="P1340" s="19"/>
    </row>
    <row r="1341" spans="1:16" ht="16.5" x14ac:dyDescent="0.25">
      <c r="A1341" s="55" t="s">
        <v>6030</v>
      </c>
      <c r="B1341" s="56" t="s">
        <v>6043</v>
      </c>
      <c r="C1341" s="57" t="s">
        <v>6044</v>
      </c>
      <c r="D1341" s="56" t="s">
        <v>11</v>
      </c>
      <c r="E1341" s="56" t="s">
        <v>68</v>
      </c>
      <c r="F1341" s="58">
        <v>77</v>
      </c>
      <c r="G1341" s="59">
        <v>12.71</v>
      </c>
      <c r="H1341" s="60">
        <v>978.67</v>
      </c>
      <c r="I1341" s="38"/>
      <c r="J1341" s="38"/>
      <c r="L1341" s="27"/>
      <c r="N1341" s="19"/>
      <c r="P1341" s="19"/>
    </row>
    <row r="1342" spans="1:16" x14ac:dyDescent="0.25">
      <c r="A1342" s="55" t="s">
        <v>6301</v>
      </c>
      <c r="B1342" s="56" t="s">
        <v>6314</v>
      </c>
      <c r="C1342" s="57" t="s">
        <v>6315</v>
      </c>
      <c r="D1342" s="56" t="s">
        <v>6792</v>
      </c>
      <c r="E1342" s="56" t="s">
        <v>68</v>
      </c>
      <c r="F1342" s="58">
        <v>7</v>
      </c>
      <c r="G1342" s="59">
        <v>139.77000000000001</v>
      </c>
      <c r="H1342" s="60">
        <v>978.39</v>
      </c>
      <c r="I1342" s="38"/>
      <c r="J1342" s="38"/>
      <c r="L1342" s="27"/>
      <c r="N1342" s="19"/>
      <c r="P1342" s="19"/>
    </row>
    <row r="1343" spans="1:16" ht="24.75" x14ac:dyDescent="0.25">
      <c r="A1343" s="55" t="s">
        <v>6023</v>
      </c>
      <c r="B1343" s="56" t="s">
        <v>6027</v>
      </c>
      <c r="C1343" s="57" t="s">
        <v>6028</v>
      </c>
      <c r="D1343" s="56" t="s">
        <v>11</v>
      </c>
      <c r="E1343" s="56" t="s">
        <v>12</v>
      </c>
      <c r="F1343" s="58">
        <v>8</v>
      </c>
      <c r="G1343" s="59">
        <v>122.07</v>
      </c>
      <c r="H1343" s="60">
        <v>976.56</v>
      </c>
      <c r="I1343" s="38"/>
      <c r="J1343" s="38"/>
      <c r="L1343" s="27"/>
      <c r="N1343" s="19"/>
      <c r="P1343" s="19"/>
    </row>
    <row r="1344" spans="1:16" x14ac:dyDescent="0.25">
      <c r="A1344" s="55" t="s">
        <v>4943</v>
      </c>
      <c r="B1344" s="56" t="s">
        <v>4947</v>
      </c>
      <c r="C1344" s="57" t="s">
        <v>4948</v>
      </c>
      <c r="D1344" s="56" t="s">
        <v>6792</v>
      </c>
      <c r="E1344" s="56" t="s">
        <v>68</v>
      </c>
      <c r="F1344" s="58">
        <v>26</v>
      </c>
      <c r="G1344" s="59">
        <v>37.53</v>
      </c>
      <c r="H1344" s="60">
        <v>975.78</v>
      </c>
      <c r="I1344" s="38"/>
      <c r="J1344" s="38"/>
      <c r="L1344" s="27"/>
      <c r="N1344" s="19"/>
      <c r="P1344" s="19"/>
    </row>
    <row r="1345" spans="1:16" x14ac:dyDescent="0.25">
      <c r="A1345" s="55" t="s">
        <v>4961</v>
      </c>
      <c r="B1345" s="56" t="s">
        <v>4965</v>
      </c>
      <c r="C1345" s="57" t="s">
        <v>4966</v>
      </c>
      <c r="D1345" s="56" t="s">
        <v>6792</v>
      </c>
      <c r="E1345" s="56" t="s">
        <v>68</v>
      </c>
      <c r="F1345" s="58">
        <v>7</v>
      </c>
      <c r="G1345" s="59">
        <v>138.52000000000001</v>
      </c>
      <c r="H1345" s="60">
        <v>969.64</v>
      </c>
      <c r="I1345" s="38"/>
      <c r="J1345" s="38"/>
      <c r="L1345" s="27"/>
      <c r="N1345" s="19"/>
      <c r="P1345" s="19"/>
    </row>
    <row r="1346" spans="1:16" x14ac:dyDescent="0.25">
      <c r="A1346" s="55" t="s">
        <v>2118</v>
      </c>
      <c r="B1346" s="56" t="s">
        <v>2119</v>
      </c>
      <c r="C1346" s="57" t="s">
        <v>2120</v>
      </c>
      <c r="D1346" s="56" t="s">
        <v>6792</v>
      </c>
      <c r="E1346" s="56" t="s">
        <v>19</v>
      </c>
      <c r="F1346" s="61">
        <v>5</v>
      </c>
      <c r="G1346" s="59">
        <v>192.5</v>
      </c>
      <c r="H1346" s="60">
        <v>962.5</v>
      </c>
      <c r="I1346" s="38"/>
      <c r="J1346" s="38"/>
      <c r="L1346" s="27"/>
      <c r="N1346" s="19"/>
      <c r="P1346" s="19"/>
    </row>
    <row r="1347" spans="1:16" x14ac:dyDescent="0.25">
      <c r="A1347" s="55" t="s">
        <v>4091</v>
      </c>
      <c r="B1347" s="56" t="s">
        <v>4116</v>
      </c>
      <c r="C1347" s="57" t="s">
        <v>4117</v>
      </c>
      <c r="D1347" s="56" t="s">
        <v>6792</v>
      </c>
      <c r="E1347" s="56" t="s">
        <v>19</v>
      </c>
      <c r="F1347" s="58">
        <v>141</v>
      </c>
      <c r="G1347" s="59">
        <v>6.77</v>
      </c>
      <c r="H1347" s="60">
        <v>954.57</v>
      </c>
      <c r="I1347" s="38"/>
      <c r="J1347" s="38"/>
      <c r="L1347" s="27"/>
      <c r="N1347" s="19"/>
      <c r="P1347" s="19"/>
    </row>
    <row r="1348" spans="1:16" ht="16.5" x14ac:dyDescent="0.25">
      <c r="A1348" s="55" t="s">
        <v>2724</v>
      </c>
      <c r="B1348" s="56" t="s">
        <v>2725</v>
      </c>
      <c r="C1348" s="57" t="s">
        <v>2726</v>
      </c>
      <c r="D1348" s="56" t="s">
        <v>11</v>
      </c>
      <c r="E1348" s="56" t="s">
        <v>19</v>
      </c>
      <c r="F1348" s="58">
        <v>80</v>
      </c>
      <c r="G1348" s="59">
        <v>11.92</v>
      </c>
      <c r="H1348" s="60">
        <v>953.6</v>
      </c>
      <c r="I1348" s="38"/>
      <c r="J1348" s="38"/>
      <c r="L1348" s="27"/>
      <c r="N1348" s="19"/>
      <c r="P1348" s="19"/>
    </row>
    <row r="1349" spans="1:16" x14ac:dyDescent="0.25">
      <c r="A1349" s="55" t="s">
        <v>2235</v>
      </c>
      <c r="B1349" s="56" t="s">
        <v>2236</v>
      </c>
      <c r="C1349" s="57" t="s">
        <v>2237</v>
      </c>
      <c r="D1349" s="56" t="s">
        <v>6792</v>
      </c>
      <c r="E1349" s="56" t="s">
        <v>19</v>
      </c>
      <c r="F1349" s="61">
        <v>5</v>
      </c>
      <c r="G1349" s="59">
        <v>189.5</v>
      </c>
      <c r="H1349" s="60">
        <v>947.5</v>
      </c>
      <c r="I1349" s="38"/>
      <c r="J1349" s="38"/>
      <c r="L1349" s="27"/>
      <c r="N1349" s="19"/>
      <c r="P1349" s="19"/>
    </row>
    <row r="1350" spans="1:16" x14ac:dyDescent="0.25">
      <c r="A1350" s="55" t="s">
        <v>3371</v>
      </c>
      <c r="B1350" s="56" t="s">
        <v>3384</v>
      </c>
      <c r="C1350" s="57" t="s">
        <v>3385</v>
      </c>
      <c r="D1350" s="56" t="s">
        <v>6792</v>
      </c>
      <c r="E1350" s="56" t="s">
        <v>19</v>
      </c>
      <c r="F1350" s="58">
        <v>5</v>
      </c>
      <c r="G1350" s="59">
        <v>189.5</v>
      </c>
      <c r="H1350" s="60">
        <v>947.5</v>
      </c>
      <c r="I1350" s="38"/>
      <c r="J1350" s="38"/>
      <c r="L1350" s="27"/>
      <c r="N1350" s="19"/>
      <c r="P1350" s="19"/>
    </row>
    <row r="1351" spans="1:16" x14ac:dyDescent="0.25">
      <c r="A1351" s="55" t="s">
        <v>3557</v>
      </c>
      <c r="B1351" s="56" t="s">
        <v>3570</v>
      </c>
      <c r="C1351" s="57" t="s">
        <v>3571</v>
      </c>
      <c r="D1351" s="56" t="s">
        <v>6792</v>
      </c>
      <c r="E1351" s="56" t="s">
        <v>19</v>
      </c>
      <c r="F1351" s="58">
        <v>5</v>
      </c>
      <c r="G1351" s="59">
        <v>189.5</v>
      </c>
      <c r="H1351" s="60">
        <v>947.5</v>
      </c>
      <c r="I1351" s="38"/>
      <c r="J1351" s="38"/>
      <c r="L1351" s="27"/>
      <c r="N1351" s="19"/>
      <c r="P1351" s="19"/>
    </row>
    <row r="1352" spans="1:16" x14ac:dyDescent="0.25">
      <c r="A1352" s="55" t="s">
        <v>3758</v>
      </c>
      <c r="B1352" s="56" t="s">
        <v>3771</v>
      </c>
      <c r="C1352" s="57" t="s">
        <v>3772</v>
      </c>
      <c r="D1352" s="56" t="s">
        <v>6792</v>
      </c>
      <c r="E1352" s="56" t="s">
        <v>19</v>
      </c>
      <c r="F1352" s="58">
        <v>5</v>
      </c>
      <c r="G1352" s="59">
        <v>189.5</v>
      </c>
      <c r="H1352" s="60">
        <v>947.5</v>
      </c>
      <c r="I1352" s="38"/>
      <c r="J1352" s="38"/>
      <c r="N1352" s="19"/>
      <c r="P1352" s="19"/>
    </row>
    <row r="1353" spans="1:16" ht="16.5" x14ac:dyDescent="0.25">
      <c r="A1353" s="55" t="s">
        <v>1672</v>
      </c>
      <c r="B1353" s="56" t="s">
        <v>1673</v>
      </c>
      <c r="C1353" s="57" t="s">
        <v>1674</v>
      </c>
      <c r="D1353" s="56" t="s">
        <v>11</v>
      </c>
      <c r="E1353" s="56" t="s">
        <v>19</v>
      </c>
      <c r="F1353" s="58">
        <v>5</v>
      </c>
      <c r="G1353" s="59">
        <v>187.8</v>
      </c>
      <c r="H1353" s="60">
        <v>939</v>
      </c>
      <c r="I1353" s="38"/>
      <c r="J1353" s="38"/>
      <c r="L1353" s="27"/>
      <c r="N1353" s="19"/>
      <c r="P1353" s="19"/>
    </row>
    <row r="1354" spans="1:16" x14ac:dyDescent="0.25">
      <c r="A1354" s="55" t="s">
        <v>748</v>
      </c>
      <c r="B1354" s="56" t="s">
        <v>749</v>
      </c>
      <c r="C1354" s="57" t="s">
        <v>750</v>
      </c>
      <c r="D1354" s="56" t="s">
        <v>6792</v>
      </c>
      <c r="E1354" s="56" t="s">
        <v>19</v>
      </c>
      <c r="F1354" s="58">
        <v>7</v>
      </c>
      <c r="G1354" s="59">
        <v>133.63</v>
      </c>
      <c r="H1354" s="60">
        <v>935.41</v>
      </c>
      <c r="I1354" s="38"/>
      <c r="J1354" s="38"/>
      <c r="L1354" s="27"/>
      <c r="N1354" s="19"/>
      <c r="P1354" s="19"/>
    </row>
    <row r="1355" spans="1:16" x14ac:dyDescent="0.25">
      <c r="A1355" s="55" t="s">
        <v>3853</v>
      </c>
      <c r="B1355" s="56" t="s">
        <v>3873</v>
      </c>
      <c r="C1355" s="57" t="s">
        <v>3874</v>
      </c>
      <c r="D1355" s="56" t="s">
        <v>6840</v>
      </c>
      <c r="E1355" s="56" t="s">
        <v>19</v>
      </c>
      <c r="F1355" s="58">
        <v>5</v>
      </c>
      <c r="G1355" s="59">
        <v>187.06</v>
      </c>
      <c r="H1355" s="60">
        <v>935.3</v>
      </c>
      <c r="I1355" s="38"/>
      <c r="J1355" s="38"/>
      <c r="L1355" s="27"/>
      <c r="N1355" s="19"/>
      <c r="P1355" s="19"/>
    </row>
    <row r="1356" spans="1:16" ht="24.75" x14ac:dyDescent="0.25">
      <c r="A1356" s="55" t="s">
        <v>4168</v>
      </c>
      <c r="B1356" s="56" t="s">
        <v>4202</v>
      </c>
      <c r="C1356" s="57" t="s">
        <v>6845</v>
      </c>
      <c r="D1356" s="56" t="s">
        <v>11</v>
      </c>
      <c r="E1356" s="56" t="s">
        <v>19</v>
      </c>
      <c r="F1356" s="58">
        <v>6</v>
      </c>
      <c r="G1356" s="59">
        <v>154.85</v>
      </c>
      <c r="H1356" s="60">
        <v>929.1</v>
      </c>
      <c r="I1356" s="38"/>
      <c r="J1356" s="38"/>
      <c r="L1356" s="27"/>
      <c r="N1356" s="19"/>
      <c r="P1356" s="19"/>
    </row>
    <row r="1357" spans="1:16" x14ac:dyDescent="0.25">
      <c r="A1357" s="55" t="s">
        <v>4353</v>
      </c>
      <c r="B1357" s="56" t="s">
        <v>4354</v>
      </c>
      <c r="C1357" s="57" t="s">
        <v>4355</v>
      </c>
      <c r="D1357" s="56" t="s">
        <v>6792</v>
      </c>
      <c r="E1357" s="56" t="s">
        <v>12</v>
      </c>
      <c r="F1357" s="58">
        <v>5</v>
      </c>
      <c r="G1357" s="59">
        <v>185.27</v>
      </c>
      <c r="H1357" s="60">
        <v>926.35</v>
      </c>
      <c r="I1357" s="38"/>
      <c r="J1357" s="38"/>
      <c r="K1357" s="27" t="s">
        <v>6806</v>
      </c>
      <c r="L1357" s="27"/>
      <c r="N1357" s="19"/>
      <c r="P1357" s="19"/>
    </row>
    <row r="1358" spans="1:16" x14ac:dyDescent="0.25">
      <c r="A1358" s="55" t="s">
        <v>6132</v>
      </c>
      <c r="B1358" s="56" t="s">
        <v>6145</v>
      </c>
      <c r="C1358" s="57" t="s">
        <v>6146</v>
      </c>
      <c r="D1358" s="56" t="s">
        <v>6792</v>
      </c>
      <c r="E1358" s="56" t="s">
        <v>68</v>
      </c>
      <c r="F1358" s="58">
        <v>3</v>
      </c>
      <c r="G1358" s="59">
        <v>307.69</v>
      </c>
      <c r="H1358" s="60">
        <v>923.07</v>
      </c>
      <c r="I1358" s="38"/>
      <c r="J1358" s="38"/>
      <c r="L1358" s="27"/>
      <c r="N1358" s="19"/>
      <c r="P1358" s="19"/>
    </row>
    <row r="1359" spans="1:16" x14ac:dyDescent="0.25">
      <c r="A1359" s="55" t="s">
        <v>5185</v>
      </c>
      <c r="B1359" s="56" t="s">
        <v>5186</v>
      </c>
      <c r="C1359" s="57" t="s">
        <v>5187</v>
      </c>
      <c r="D1359" s="56" t="s">
        <v>6792</v>
      </c>
      <c r="E1359" s="56" t="s">
        <v>12</v>
      </c>
      <c r="F1359" s="58">
        <v>5</v>
      </c>
      <c r="G1359" s="59">
        <v>184.59</v>
      </c>
      <c r="H1359" s="60">
        <v>922.95</v>
      </c>
      <c r="I1359" s="38"/>
      <c r="J1359" s="38"/>
      <c r="L1359" s="27"/>
      <c r="N1359" s="19"/>
      <c r="P1359" s="19"/>
    </row>
    <row r="1360" spans="1:16" x14ac:dyDescent="0.25">
      <c r="A1360" s="55" t="s">
        <v>2721</v>
      </c>
      <c r="B1360" s="56" t="s">
        <v>2722</v>
      </c>
      <c r="C1360" s="57" t="s">
        <v>2723</v>
      </c>
      <c r="D1360" s="56" t="s">
        <v>6792</v>
      </c>
      <c r="E1360" s="56" t="s">
        <v>68</v>
      </c>
      <c r="F1360" s="58">
        <v>5</v>
      </c>
      <c r="G1360" s="59">
        <v>184.45</v>
      </c>
      <c r="H1360" s="60">
        <v>922.25</v>
      </c>
      <c r="I1360" s="38"/>
      <c r="J1360" s="38"/>
      <c r="L1360" s="27"/>
      <c r="N1360" s="19"/>
      <c r="P1360" s="19"/>
    </row>
    <row r="1361" spans="1:16" x14ac:dyDescent="0.25">
      <c r="A1361" s="55" t="s">
        <v>2932</v>
      </c>
      <c r="B1361" s="56" t="s">
        <v>2933</v>
      </c>
      <c r="C1361" s="57" t="s">
        <v>2934</v>
      </c>
      <c r="D1361" s="56" t="s">
        <v>6792</v>
      </c>
      <c r="E1361" s="56" t="s">
        <v>19</v>
      </c>
      <c r="F1361" s="58">
        <v>5</v>
      </c>
      <c r="G1361" s="59">
        <v>184.14</v>
      </c>
      <c r="H1361" s="60">
        <v>920.7</v>
      </c>
      <c r="I1361" s="38"/>
      <c r="J1361" s="38"/>
      <c r="L1361" s="27"/>
      <c r="N1361" s="19"/>
      <c r="P1361" s="19"/>
    </row>
    <row r="1362" spans="1:16" ht="24.75" x14ac:dyDescent="0.25">
      <c r="A1362" s="55" t="s">
        <v>5914</v>
      </c>
      <c r="B1362" s="56" t="s">
        <v>5918</v>
      </c>
      <c r="C1362" s="57" t="s">
        <v>5919</v>
      </c>
      <c r="D1362" s="56" t="s">
        <v>11</v>
      </c>
      <c r="E1362" s="56" t="s">
        <v>41</v>
      </c>
      <c r="F1362" s="58">
        <v>1000</v>
      </c>
      <c r="G1362" s="59">
        <v>0.92</v>
      </c>
      <c r="H1362" s="60">
        <v>920</v>
      </c>
      <c r="I1362" s="38"/>
      <c r="J1362" s="38"/>
      <c r="L1362" s="27"/>
      <c r="N1362" s="19"/>
      <c r="P1362" s="19"/>
    </row>
    <row r="1363" spans="1:16" x14ac:dyDescent="0.25">
      <c r="A1363" s="55" t="s">
        <v>4198</v>
      </c>
      <c r="B1363" s="56" t="s">
        <v>4231</v>
      </c>
      <c r="C1363" s="57" t="s">
        <v>4232</v>
      </c>
      <c r="D1363" s="56" t="s">
        <v>6792</v>
      </c>
      <c r="E1363" s="56" t="s">
        <v>19</v>
      </c>
      <c r="F1363" s="58">
        <v>9</v>
      </c>
      <c r="G1363" s="59">
        <v>102</v>
      </c>
      <c r="H1363" s="60">
        <v>918</v>
      </c>
      <c r="I1363" s="38"/>
      <c r="J1363" s="38"/>
      <c r="L1363" s="27"/>
      <c r="N1363" s="19"/>
      <c r="P1363" s="19"/>
    </row>
    <row r="1364" spans="1:16" ht="16.5" x14ac:dyDescent="0.25">
      <c r="A1364" s="55" t="s">
        <v>1980</v>
      </c>
      <c r="B1364" s="56" t="s">
        <v>1981</v>
      </c>
      <c r="C1364" s="57" t="s">
        <v>1982</v>
      </c>
      <c r="D1364" s="56" t="s">
        <v>11</v>
      </c>
      <c r="E1364" s="56" t="s">
        <v>19</v>
      </c>
      <c r="F1364" s="58">
        <v>5</v>
      </c>
      <c r="G1364" s="59">
        <v>181.99</v>
      </c>
      <c r="H1364" s="60">
        <v>909.95</v>
      </c>
      <c r="I1364" s="38"/>
      <c r="J1364" s="38"/>
      <c r="L1364" s="27"/>
      <c r="N1364" s="19"/>
      <c r="P1364" s="19"/>
    </row>
    <row r="1365" spans="1:16" ht="16.5" x14ac:dyDescent="0.25">
      <c r="A1365" s="55" t="s">
        <v>6682</v>
      </c>
      <c r="B1365" s="56" t="s">
        <v>6695</v>
      </c>
      <c r="C1365" s="57" t="s">
        <v>6696</v>
      </c>
      <c r="D1365" s="56" t="s">
        <v>880</v>
      </c>
      <c r="E1365" s="56" t="s">
        <v>19</v>
      </c>
      <c r="F1365" s="58">
        <v>6</v>
      </c>
      <c r="G1365" s="59">
        <v>150.82</v>
      </c>
      <c r="H1365" s="60">
        <v>904.92</v>
      </c>
      <c r="I1365" s="38"/>
      <c r="J1365" s="38"/>
      <c r="L1365" s="27"/>
      <c r="N1365" s="19"/>
      <c r="P1365" s="19"/>
    </row>
    <row r="1366" spans="1:16" ht="16.5" x14ac:dyDescent="0.25">
      <c r="A1366" s="55" t="s">
        <v>326</v>
      </c>
      <c r="B1366" s="56" t="s">
        <v>330</v>
      </c>
      <c r="C1366" s="57" t="s">
        <v>331</v>
      </c>
      <c r="D1366" s="56" t="s">
        <v>11</v>
      </c>
      <c r="E1366" s="56" t="s">
        <v>68</v>
      </c>
      <c r="F1366" s="58">
        <v>13</v>
      </c>
      <c r="G1366" s="59">
        <v>69.38</v>
      </c>
      <c r="H1366" s="60">
        <v>901.94</v>
      </c>
      <c r="I1366" s="38"/>
      <c r="J1366" s="38"/>
      <c r="L1366" s="27"/>
      <c r="N1366" s="19"/>
      <c r="P1366" s="19"/>
    </row>
    <row r="1367" spans="1:16" ht="16.5" x14ac:dyDescent="0.25">
      <c r="A1367" s="55" t="s">
        <v>4041</v>
      </c>
      <c r="B1367" s="56" t="s">
        <v>4065</v>
      </c>
      <c r="C1367" s="57" t="s">
        <v>4066</v>
      </c>
      <c r="D1367" s="56" t="s">
        <v>11</v>
      </c>
      <c r="E1367" s="56" t="s">
        <v>19</v>
      </c>
      <c r="F1367" s="58">
        <v>5</v>
      </c>
      <c r="G1367" s="59">
        <v>180.33</v>
      </c>
      <c r="H1367" s="60">
        <v>901.65</v>
      </c>
      <c r="I1367" s="38"/>
      <c r="J1367" s="38"/>
      <c r="L1367" s="27"/>
      <c r="N1367" s="19"/>
      <c r="P1367" s="19"/>
    </row>
    <row r="1368" spans="1:16" x14ac:dyDescent="0.25">
      <c r="A1368" s="55" t="s">
        <v>3109</v>
      </c>
      <c r="B1368" s="56" t="s">
        <v>3110</v>
      </c>
      <c r="C1368" s="57" t="s">
        <v>3111</v>
      </c>
      <c r="D1368" s="56" t="s">
        <v>6792</v>
      </c>
      <c r="E1368" s="56" t="s">
        <v>19</v>
      </c>
      <c r="F1368" s="58">
        <v>3</v>
      </c>
      <c r="G1368" s="59">
        <v>298.69</v>
      </c>
      <c r="H1368" s="60">
        <v>896.07</v>
      </c>
      <c r="I1368" s="38"/>
      <c r="J1368" s="38"/>
      <c r="L1368" s="27"/>
      <c r="N1368" s="19"/>
      <c r="P1368" s="19"/>
    </row>
    <row r="1369" spans="1:16" x14ac:dyDescent="0.25">
      <c r="A1369" s="55" t="s">
        <v>6331</v>
      </c>
      <c r="B1369" s="56" t="s">
        <v>6344</v>
      </c>
      <c r="C1369" s="57" t="s">
        <v>6345</v>
      </c>
      <c r="D1369" s="56" t="s">
        <v>6792</v>
      </c>
      <c r="E1369" s="56" t="s">
        <v>6273</v>
      </c>
      <c r="F1369" s="58">
        <v>7</v>
      </c>
      <c r="G1369" s="59">
        <v>127.9</v>
      </c>
      <c r="H1369" s="60">
        <v>895.3</v>
      </c>
      <c r="I1369" s="38"/>
      <c r="J1369" s="38"/>
      <c r="L1369" s="27"/>
      <c r="N1369" s="19"/>
      <c r="P1369" s="19"/>
    </row>
    <row r="1370" spans="1:16" x14ac:dyDescent="0.25">
      <c r="A1370" s="55" t="s">
        <v>4958</v>
      </c>
      <c r="B1370" s="56" t="s">
        <v>4962</v>
      </c>
      <c r="C1370" s="57" t="s">
        <v>4963</v>
      </c>
      <c r="D1370" s="56" t="s">
        <v>6792</v>
      </c>
      <c r="E1370" s="56" t="s">
        <v>68</v>
      </c>
      <c r="F1370" s="58">
        <v>7</v>
      </c>
      <c r="G1370" s="59">
        <v>127.7</v>
      </c>
      <c r="H1370" s="60">
        <v>893.9</v>
      </c>
      <c r="I1370" s="38"/>
      <c r="J1370" s="38"/>
      <c r="L1370" s="27"/>
      <c r="N1370" s="19"/>
      <c r="P1370" s="19"/>
    </row>
    <row r="1371" spans="1:16" ht="16.5" x14ac:dyDescent="0.25">
      <c r="A1371" s="55" t="s">
        <v>6679</v>
      </c>
      <c r="B1371" s="56" t="s">
        <v>6692</v>
      </c>
      <c r="C1371" s="57" t="s">
        <v>6693</v>
      </c>
      <c r="D1371" s="56" t="s">
        <v>880</v>
      </c>
      <c r="E1371" s="56" t="s">
        <v>19</v>
      </c>
      <c r="F1371" s="58">
        <v>6</v>
      </c>
      <c r="G1371" s="59">
        <v>148.83000000000001</v>
      </c>
      <c r="H1371" s="60">
        <v>892.98</v>
      </c>
      <c r="I1371" s="38"/>
      <c r="J1371" s="38"/>
      <c r="L1371" s="27"/>
      <c r="N1371" s="19"/>
      <c r="P1371" s="19"/>
    </row>
    <row r="1372" spans="1:16" ht="16.5" x14ac:dyDescent="0.25">
      <c r="A1372" s="55" t="s">
        <v>1488</v>
      </c>
      <c r="B1372" s="56" t="s">
        <v>1489</v>
      </c>
      <c r="C1372" s="57" t="s">
        <v>1490</v>
      </c>
      <c r="D1372" s="56" t="s">
        <v>11</v>
      </c>
      <c r="E1372" s="56" t="s">
        <v>19</v>
      </c>
      <c r="F1372" s="58">
        <v>31</v>
      </c>
      <c r="G1372" s="59">
        <v>28.73</v>
      </c>
      <c r="H1372" s="60">
        <v>890.63</v>
      </c>
      <c r="I1372" s="38"/>
      <c r="J1372" s="38"/>
      <c r="L1372" s="27"/>
      <c r="N1372" s="19"/>
      <c r="P1372" s="19"/>
    </row>
    <row r="1373" spans="1:16" x14ac:dyDescent="0.25">
      <c r="A1373" s="55" t="s">
        <v>4937</v>
      </c>
      <c r="B1373" s="56" t="s">
        <v>4941</v>
      </c>
      <c r="C1373" s="57" t="s">
        <v>4942</v>
      </c>
      <c r="D1373" s="56" t="s">
        <v>6792</v>
      </c>
      <c r="E1373" s="56" t="s">
        <v>68</v>
      </c>
      <c r="F1373" s="58">
        <v>26</v>
      </c>
      <c r="G1373" s="59">
        <v>34.24</v>
      </c>
      <c r="H1373" s="60">
        <v>890.24</v>
      </c>
      <c r="I1373" s="38"/>
      <c r="J1373" s="38"/>
      <c r="L1373" s="27"/>
      <c r="N1373" s="19"/>
      <c r="P1373" s="19"/>
    </row>
    <row r="1374" spans="1:16" ht="16.5" x14ac:dyDescent="0.25">
      <c r="A1374" s="55" t="s">
        <v>4132</v>
      </c>
      <c r="B1374" s="56" t="s">
        <v>4163</v>
      </c>
      <c r="C1374" s="57" t="s">
        <v>4164</v>
      </c>
      <c r="D1374" s="56" t="s">
        <v>6792</v>
      </c>
      <c r="E1374" s="56" t="s">
        <v>19</v>
      </c>
      <c r="F1374" s="58">
        <v>5</v>
      </c>
      <c r="G1374" s="59">
        <v>178</v>
      </c>
      <c r="H1374" s="60">
        <v>890</v>
      </c>
      <c r="I1374" s="38"/>
      <c r="J1374" s="38"/>
      <c r="K1374" s="27" t="s">
        <v>6798</v>
      </c>
      <c r="L1374" s="27"/>
      <c r="N1374" s="19"/>
      <c r="P1374" s="19"/>
    </row>
    <row r="1375" spans="1:16" x14ac:dyDescent="0.25">
      <c r="A1375" s="55" t="s">
        <v>1956</v>
      </c>
      <c r="B1375" s="56" t="s">
        <v>1957</v>
      </c>
      <c r="C1375" s="57" t="s">
        <v>1958</v>
      </c>
      <c r="D1375" s="56" t="s">
        <v>6792</v>
      </c>
      <c r="E1375" s="56" t="s">
        <v>19</v>
      </c>
      <c r="F1375" s="58">
        <v>5</v>
      </c>
      <c r="G1375" s="59">
        <v>177.74</v>
      </c>
      <c r="H1375" s="60">
        <v>888.7</v>
      </c>
      <c r="I1375" s="38"/>
      <c r="J1375" s="38"/>
      <c r="L1375" s="27"/>
      <c r="N1375" s="19"/>
      <c r="P1375" s="19"/>
    </row>
    <row r="1376" spans="1:16" x14ac:dyDescent="0.25">
      <c r="A1376" s="55" t="s">
        <v>6395</v>
      </c>
      <c r="B1376" s="56" t="s">
        <v>6408</v>
      </c>
      <c r="C1376" s="57" t="s">
        <v>6409</v>
      </c>
      <c r="D1376" s="56" t="s">
        <v>6792</v>
      </c>
      <c r="E1376" s="56" t="s">
        <v>12</v>
      </c>
      <c r="F1376" s="58">
        <v>7</v>
      </c>
      <c r="G1376" s="59">
        <v>126.63</v>
      </c>
      <c r="H1376" s="60">
        <v>886.41</v>
      </c>
      <c r="I1376" s="38"/>
      <c r="J1376" s="38"/>
      <c r="K1376" s="27" t="s">
        <v>6533</v>
      </c>
      <c r="L1376" s="27"/>
      <c r="N1376" s="19"/>
      <c r="P1376" s="19"/>
    </row>
    <row r="1377" spans="1:16" x14ac:dyDescent="0.25">
      <c r="A1377" s="55" t="s">
        <v>4482</v>
      </c>
      <c r="B1377" s="56" t="s">
        <v>4486</v>
      </c>
      <c r="C1377" s="57" t="s">
        <v>4487</v>
      </c>
      <c r="D1377" s="56" t="s">
        <v>6792</v>
      </c>
      <c r="E1377" s="56" t="s">
        <v>68</v>
      </c>
      <c r="F1377" s="61">
        <v>5</v>
      </c>
      <c r="G1377" s="59">
        <v>176.87</v>
      </c>
      <c r="H1377" s="60">
        <v>884.35</v>
      </c>
      <c r="I1377" s="38"/>
      <c r="J1377" s="38"/>
      <c r="L1377" s="27"/>
      <c r="N1377" s="19"/>
      <c r="P1377" s="19"/>
    </row>
    <row r="1378" spans="1:16" x14ac:dyDescent="0.25">
      <c r="A1378" s="55" t="s">
        <v>4709</v>
      </c>
      <c r="B1378" s="56" t="s">
        <v>4710</v>
      </c>
      <c r="C1378" s="57" t="s">
        <v>4711</v>
      </c>
      <c r="D1378" s="56" t="s">
        <v>6792</v>
      </c>
      <c r="E1378" s="56" t="s">
        <v>68</v>
      </c>
      <c r="F1378" s="58">
        <v>52</v>
      </c>
      <c r="G1378" s="59">
        <v>16.89</v>
      </c>
      <c r="H1378" s="60">
        <v>878.28</v>
      </c>
      <c r="I1378" s="38"/>
      <c r="J1378" s="38"/>
      <c r="L1378" s="27"/>
      <c r="N1378" s="19"/>
      <c r="P1378" s="19"/>
    </row>
    <row r="1379" spans="1:16" x14ac:dyDescent="0.25">
      <c r="A1379" s="55" t="s">
        <v>6033</v>
      </c>
      <c r="B1379" s="56" t="s">
        <v>6046</v>
      </c>
      <c r="C1379" s="57" t="s">
        <v>6047</v>
      </c>
      <c r="D1379" s="56" t="s">
        <v>6792</v>
      </c>
      <c r="E1379" s="56" t="s">
        <v>68</v>
      </c>
      <c r="F1379" s="58">
        <v>7</v>
      </c>
      <c r="G1379" s="59">
        <v>124.66</v>
      </c>
      <c r="H1379" s="60">
        <v>872.62</v>
      </c>
      <c r="I1379" s="38"/>
      <c r="J1379" s="38"/>
      <c r="L1379" s="27"/>
      <c r="N1379" s="19"/>
      <c r="P1379" s="19"/>
    </row>
    <row r="1380" spans="1:16" x14ac:dyDescent="0.25">
      <c r="A1380" s="55" t="s">
        <v>6081</v>
      </c>
      <c r="B1380" s="56" t="s">
        <v>6094</v>
      </c>
      <c r="C1380" s="57" t="s">
        <v>6095</v>
      </c>
      <c r="D1380" s="56" t="s">
        <v>6792</v>
      </c>
      <c r="E1380" s="56" t="s">
        <v>19</v>
      </c>
      <c r="F1380" s="58">
        <v>7</v>
      </c>
      <c r="G1380" s="59">
        <v>124.31</v>
      </c>
      <c r="H1380" s="60">
        <v>870.17</v>
      </c>
      <c r="I1380" s="38"/>
      <c r="J1380" s="38"/>
      <c r="L1380" s="27"/>
      <c r="N1380" s="19"/>
      <c r="P1380" s="19"/>
    </row>
    <row r="1381" spans="1:16" x14ac:dyDescent="0.25">
      <c r="A1381" s="55" t="s">
        <v>2289</v>
      </c>
      <c r="B1381" s="56" t="s">
        <v>2290</v>
      </c>
      <c r="C1381" s="57" t="s">
        <v>2291</v>
      </c>
      <c r="D1381" s="56" t="s">
        <v>6792</v>
      </c>
      <c r="E1381" s="56" t="s">
        <v>19</v>
      </c>
      <c r="F1381" s="61">
        <v>2</v>
      </c>
      <c r="G1381" s="59">
        <v>434.2</v>
      </c>
      <c r="H1381" s="60">
        <v>868.4</v>
      </c>
      <c r="I1381" s="38"/>
      <c r="J1381" s="38"/>
      <c r="L1381" s="27"/>
      <c r="N1381" s="19"/>
      <c r="P1381" s="19"/>
    </row>
    <row r="1382" spans="1:16" ht="16.5" x14ac:dyDescent="0.25">
      <c r="A1382" s="55" t="s">
        <v>2391</v>
      </c>
      <c r="B1382" s="56" t="s">
        <v>2392</v>
      </c>
      <c r="C1382" s="57" t="s">
        <v>2393</v>
      </c>
      <c r="D1382" s="56" t="s">
        <v>11</v>
      </c>
      <c r="E1382" s="56" t="s">
        <v>19</v>
      </c>
      <c r="F1382" s="61">
        <v>12</v>
      </c>
      <c r="G1382" s="59">
        <v>72.17</v>
      </c>
      <c r="H1382" s="60">
        <v>866.04</v>
      </c>
      <c r="I1382" s="38"/>
      <c r="J1382" s="38"/>
      <c r="L1382" s="27"/>
      <c r="N1382" s="19"/>
      <c r="P1382" s="19"/>
    </row>
    <row r="1383" spans="1:16" x14ac:dyDescent="0.25">
      <c r="A1383" s="55" t="s">
        <v>3326</v>
      </c>
      <c r="B1383" s="56" t="s">
        <v>3339</v>
      </c>
      <c r="C1383" s="57" t="s">
        <v>3340</v>
      </c>
      <c r="D1383" s="56" t="s">
        <v>6792</v>
      </c>
      <c r="E1383" s="56" t="s">
        <v>19</v>
      </c>
      <c r="F1383" s="58">
        <v>5</v>
      </c>
      <c r="G1383" s="59">
        <v>172.43</v>
      </c>
      <c r="H1383" s="60">
        <v>862.15</v>
      </c>
      <c r="I1383" s="38"/>
      <c r="J1383" s="38"/>
      <c r="L1383" s="27"/>
      <c r="N1383" s="19"/>
      <c r="P1383" s="19"/>
    </row>
    <row r="1384" spans="1:16" x14ac:dyDescent="0.25">
      <c r="A1384" s="55" t="s">
        <v>3539</v>
      </c>
      <c r="B1384" s="56" t="s">
        <v>3552</v>
      </c>
      <c r="C1384" s="57" t="s">
        <v>3553</v>
      </c>
      <c r="D1384" s="56" t="s">
        <v>6792</v>
      </c>
      <c r="E1384" s="56" t="s">
        <v>19</v>
      </c>
      <c r="F1384" s="58">
        <v>5</v>
      </c>
      <c r="G1384" s="59">
        <v>172.43</v>
      </c>
      <c r="H1384" s="60">
        <v>862.15</v>
      </c>
      <c r="I1384" s="38"/>
      <c r="J1384" s="38"/>
      <c r="L1384" s="27"/>
      <c r="N1384" s="19"/>
      <c r="P1384" s="19"/>
    </row>
    <row r="1385" spans="1:16" ht="16.5" x14ac:dyDescent="0.25">
      <c r="A1385" s="55" t="s">
        <v>1515</v>
      </c>
      <c r="B1385" s="56" t="s">
        <v>1516</v>
      </c>
      <c r="C1385" s="57" t="s">
        <v>1517</v>
      </c>
      <c r="D1385" s="56" t="s">
        <v>11</v>
      </c>
      <c r="E1385" s="56" t="s">
        <v>19</v>
      </c>
      <c r="F1385" s="58">
        <v>31</v>
      </c>
      <c r="G1385" s="59">
        <v>27.52</v>
      </c>
      <c r="H1385" s="60">
        <v>853.12</v>
      </c>
      <c r="I1385" s="38"/>
      <c r="J1385" s="38"/>
      <c r="L1385" s="27"/>
      <c r="N1385" s="19"/>
      <c r="P1385" s="19"/>
    </row>
    <row r="1386" spans="1:16" ht="16.5" x14ac:dyDescent="0.25">
      <c r="A1386" s="55" t="s">
        <v>3203</v>
      </c>
      <c r="B1386" s="56" t="s">
        <v>3207</v>
      </c>
      <c r="C1386" s="57" t="s">
        <v>3208</v>
      </c>
      <c r="D1386" s="56" t="s">
        <v>6792</v>
      </c>
      <c r="E1386" s="56" t="s">
        <v>19</v>
      </c>
      <c r="F1386" s="61">
        <v>5</v>
      </c>
      <c r="G1386" s="59">
        <v>170.55</v>
      </c>
      <c r="H1386" s="60">
        <v>852.75</v>
      </c>
      <c r="I1386" s="38"/>
      <c r="J1386" s="38"/>
      <c r="K1386" s="27" t="s">
        <v>6798</v>
      </c>
      <c r="L1386" s="27"/>
      <c r="N1386" s="19"/>
      <c r="P1386" s="19"/>
    </row>
    <row r="1387" spans="1:16" x14ac:dyDescent="0.25">
      <c r="A1387" s="55" t="s">
        <v>3043</v>
      </c>
      <c r="B1387" s="56" t="s">
        <v>3044</v>
      </c>
      <c r="C1387" s="57" t="s">
        <v>3045</v>
      </c>
      <c r="D1387" s="56" t="s">
        <v>6792</v>
      </c>
      <c r="E1387" s="56" t="s">
        <v>19</v>
      </c>
      <c r="F1387" s="58">
        <v>3</v>
      </c>
      <c r="G1387" s="59">
        <v>282.79000000000002</v>
      </c>
      <c r="H1387" s="60">
        <v>848.37</v>
      </c>
      <c r="I1387" s="38"/>
      <c r="J1387" s="38"/>
      <c r="L1387" s="27"/>
      <c r="N1387" s="19"/>
      <c r="P1387" s="19"/>
    </row>
    <row r="1388" spans="1:16" x14ac:dyDescent="0.25">
      <c r="A1388" s="55" t="s">
        <v>4627</v>
      </c>
      <c r="B1388" s="56" t="s">
        <v>4628</v>
      </c>
      <c r="C1388" s="57" t="s">
        <v>4629</v>
      </c>
      <c r="D1388" s="56" t="s">
        <v>6792</v>
      </c>
      <c r="E1388" s="56" t="s">
        <v>12</v>
      </c>
      <c r="F1388" s="58">
        <v>5</v>
      </c>
      <c r="G1388" s="59">
        <v>169</v>
      </c>
      <c r="H1388" s="60">
        <v>845</v>
      </c>
      <c r="I1388" s="38"/>
      <c r="J1388" s="38"/>
      <c r="L1388" s="27"/>
      <c r="N1388" s="19"/>
      <c r="P1388" s="19"/>
    </row>
    <row r="1389" spans="1:16" x14ac:dyDescent="0.25">
      <c r="A1389" s="55" t="s">
        <v>4781</v>
      </c>
      <c r="B1389" s="56" t="s">
        <v>4782</v>
      </c>
      <c r="C1389" s="57" t="s">
        <v>4783</v>
      </c>
      <c r="D1389" s="56" t="s">
        <v>6792</v>
      </c>
      <c r="E1389" s="56" t="s">
        <v>698</v>
      </c>
      <c r="F1389" s="58">
        <v>52</v>
      </c>
      <c r="G1389" s="59">
        <v>16.239999999999998</v>
      </c>
      <c r="H1389" s="60">
        <v>844.48</v>
      </c>
      <c r="I1389" s="38"/>
      <c r="J1389" s="38"/>
      <c r="L1389" s="27"/>
      <c r="N1389" s="19"/>
      <c r="P1389" s="19"/>
    </row>
    <row r="1390" spans="1:16" x14ac:dyDescent="0.25">
      <c r="A1390" s="55" t="s">
        <v>433</v>
      </c>
      <c r="B1390" s="56" t="s">
        <v>437</v>
      </c>
      <c r="C1390" s="57" t="s">
        <v>438</v>
      </c>
      <c r="D1390" s="56" t="s">
        <v>6792</v>
      </c>
      <c r="E1390" s="56" t="s">
        <v>12</v>
      </c>
      <c r="F1390" s="58">
        <v>162</v>
      </c>
      <c r="G1390" s="59">
        <v>5.21</v>
      </c>
      <c r="H1390" s="60">
        <v>844.02</v>
      </c>
      <c r="I1390" s="38"/>
      <c r="J1390" s="38"/>
      <c r="L1390" s="27"/>
      <c r="N1390" s="19"/>
      <c r="P1390" s="19"/>
    </row>
    <row r="1391" spans="1:16" ht="16.5" x14ac:dyDescent="0.25">
      <c r="A1391" s="55" t="s">
        <v>3061</v>
      </c>
      <c r="B1391" s="56" t="s">
        <v>3062</v>
      </c>
      <c r="C1391" s="57" t="s">
        <v>3063</v>
      </c>
      <c r="D1391" s="56" t="s">
        <v>11</v>
      </c>
      <c r="E1391" s="56" t="s">
        <v>19</v>
      </c>
      <c r="F1391" s="58">
        <v>14</v>
      </c>
      <c r="G1391" s="59">
        <v>60.28</v>
      </c>
      <c r="H1391" s="60">
        <v>843.92</v>
      </c>
      <c r="I1391" s="38"/>
      <c r="J1391" s="38"/>
      <c r="L1391" s="27"/>
      <c r="N1391" s="19"/>
      <c r="P1391" s="19"/>
    </row>
    <row r="1392" spans="1:16" x14ac:dyDescent="0.25">
      <c r="A1392" s="55" t="s">
        <v>4633</v>
      </c>
      <c r="B1392" s="56" t="s">
        <v>4634</v>
      </c>
      <c r="C1392" s="57" t="s">
        <v>4635</v>
      </c>
      <c r="D1392" s="56" t="s">
        <v>6792</v>
      </c>
      <c r="E1392" s="56" t="s">
        <v>12</v>
      </c>
      <c r="F1392" s="58">
        <v>5</v>
      </c>
      <c r="G1392" s="59">
        <v>168.57</v>
      </c>
      <c r="H1392" s="60">
        <v>842.85</v>
      </c>
      <c r="I1392" s="38"/>
      <c r="J1392" s="38"/>
      <c r="L1392" s="27"/>
      <c r="N1392" s="19"/>
      <c r="P1392" s="19"/>
    </row>
    <row r="1393" spans="1:16" x14ac:dyDescent="0.25">
      <c r="A1393" s="55" t="s">
        <v>785</v>
      </c>
      <c r="B1393" s="56" t="s">
        <v>786</v>
      </c>
      <c r="C1393" s="57" t="s">
        <v>787</v>
      </c>
      <c r="D1393" s="56" t="s">
        <v>6792</v>
      </c>
      <c r="E1393" s="56" t="s">
        <v>19</v>
      </c>
      <c r="F1393" s="58">
        <v>26</v>
      </c>
      <c r="G1393" s="59">
        <v>32.4</v>
      </c>
      <c r="H1393" s="60">
        <v>842.4</v>
      </c>
      <c r="I1393" s="38"/>
      <c r="J1393" s="38"/>
      <c r="L1393" s="27"/>
      <c r="N1393" s="19"/>
      <c r="P1393" s="19"/>
    </row>
    <row r="1394" spans="1:16" x14ac:dyDescent="0.25">
      <c r="A1394" s="55" t="s">
        <v>4778</v>
      </c>
      <c r="B1394" s="56" t="s">
        <v>4779</v>
      </c>
      <c r="C1394" s="57" t="s">
        <v>4780</v>
      </c>
      <c r="D1394" s="56" t="s">
        <v>6792</v>
      </c>
      <c r="E1394" s="56" t="s">
        <v>698</v>
      </c>
      <c r="F1394" s="58">
        <v>52</v>
      </c>
      <c r="G1394" s="59">
        <v>16.2</v>
      </c>
      <c r="H1394" s="60">
        <v>842.4</v>
      </c>
      <c r="I1394" s="38"/>
      <c r="J1394" s="38"/>
      <c r="L1394" s="27"/>
      <c r="N1394" s="19"/>
      <c r="P1394" s="19"/>
    </row>
    <row r="1395" spans="1:16" ht="16.5" x14ac:dyDescent="0.25">
      <c r="A1395" s="55" t="s">
        <v>1992</v>
      </c>
      <c r="B1395" s="56" t="s">
        <v>1993</v>
      </c>
      <c r="C1395" s="57" t="s">
        <v>1994</v>
      </c>
      <c r="D1395" s="56" t="s">
        <v>11</v>
      </c>
      <c r="E1395" s="56" t="s">
        <v>19</v>
      </c>
      <c r="F1395" s="58">
        <v>5</v>
      </c>
      <c r="G1395" s="59">
        <v>168.18</v>
      </c>
      <c r="H1395" s="60">
        <v>840.9</v>
      </c>
      <c r="I1395" s="38"/>
      <c r="J1395" s="38"/>
      <c r="L1395" s="27"/>
      <c r="N1395" s="19"/>
      <c r="P1395" s="19"/>
    </row>
    <row r="1396" spans="1:16" x14ac:dyDescent="0.25">
      <c r="A1396" s="55" t="s">
        <v>3106</v>
      </c>
      <c r="B1396" s="56" t="s">
        <v>3107</v>
      </c>
      <c r="C1396" s="57" t="s">
        <v>3108</v>
      </c>
      <c r="D1396" s="56" t="s">
        <v>6792</v>
      </c>
      <c r="E1396" s="56" t="s">
        <v>19</v>
      </c>
      <c r="F1396" s="58">
        <v>3</v>
      </c>
      <c r="G1396" s="59">
        <v>279.76</v>
      </c>
      <c r="H1396" s="60">
        <v>839.28</v>
      </c>
      <c r="I1396" s="38"/>
      <c r="J1396" s="38"/>
      <c r="L1396" s="27"/>
      <c r="N1396" s="19"/>
      <c r="P1396" s="19"/>
    </row>
    <row r="1397" spans="1:16" x14ac:dyDescent="0.25">
      <c r="A1397" s="55" t="s">
        <v>5799</v>
      </c>
      <c r="B1397" s="56" t="s">
        <v>5803</v>
      </c>
      <c r="C1397" s="57" t="s">
        <v>5804</v>
      </c>
      <c r="D1397" s="56" t="s">
        <v>6792</v>
      </c>
      <c r="E1397" s="56" t="s">
        <v>68</v>
      </c>
      <c r="F1397" s="58">
        <v>5</v>
      </c>
      <c r="G1397" s="59">
        <v>167.31</v>
      </c>
      <c r="H1397" s="60">
        <v>836.55</v>
      </c>
      <c r="I1397" s="38"/>
      <c r="J1397" s="38"/>
      <c r="L1397" s="27"/>
      <c r="N1397" s="19"/>
      <c r="P1397" s="19"/>
    </row>
    <row r="1398" spans="1:16" x14ac:dyDescent="0.25">
      <c r="A1398" s="55" t="s">
        <v>2280</v>
      </c>
      <c r="B1398" s="56" t="s">
        <v>2281</v>
      </c>
      <c r="C1398" s="57" t="s">
        <v>2282</v>
      </c>
      <c r="D1398" s="56" t="s">
        <v>6792</v>
      </c>
      <c r="E1398" s="56" t="s">
        <v>19</v>
      </c>
      <c r="F1398" s="61">
        <v>18</v>
      </c>
      <c r="G1398" s="59">
        <v>46.44</v>
      </c>
      <c r="H1398" s="60">
        <v>835.92</v>
      </c>
      <c r="I1398" s="38"/>
      <c r="J1398" s="38"/>
      <c r="L1398" s="27"/>
      <c r="N1398" s="19"/>
      <c r="P1398" s="19"/>
    </row>
    <row r="1399" spans="1:16" x14ac:dyDescent="0.25">
      <c r="A1399" s="55" t="s">
        <v>2325</v>
      </c>
      <c r="B1399" s="56" t="s">
        <v>2326</v>
      </c>
      <c r="C1399" s="57" t="s">
        <v>2327</v>
      </c>
      <c r="D1399" s="56" t="s">
        <v>6792</v>
      </c>
      <c r="E1399" s="56" t="s">
        <v>19</v>
      </c>
      <c r="F1399" s="61">
        <v>26</v>
      </c>
      <c r="G1399" s="59">
        <v>31.88</v>
      </c>
      <c r="H1399" s="60">
        <v>828.88</v>
      </c>
      <c r="I1399" s="38"/>
      <c r="J1399" s="38"/>
      <c r="L1399" s="27"/>
      <c r="N1399" s="19"/>
      <c r="P1399" s="19"/>
    </row>
    <row r="1400" spans="1:16" ht="24.75" x14ac:dyDescent="0.25">
      <c r="A1400" s="55" t="s">
        <v>1432</v>
      </c>
      <c r="B1400" s="56" t="s">
        <v>1433</v>
      </c>
      <c r="C1400" s="57" t="s">
        <v>1434</v>
      </c>
      <c r="D1400" s="56" t="s">
        <v>11</v>
      </c>
      <c r="E1400" s="56" t="s">
        <v>68</v>
      </c>
      <c r="F1400" s="58">
        <v>5</v>
      </c>
      <c r="G1400" s="59">
        <v>165.22</v>
      </c>
      <c r="H1400" s="60">
        <v>826.1</v>
      </c>
      <c r="I1400" s="38"/>
      <c r="J1400" s="38"/>
      <c r="L1400" s="27"/>
      <c r="N1400" s="19"/>
      <c r="P1400" s="19"/>
    </row>
    <row r="1401" spans="1:16" x14ac:dyDescent="0.25">
      <c r="A1401" s="55" t="s">
        <v>3100</v>
      </c>
      <c r="B1401" s="56" t="s">
        <v>3101</v>
      </c>
      <c r="C1401" s="57" t="s">
        <v>3102</v>
      </c>
      <c r="D1401" s="56" t="s">
        <v>6792</v>
      </c>
      <c r="E1401" s="56" t="s">
        <v>19</v>
      </c>
      <c r="F1401" s="58">
        <v>3</v>
      </c>
      <c r="G1401" s="59">
        <v>275.17</v>
      </c>
      <c r="H1401" s="60">
        <v>825.51</v>
      </c>
      <c r="I1401" s="38"/>
      <c r="J1401" s="38"/>
      <c r="L1401" s="27"/>
      <c r="N1401" s="19"/>
      <c r="P1401" s="19"/>
    </row>
    <row r="1402" spans="1:16" x14ac:dyDescent="0.25">
      <c r="A1402" s="55" t="s">
        <v>4638</v>
      </c>
      <c r="B1402" s="56" t="s">
        <v>4639</v>
      </c>
      <c r="C1402" s="57" t="s">
        <v>4559</v>
      </c>
      <c r="D1402" s="56" t="s">
        <v>6792</v>
      </c>
      <c r="E1402" s="56" t="s">
        <v>12</v>
      </c>
      <c r="F1402" s="58">
        <v>5</v>
      </c>
      <c r="G1402" s="59">
        <v>164.99</v>
      </c>
      <c r="H1402" s="60">
        <v>824.95</v>
      </c>
      <c r="I1402" s="38"/>
      <c r="J1402" s="38"/>
      <c r="L1402" s="27"/>
      <c r="N1402" s="19"/>
      <c r="P1402" s="19"/>
    </row>
    <row r="1403" spans="1:16" x14ac:dyDescent="0.25">
      <c r="A1403" s="55" t="s">
        <v>2088</v>
      </c>
      <c r="B1403" s="56" t="s">
        <v>2089</v>
      </c>
      <c r="C1403" s="57" t="s">
        <v>2090</v>
      </c>
      <c r="D1403" s="56" t="s">
        <v>6792</v>
      </c>
      <c r="E1403" s="56" t="s">
        <v>68</v>
      </c>
      <c r="F1403" s="61">
        <v>2</v>
      </c>
      <c r="G1403" s="59">
        <v>411.45</v>
      </c>
      <c r="H1403" s="60">
        <v>822.9</v>
      </c>
      <c r="I1403" s="38"/>
      <c r="J1403" s="38"/>
      <c r="L1403" s="27"/>
      <c r="N1403" s="19"/>
      <c r="P1403" s="19"/>
    </row>
    <row r="1404" spans="1:16" x14ac:dyDescent="0.25">
      <c r="A1404" s="55" t="s">
        <v>4485</v>
      </c>
      <c r="B1404" s="56" t="s">
        <v>4489</v>
      </c>
      <c r="C1404" s="57" t="s">
        <v>4490</v>
      </c>
      <c r="D1404" s="56" t="s">
        <v>6792</v>
      </c>
      <c r="E1404" s="56" t="s">
        <v>68</v>
      </c>
      <c r="F1404" s="61">
        <v>5</v>
      </c>
      <c r="G1404" s="59">
        <v>164</v>
      </c>
      <c r="H1404" s="60">
        <v>820</v>
      </c>
      <c r="I1404" s="38"/>
      <c r="J1404" s="38"/>
      <c r="L1404" s="27"/>
      <c r="N1404" s="19"/>
      <c r="P1404" s="19"/>
    </row>
    <row r="1405" spans="1:16" x14ac:dyDescent="0.25">
      <c r="A1405" s="55" t="s">
        <v>5712</v>
      </c>
      <c r="B1405" s="56" t="s">
        <v>5713</v>
      </c>
      <c r="C1405" s="57" t="s">
        <v>5714</v>
      </c>
      <c r="D1405" s="56" t="s">
        <v>6792</v>
      </c>
      <c r="E1405" s="56" t="s">
        <v>12</v>
      </c>
      <c r="F1405" s="58">
        <v>7</v>
      </c>
      <c r="G1405" s="59">
        <v>116.74</v>
      </c>
      <c r="H1405" s="60">
        <v>817.18</v>
      </c>
      <c r="I1405" s="38"/>
      <c r="J1405" s="38"/>
      <c r="L1405" s="27"/>
      <c r="N1405" s="19"/>
      <c r="P1405" s="19"/>
    </row>
    <row r="1406" spans="1:16" x14ac:dyDescent="0.25">
      <c r="A1406" s="55" t="s">
        <v>1102</v>
      </c>
      <c r="B1406" s="56" t="s">
        <v>1103</v>
      </c>
      <c r="C1406" s="57" t="s">
        <v>1104</v>
      </c>
      <c r="D1406" s="56" t="s">
        <v>6792</v>
      </c>
      <c r="E1406" s="56" t="s">
        <v>12</v>
      </c>
      <c r="F1406" s="58">
        <v>8</v>
      </c>
      <c r="G1406" s="59">
        <v>101.72</v>
      </c>
      <c r="H1406" s="60">
        <v>813.76</v>
      </c>
      <c r="I1406" s="38"/>
      <c r="J1406" s="38"/>
      <c r="K1406" s="27" t="s">
        <v>6805</v>
      </c>
      <c r="L1406" s="27"/>
      <c r="N1406" s="19"/>
      <c r="P1406" s="19"/>
    </row>
    <row r="1407" spans="1:16" x14ac:dyDescent="0.25">
      <c r="A1407" s="55" t="s">
        <v>3112</v>
      </c>
      <c r="B1407" s="56" t="s">
        <v>3113</v>
      </c>
      <c r="C1407" s="57" t="s">
        <v>3114</v>
      </c>
      <c r="D1407" s="56" t="s">
        <v>6792</v>
      </c>
      <c r="E1407" s="56" t="s">
        <v>19</v>
      </c>
      <c r="F1407" s="58">
        <v>3</v>
      </c>
      <c r="G1407" s="59">
        <v>270.48</v>
      </c>
      <c r="H1407" s="60">
        <v>811.44</v>
      </c>
      <c r="I1407" s="38"/>
      <c r="J1407" s="38"/>
      <c r="L1407" s="27"/>
      <c r="N1407" s="19"/>
      <c r="P1407" s="19"/>
    </row>
    <row r="1408" spans="1:16" x14ac:dyDescent="0.25">
      <c r="A1408" s="55" t="s">
        <v>4955</v>
      </c>
      <c r="B1408" s="56" t="s">
        <v>4959</v>
      </c>
      <c r="C1408" s="57" t="s">
        <v>4960</v>
      </c>
      <c r="D1408" s="56" t="s">
        <v>6792</v>
      </c>
      <c r="E1408" s="56" t="s">
        <v>68</v>
      </c>
      <c r="F1408" s="58">
        <v>7</v>
      </c>
      <c r="G1408" s="59">
        <v>114.98</v>
      </c>
      <c r="H1408" s="60">
        <v>804.86</v>
      </c>
      <c r="I1408" s="38"/>
      <c r="J1408" s="38"/>
      <c r="L1408" s="27"/>
      <c r="N1408" s="19"/>
      <c r="P1408" s="19"/>
    </row>
    <row r="1409" spans="1:16" x14ac:dyDescent="0.25">
      <c r="A1409" s="55" t="s">
        <v>6198</v>
      </c>
      <c r="B1409" s="56" t="s">
        <v>6211</v>
      </c>
      <c r="C1409" s="57" t="s">
        <v>6212</v>
      </c>
      <c r="D1409" s="56" t="s">
        <v>6792</v>
      </c>
      <c r="E1409" s="56" t="s">
        <v>12</v>
      </c>
      <c r="F1409" s="58">
        <v>79</v>
      </c>
      <c r="G1409" s="59">
        <v>10.14</v>
      </c>
      <c r="H1409" s="60">
        <v>801.06</v>
      </c>
      <c r="I1409" s="38"/>
      <c r="J1409" s="38"/>
      <c r="L1409" s="27"/>
      <c r="N1409" s="19"/>
      <c r="P1409" s="19"/>
    </row>
    <row r="1410" spans="1:16" x14ac:dyDescent="0.25">
      <c r="A1410" s="55" t="s">
        <v>3094</v>
      </c>
      <c r="B1410" s="56" t="s">
        <v>3095</v>
      </c>
      <c r="C1410" s="57" t="s">
        <v>3096</v>
      </c>
      <c r="D1410" s="56" t="s">
        <v>6792</v>
      </c>
      <c r="E1410" s="56" t="s">
        <v>19</v>
      </c>
      <c r="F1410" s="58">
        <v>5</v>
      </c>
      <c r="G1410" s="59">
        <v>159.35</v>
      </c>
      <c r="H1410" s="60">
        <v>796.75</v>
      </c>
      <c r="I1410" s="38"/>
      <c r="J1410" s="38"/>
      <c r="L1410" s="27"/>
      <c r="N1410" s="19"/>
      <c r="P1410" s="19"/>
    </row>
    <row r="1411" spans="1:16" x14ac:dyDescent="0.25">
      <c r="A1411" s="55" t="s">
        <v>6511</v>
      </c>
      <c r="B1411" s="56" t="s">
        <v>6031</v>
      </c>
      <c r="C1411" s="57" t="s">
        <v>6032</v>
      </c>
      <c r="D1411" s="56" t="s">
        <v>6792</v>
      </c>
      <c r="E1411" s="56" t="s">
        <v>12</v>
      </c>
      <c r="F1411" s="58">
        <v>9</v>
      </c>
      <c r="G1411" s="59">
        <v>88.46</v>
      </c>
      <c r="H1411" s="60">
        <v>796.14</v>
      </c>
      <c r="I1411" s="38"/>
      <c r="J1411" s="38"/>
      <c r="L1411" s="27"/>
      <c r="N1411" s="19"/>
      <c r="P1411" s="19"/>
    </row>
    <row r="1412" spans="1:16" x14ac:dyDescent="0.25">
      <c r="A1412" s="55" t="s">
        <v>6298</v>
      </c>
      <c r="B1412" s="56" t="s">
        <v>6311</v>
      </c>
      <c r="C1412" s="57" t="s">
        <v>6312</v>
      </c>
      <c r="D1412" s="56" t="s">
        <v>6792</v>
      </c>
      <c r="E1412" s="56" t="s">
        <v>68</v>
      </c>
      <c r="F1412" s="58">
        <v>7</v>
      </c>
      <c r="G1412" s="59">
        <v>112.79</v>
      </c>
      <c r="H1412" s="60">
        <v>789.53</v>
      </c>
      <c r="I1412" s="38"/>
      <c r="J1412" s="38"/>
      <c r="L1412" s="27"/>
      <c r="N1412" s="19"/>
      <c r="P1412" s="19"/>
    </row>
    <row r="1413" spans="1:16" ht="24.75" x14ac:dyDescent="0.25">
      <c r="A1413" s="55" t="s">
        <v>4593</v>
      </c>
      <c r="B1413" s="56" t="s">
        <v>4594</v>
      </c>
      <c r="C1413" s="57" t="s">
        <v>4595</v>
      </c>
      <c r="D1413" s="56" t="s">
        <v>11</v>
      </c>
      <c r="E1413" s="56" t="s">
        <v>12</v>
      </c>
      <c r="F1413" s="58">
        <v>84</v>
      </c>
      <c r="G1413" s="59">
        <v>9.3800000000000008</v>
      </c>
      <c r="H1413" s="60">
        <v>787.92</v>
      </c>
      <c r="I1413" s="38"/>
      <c r="J1413" s="38"/>
      <c r="L1413" s="27"/>
      <c r="N1413" s="19"/>
      <c r="P1413" s="19"/>
    </row>
    <row r="1414" spans="1:16" x14ac:dyDescent="0.25">
      <c r="A1414" s="55" t="s">
        <v>1650</v>
      </c>
      <c r="B1414" s="56" t="s">
        <v>1651</v>
      </c>
      <c r="C1414" s="57" t="s">
        <v>1652</v>
      </c>
      <c r="D1414" s="56" t="s">
        <v>36</v>
      </c>
      <c r="E1414" s="56" t="s">
        <v>1653</v>
      </c>
      <c r="F1414" s="58">
        <v>25</v>
      </c>
      <c r="G1414" s="59">
        <v>31.49</v>
      </c>
      <c r="H1414" s="60">
        <v>787.25</v>
      </c>
      <c r="I1414" s="38"/>
      <c r="J1414" s="38"/>
      <c r="L1414" s="27"/>
      <c r="N1414" s="19"/>
      <c r="P1414" s="19"/>
    </row>
    <row r="1415" spans="1:16" ht="16.5" x14ac:dyDescent="0.25">
      <c r="A1415" s="55" t="s">
        <v>1977</v>
      </c>
      <c r="B1415" s="56" t="s">
        <v>1978</v>
      </c>
      <c r="C1415" s="57" t="s">
        <v>1979</v>
      </c>
      <c r="D1415" s="56" t="s">
        <v>11</v>
      </c>
      <c r="E1415" s="56" t="s">
        <v>19</v>
      </c>
      <c r="F1415" s="58">
        <v>5</v>
      </c>
      <c r="G1415" s="59">
        <v>156.27000000000001</v>
      </c>
      <c r="H1415" s="60">
        <v>781.35</v>
      </c>
      <c r="I1415" s="38"/>
      <c r="J1415" s="38"/>
      <c r="L1415" s="27"/>
      <c r="N1415" s="19"/>
      <c r="P1415" s="19"/>
    </row>
    <row r="1416" spans="1:16" ht="16.5" x14ac:dyDescent="0.25">
      <c r="A1416" s="55" t="s">
        <v>1989</v>
      </c>
      <c r="B1416" s="56" t="s">
        <v>1990</v>
      </c>
      <c r="C1416" s="57" t="s">
        <v>1991</v>
      </c>
      <c r="D1416" s="56" t="s">
        <v>11</v>
      </c>
      <c r="E1416" s="56" t="s">
        <v>19</v>
      </c>
      <c r="F1416" s="58">
        <v>5</v>
      </c>
      <c r="G1416" s="59">
        <v>156.16999999999999</v>
      </c>
      <c r="H1416" s="60">
        <v>780.85</v>
      </c>
      <c r="I1416" s="38"/>
      <c r="J1416" s="38"/>
      <c r="L1416" s="27"/>
      <c r="N1416" s="19"/>
      <c r="P1416" s="19"/>
    </row>
    <row r="1417" spans="1:16" x14ac:dyDescent="0.25">
      <c r="A1417" s="55" t="s">
        <v>4640</v>
      </c>
      <c r="B1417" s="56" t="s">
        <v>4641</v>
      </c>
      <c r="C1417" s="57" t="s">
        <v>4562</v>
      </c>
      <c r="D1417" s="56" t="s">
        <v>6792</v>
      </c>
      <c r="E1417" s="56" t="s">
        <v>12</v>
      </c>
      <c r="F1417" s="58">
        <v>5</v>
      </c>
      <c r="G1417" s="59">
        <v>156.16999999999999</v>
      </c>
      <c r="H1417" s="60">
        <v>780.85</v>
      </c>
      <c r="I1417" s="38"/>
      <c r="J1417" s="38"/>
      <c r="L1417" s="27"/>
      <c r="N1417" s="19"/>
      <c r="P1417" s="19"/>
    </row>
    <row r="1418" spans="1:16" x14ac:dyDescent="0.25">
      <c r="A1418" s="55" t="s">
        <v>6404</v>
      </c>
      <c r="B1418" s="56" t="s">
        <v>6417</v>
      </c>
      <c r="C1418" s="57" t="s">
        <v>6418</v>
      </c>
      <c r="D1418" s="56" t="s">
        <v>6792</v>
      </c>
      <c r="E1418" s="56" t="s">
        <v>19</v>
      </c>
      <c r="F1418" s="58">
        <v>28</v>
      </c>
      <c r="G1418" s="59">
        <v>27.76</v>
      </c>
      <c r="H1418" s="60">
        <v>777.28</v>
      </c>
      <c r="I1418" s="38"/>
      <c r="J1418" s="38"/>
      <c r="L1418" s="27"/>
      <c r="N1418" s="19"/>
      <c r="P1418" s="19"/>
    </row>
    <row r="1419" spans="1:16" x14ac:dyDescent="0.25">
      <c r="A1419" s="55" t="s">
        <v>1825</v>
      </c>
      <c r="B1419" s="56" t="s">
        <v>1826</v>
      </c>
      <c r="C1419" s="57" t="s">
        <v>1827</v>
      </c>
      <c r="D1419" s="56" t="s">
        <v>6792</v>
      </c>
      <c r="E1419" s="56" t="s">
        <v>68</v>
      </c>
      <c r="F1419" s="58">
        <v>3</v>
      </c>
      <c r="G1419" s="59">
        <v>258.27</v>
      </c>
      <c r="H1419" s="60">
        <v>774.81</v>
      </c>
      <c r="I1419" s="38"/>
      <c r="J1419" s="38"/>
      <c r="L1419" s="27"/>
      <c r="N1419" s="19"/>
      <c r="P1419" s="19"/>
    </row>
    <row r="1420" spans="1:16" x14ac:dyDescent="0.25">
      <c r="A1420" s="55" t="s">
        <v>4079</v>
      </c>
      <c r="B1420" s="56" t="s">
        <v>4104</v>
      </c>
      <c r="C1420" s="57" t="s">
        <v>4105</v>
      </c>
      <c r="D1420" s="56" t="s">
        <v>6792</v>
      </c>
      <c r="E1420" s="56" t="s">
        <v>19</v>
      </c>
      <c r="F1420" s="58">
        <v>15</v>
      </c>
      <c r="G1420" s="59">
        <v>51.46</v>
      </c>
      <c r="H1420" s="60">
        <v>771.9</v>
      </c>
      <c r="I1420" s="38"/>
      <c r="J1420" s="38"/>
      <c r="L1420" s="27"/>
      <c r="N1420" s="19"/>
      <c r="P1420" s="19"/>
    </row>
    <row r="1421" spans="1:16" ht="24.75" x14ac:dyDescent="0.25">
      <c r="A1421" s="55" t="s">
        <v>1717</v>
      </c>
      <c r="B1421" s="56" t="s">
        <v>1718</v>
      </c>
      <c r="C1421" s="57" t="s">
        <v>1719</v>
      </c>
      <c r="D1421" s="56" t="s">
        <v>11</v>
      </c>
      <c r="E1421" s="56" t="s">
        <v>68</v>
      </c>
      <c r="F1421" s="58">
        <v>19</v>
      </c>
      <c r="G1421" s="59">
        <v>40.590000000000003</v>
      </c>
      <c r="H1421" s="60">
        <v>771.21</v>
      </c>
      <c r="I1421" s="38"/>
      <c r="J1421" s="38"/>
      <c r="L1421" s="27"/>
      <c r="N1421" s="19"/>
      <c r="P1421" s="19"/>
    </row>
    <row r="1422" spans="1:16" x14ac:dyDescent="0.25">
      <c r="A1422" s="55" t="s">
        <v>1087</v>
      </c>
      <c r="B1422" s="56" t="s">
        <v>1088</v>
      </c>
      <c r="C1422" s="57" t="s">
        <v>1089</v>
      </c>
      <c r="D1422" s="56" t="s">
        <v>6792</v>
      </c>
      <c r="E1422" s="56" t="s">
        <v>12</v>
      </c>
      <c r="F1422" s="58">
        <v>7</v>
      </c>
      <c r="G1422" s="59">
        <v>110.01</v>
      </c>
      <c r="H1422" s="60">
        <v>770.07</v>
      </c>
      <c r="I1422" s="38"/>
      <c r="J1422" s="38"/>
      <c r="K1422" s="27" t="s">
        <v>6805</v>
      </c>
      <c r="L1422" s="27"/>
      <c r="N1422" s="19"/>
      <c r="P1422" s="19"/>
    </row>
    <row r="1423" spans="1:16" x14ac:dyDescent="0.25">
      <c r="A1423" s="55" t="s">
        <v>779</v>
      </c>
      <c r="B1423" s="56" t="s">
        <v>780</v>
      </c>
      <c r="C1423" s="57" t="s">
        <v>781</v>
      </c>
      <c r="D1423" s="56" t="s">
        <v>6792</v>
      </c>
      <c r="E1423" s="56" t="s">
        <v>698</v>
      </c>
      <c r="F1423" s="58">
        <v>7</v>
      </c>
      <c r="G1423" s="59">
        <v>109.84</v>
      </c>
      <c r="H1423" s="60">
        <v>768.88</v>
      </c>
      <c r="I1423" s="38"/>
      <c r="J1423" s="38"/>
      <c r="L1423" s="27"/>
      <c r="N1423" s="19"/>
      <c r="P1423" s="19"/>
    </row>
    <row r="1424" spans="1:16" x14ac:dyDescent="0.25">
      <c r="A1424" s="55" t="s">
        <v>5999</v>
      </c>
      <c r="B1424" s="56" t="s">
        <v>6003</v>
      </c>
      <c r="C1424" s="57" t="s">
        <v>6004</v>
      </c>
      <c r="D1424" s="56" t="s">
        <v>11</v>
      </c>
      <c r="E1424" s="56" t="s">
        <v>29</v>
      </c>
      <c r="F1424" s="58">
        <v>7</v>
      </c>
      <c r="G1424" s="59">
        <v>108.98</v>
      </c>
      <c r="H1424" s="60">
        <v>762.86</v>
      </c>
      <c r="I1424" s="38"/>
      <c r="J1424" s="38"/>
      <c r="L1424" s="27"/>
      <c r="N1424" s="19"/>
      <c r="P1424" s="19"/>
    </row>
    <row r="1425" spans="1:16" x14ac:dyDescent="0.25">
      <c r="A1425" s="55" t="s">
        <v>4088</v>
      </c>
      <c r="B1425" s="56" t="s">
        <v>4113</v>
      </c>
      <c r="C1425" s="57" t="s">
        <v>4114</v>
      </c>
      <c r="D1425" s="56" t="s">
        <v>6792</v>
      </c>
      <c r="E1425" s="56" t="s">
        <v>19</v>
      </c>
      <c r="F1425" s="58">
        <v>12</v>
      </c>
      <c r="G1425" s="59">
        <v>63.54</v>
      </c>
      <c r="H1425" s="60">
        <v>762.48</v>
      </c>
      <c r="I1425" s="38"/>
      <c r="J1425" s="38"/>
      <c r="L1425" s="27"/>
      <c r="N1425" s="19"/>
      <c r="P1425" s="19"/>
    </row>
    <row r="1426" spans="1:16" x14ac:dyDescent="0.25">
      <c r="A1426" s="55" t="s">
        <v>4976</v>
      </c>
      <c r="B1426" s="56" t="s">
        <v>4980</v>
      </c>
      <c r="C1426" s="57" t="s">
        <v>4981</v>
      </c>
      <c r="D1426" s="56" t="s">
        <v>6792</v>
      </c>
      <c r="E1426" s="56" t="s">
        <v>68</v>
      </c>
      <c r="F1426" s="58">
        <v>3</v>
      </c>
      <c r="G1426" s="59">
        <v>250.48</v>
      </c>
      <c r="H1426" s="60">
        <v>751.44</v>
      </c>
      <c r="I1426" s="38"/>
      <c r="J1426" s="38"/>
      <c r="L1426" s="27"/>
      <c r="N1426" s="19"/>
      <c r="P1426" s="19"/>
    </row>
    <row r="1427" spans="1:16" x14ac:dyDescent="0.25">
      <c r="A1427" s="55" t="s">
        <v>4103</v>
      </c>
      <c r="B1427" s="56" t="s">
        <v>4130</v>
      </c>
      <c r="C1427" s="57" t="s">
        <v>4131</v>
      </c>
      <c r="D1427" s="56" t="s">
        <v>6792</v>
      </c>
      <c r="E1427" s="56" t="s">
        <v>19</v>
      </c>
      <c r="F1427" s="58">
        <v>5</v>
      </c>
      <c r="G1427" s="59">
        <v>149.74</v>
      </c>
      <c r="H1427" s="60">
        <v>748.7</v>
      </c>
      <c r="I1427" s="38"/>
      <c r="J1427" s="38"/>
      <c r="L1427" s="27"/>
      <c r="N1427" s="19"/>
      <c r="P1427" s="19"/>
    </row>
    <row r="1428" spans="1:16" ht="16.5" x14ac:dyDescent="0.25">
      <c r="A1428" s="55" t="s">
        <v>4227</v>
      </c>
      <c r="B1428" s="56" t="s">
        <v>4261</v>
      </c>
      <c r="C1428" s="57" t="s">
        <v>4262</v>
      </c>
      <c r="D1428" s="56" t="s">
        <v>11</v>
      </c>
      <c r="E1428" s="56" t="s">
        <v>19</v>
      </c>
      <c r="F1428" s="58">
        <v>5</v>
      </c>
      <c r="G1428" s="59">
        <v>149.54</v>
      </c>
      <c r="H1428" s="60">
        <v>747.7</v>
      </c>
      <c r="I1428" s="38"/>
      <c r="J1428" s="38"/>
      <c r="L1428" s="27"/>
      <c r="N1428" s="19"/>
      <c r="P1428" s="19"/>
    </row>
    <row r="1429" spans="1:16" x14ac:dyDescent="0.25">
      <c r="A1429" s="55" t="s">
        <v>5862</v>
      </c>
      <c r="B1429" s="56" t="s">
        <v>5866</v>
      </c>
      <c r="C1429" s="57" t="s">
        <v>5867</v>
      </c>
      <c r="D1429" s="56" t="s">
        <v>6792</v>
      </c>
      <c r="E1429" s="56" t="s">
        <v>29</v>
      </c>
      <c r="F1429" s="58">
        <v>7</v>
      </c>
      <c r="G1429" s="59">
        <v>106.79</v>
      </c>
      <c r="H1429" s="60">
        <v>747.53</v>
      </c>
      <c r="I1429" s="38"/>
      <c r="J1429" s="38"/>
      <c r="L1429" s="27"/>
      <c r="N1429" s="19"/>
      <c r="P1429" s="19"/>
    </row>
    <row r="1430" spans="1:16" x14ac:dyDescent="0.25">
      <c r="A1430" s="55" t="s">
        <v>5968</v>
      </c>
      <c r="B1430" s="56" t="s">
        <v>5972</v>
      </c>
      <c r="C1430" s="57" t="s">
        <v>5867</v>
      </c>
      <c r="D1430" s="56" t="s">
        <v>6792</v>
      </c>
      <c r="E1430" s="56" t="s">
        <v>29</v>
      </c>
      <c r="F1430" s="58">
        <v>7</v>
      </c>
      <c r="G1430" s="59">
        <v>106.79</v>
      </c>
      <c r="H1430" s="60">
        <v>747.53</v>
      </c>
      <c r="I1430" s="38"/>
      <c r="J1430" s="38"/>
      <c r="L1430" s="27"/>
      <c r="N1430" s="19"/>
      <c r="P1430" s="19"/>
    </row>
    <row r="1431" spans="1:16" x14ac:dyDescent="0.25">
      <c r="A1431" s="55" t="s">
        <v>2718</v>
      </c>
      <c r="B1431" s="56" t="s">
        <v>2719</v>
      </c>
      <c r="C1431" s="57" t="s">
        <v>2720</v>
      </c>
      <c r="D1431" s="56" t="s">
        <v>6792</v>
      </c>
      <c r="E1431" s="56" t="s">
        <v>68</v>
      </c>
      <c r="F1431" s="58">
        <v>5</v>
      </c>
      <c r="G1431" s="59">
        <v>149.35</v>
      </c>
      <c r="H1431" s="60">
        <v>746.75</v>
      </c>
      <c r="I1431" s="38"/>
      <c r="J1431" s="38"/>
      <c r="L1431" s="27"/>
      <c r="N1431" s="19"/>
      <c r="P1431" s="19"/>
    </row>
    <row r="1432" spans="1:16" ht="16.5" x14ac:dyDescent="0.25">
      <c r="A1432" s="55" t="s">
        <v>5173</v>
      </c>
      <c r="B1432" s="56" t="s">
        <v>5174</v>
      </c>
      <c r="C1432" s="57" t="s">
        <v>5175</v>
      </c>
      <c r="D1432" s="56" t="s">
        <v>11</v>
      </c>
      <c r="E1432" s="56" t="s">
        <v>12</v>
      </c>
      <c r="F1432" s="58">
        <v>3</v>
      </c>
      <c r="G1432" s="59">
        <v>248.37</v>
      </c>
      <c r="H1432" s="60">
        <v>745.11</v>
      </c>
      <c r="I1432" s="38"/>
      <c r="J1432" s="38"/>
      <c r="L1432" s="27"/>
      <c r="N1432" s="19"/>
      <c r="P1432" s="19"/>
    </row>
    <row r="1433" spans="1:16" x14ac:dyDescent="0.25">
      <c r="A1433" s="55" t="s">
        <v>5731</v>
      </c>
      <c r="B1433" s="56" t="s">
        <v>5735</v>
      </c>
      <c r="C1433" s="57" t="s">
        <v>5736</v>
      </c>
      <c r="D1433" s="56" t="s">
        <v>6792</v>
      </c>
      <c r="E1433" s="56" t="s">
        <v>12</v>
      </c>
      <c r="F1433" s="58">
        <v>7</v>
      </c>
      <c r="G1433" s="59">
        <v>105.77</v>
      </c>
      <c r="H1433" s="60">
        <v>740.39</v>
      </c>
      <c r="I1433" s="38"/>
      <c r="J1433" s="38"/>
      <c r="K1433" s="27" t="s">
        <v>6797</v>
      </c>
      <c r="L1433" s="27"/>
      <c r="N1433" s="19"/>
      <c r="P1433" s="19"/>
    </row>
    <row r="1434" spans="1:16" x14ac:dyDescent="0.25">
      <c r="A1434" s="55" t="s">
        <v>714</v>
      </c>
      <c r="B1434" s="56" t="s">
        <v>715</v>
      </c>
      <c r="C1434" s="57" t="s">
        <v>716</v>
      </c>
      <c r="D1434" s="56" t="s">
        <v>6792</v>
      </c>
      <c r="E1434" s="56" t="s">
        <v>68</v>
      </c>
      <c r="F1434" s="58">
        <v>52</v>
      </c>
      <c r="G1434" s="59">
        <v>14.1</v>
      </c>
      <c r="H1434" s="60">
        <v>733.2</v>
      </c>
      <c r="I1434" s="38"/>
      <c r="J1434" s="38"/>
      <c r="L1434" s="27"/>
      <c r="N1434" s="19"/>
      <c r="P1434" s="19"/>
    </row>
    <row r="1435" spans="1:16" x14ac:dyDescent="0.25">
      <c r="A1435" s="55" t="s">
        <v>1016</v>
      </c>
      <c r="B1435" s="56" t="s">
        <v>1017</v>
      </c>
      <c r="C1435" s="57" t="s">
        <v>1018</v>
      </c>
      <c r="D1435" s="56" t="s">
        <v>6792</v>
      </c>
      <c r="E1435" s="56" t="s">
        <v>19</v>
      </c>
      <c r="F1435" s="58">
        <v>7</v>
      </c>
      <c r="G1435" s="59">
        <v>104.7</v>
      </c>
      <c r="H1435" s="60">
        <v>732.9</v>
      </c>
      <c r="I1435" s="38"/>
      <c r="J1435" s="38"/>
      <c r="L1435" s="27"/>
      <c r="N1435" s="19"/>
      <c r="P1435" s="19"/>
    </row>
    <row r="1436" spans="1:16" x14ac:dyDescent="0.25">
      <c r="A1436" s="55" t="s">
        <v>5088</v>
      </c>
      <c r="B1436" s="56" t="s">
        <v>5092</v>
      </c>
      <c r="C1436" s="57" t="s">
        <v>5093</v>
      </c>
      <c r="D1436" s="56" t="s">
        <v>6792</v>
      </c>
      <c r="E1436" s="56" t="s">
        <v>12</v>
      </c>
      <c r="F1436" s="58">
        <v>21</v>
      </c>
      <c r="G1436" s="59">
        <v>34.799999999999997</v>
      </c>
      <c r="H1436" s="60">
        <v>730.8</v>
      </c>
      <c r="I1436" s="38"/>
      <c r="J1436" s="38"/>
      <c r="L1436" s="27"/>
      <c r="N1436" s="19"/>
      <c r="P1436" s="19"/>
    </row>
    <row r="1437" spans="1:16" x14ac:dyDescent="0.25">
      <c r="A1437" s="55" t="s">
        <v>1013</v>
      </c>
      <c r="B1437" s="56" t="s">
        <v>1014</v>
      </c>
      <c r="C1437" s="57" t="s">
        <v>1015</v>
      </c>
      <c r="D1437" s="56" t="s">
        <v>6792</v>
      </c>
      <c r="E1437" s="56" t="s">
        <v>19</v>
      </c>
      <c r="F1437" s="58">
        <v>18</v>
      </c>
      <c r="G1437" s="59">
        <v>40.53</v>
      </c>
      <c r="H1437" s="60">
        <v>729.54</v>
      </c>
      <c r="I1437" s="38"/>
      <c r="J1437" s="38"/>
      <c r="L1437" s="27"/>
      <c r="N1437" s="19"/>
      <c r="P1437" s="19"/>
    </row>
    <row r="1438" spans="1:16" x14ac:dyDescent="0.25">
      <c r="A1438" s="55" t="s">
        <v>620</v>
      </c>
      <c r="B1438" s="56" t="s">
        <v>621</v>
      </c>
      <c r="C1438" s="57" t="s">
        <v>622</v>
      </c>
      <c r="D1438" s="56" t="s">
        <v>6792</v>
      </c>
      <c r="E1438" s="56" t="s">
        <v>68</v>
      </c>
      <c r="F1438" s="58">
        <v>9</v>
      </c>
      <c r="G1438" s="59">
        <v>80.98</v>
      </c>
      <c r="H1438" s="60">
        <v>728.82</v>
      </c>
      <c r="I1438" s="38"/>
      <c r="J1438" s="38"/>
      <c r="L1438" s="27"/>
      <c r="N1438" s="19"/>
      <c r="P1438" s="19"/>
    </row>
    <row r="1439" spans="1:16" x14ac:dyDescent="0.25">
      <c r="A1439" s="55" t="s">
        <v>1278</v>
      </c>
      <c r="B1439" s="56" t="s">
        <v>1285</v>
      </c>
      <c r="C1439" s="57" t="s">
        <v>1286</v>
      </c>
      <c r="D1439" s="56" t="s">
        <v>6792</v>
      </c>
      <c r="E1439" s="56" t="s">
        <v>19</v>
      </c>
      <c r="F1439" s="58">
        <v>5</v>
      </c>
      <c r="G1439" s="59">
        <v>145.52000000000001</v>
      </c>
      <c r="H1439" s="60">
        <v>727.6</v>
      </c>
      <c r="I1439" s="38"/>
      <c r="J1439" s="38"/>
      <c r="L1439" s="27"/>
      <c r="N1439" s="19"/>
      <c r="P1439" s="19"/>
    </row>
    <row r="1440" spans="1:16" x14ac:dyDescent="0.25">
      <c r="A1440" s="55" t="s">
        <v>2956</v>
      </c>
      <c r="B1440" s="56" t="s">
        <v>2957</v>
      </c>
      <c r="C1440" s="57" t="s">
        <v>2958</v>
      </c>
      <c r="D1440" s="56" t="s">
        <v>6792</v>
      </c>
      <c r="E1440" s="56" t="s">
        <v>19</v>
      </c>
      <c r="F1440" s="58">
        <v>5</v>
      </c>
      <c r="G1440" s="59">
        <v>144.71</v>
      </c>
      <c r="H1440" s="60">
        <v>723.55</v>
      </c>
      <c r="I1440" s="38"/>
      <c r="J1440" s="38"/>
      <c r="L1440" s="27"/>
      <c r="N1440" s="19"/>
      <c r="P1440" s="19"/>
    </row>
    <row r="1441" spans="1:16" x14ac:dyDescent="0.25">
      <c r="A1441" s="55" t="s">
        <v>3803</v>
      </c>
      <c r="B1441" s="56" t="s">
        <v>3816</v>
      </c>
      <c r="C1441" s="57" t="s">
        <v>3817</v>
      </c>
      <c r="D1441" s="56" t="s">
        <v>6792</v>
      </c>
      <c r="E1441" s="56" t="s">
        <v>68</v>
      </c>
      <c r="F1441" s="58">
        <v>5</v>
      </c>
      <c r="G1441" s="59">
        <v>144.01</v>
      </c>
      <c r="H1441" s="60">
        <v>720.05</v>
      </c>
      <c r="I1441" s="38"/>
      <c r="J1441" s="38"/>
      <c r="L1441" s="27"/>
      <c r="N1441" s="19"/>
      <c r="P1441" s="19"/>
    </row>
    <row r="1442" spans="1:16" x14ac:dyDescent="0.25">
      <c r="A1442" s="55" t="s">
        <v>2223</v>
      </c>
      <c r="B1442" s="56" t="s">
        <v>2224</v>
      </c>
      <c r="C1442" s="57" t="s">
        <v>2225</v>
      </c>
      <c r="D1442" s="56" t="s">
        <v>6792</v>
      </c>
      <c r="E1442" s="56" t="s">
        <v>19</v>
      </c>
      <c r="F1442" s="61">
        <v>5</v>
      </c>
      <c r="G1442" s="59">
        <v>143.59</v>
      </c>
      <c r="H1442" s="60">
        <v>717.95</v>
      </c>
      <c r="I1442" s="38"/>
      <c r="J1442" s="38"/>
      <c r="L1442" s="27"/>
      <c r="N1442" s="19"/>
      <c r="P1442" s="19"/>
    </row>
    <row r="1443" spans="1:16" x14ac:dyDescent="0.25">
      <c r="A1443" s="55" t="s">
        <v>3130</v>
      </c>
      <c r="B1443" s="56" t="s">
        <v>3131</v>
      </c>
      <c r="C1443" s="57" t="s">
        <v>3132</v>
      </c>
      <c r="D1443" s="56" t="s">
        <v>6792</v>
      </c>
      <c r="E1443" s="56" t="s">
        <v>19</v>
      </c>
      <c r="F1443" s="58">
        <v>5</v>
      </c>
      <c r="G1443" s="59">
        <v>142.94</v>
      </c>
      <c r="H1443" s="60">
        <v>714.7</v>
      </c>
      <c r="I1443" s="38"/>
      <c r="J1443" s="38"/>
      <c r="L1443" s="27"/>
      <c r="N1443" s="19"/>
      <c r="P1443" s="19"/>
    </row>
    <row r="1444" spans="1:16" x14ac:dyDescent="0.25">
      <c r="A1444" s="55" t="s">
        <v>3728</v>
      </c>
      <c r="B1444" s="56" t="s">
        <v>3741</v>
      </c>
      <c r="C1444" s="57" t="s">
        <v>3742</v>
      </c>
      <c r="D1444" s="56" t="s">
        <v>6792</v>
      </c>
      <c r="E1444" s="56" t="s">
        <v>19</v>
      </c>
      <c r="F1444" s="58">
        <v>5</v>
      </c>
      <c r="G1444" s="59">
        <v>142.13</v>
      </c>
      <c r="H1444" s="60">
        <v>710.65</v>
      </c>
      <c r="I1444" s="38"/>
      <c r="J1444" s="38"/>
      <c r="L1444" s="27"/>
      <c r="N1444" s="19"/>
      <c r="P1444" s="19"/>
    </row>
    <row r="1445" spans="1:16" ht="16.5" x14ac:dyDescent="0.25">
      <c r="A1445" s="55" t="s">
        <v>1548</v>
      </c>
      <c r="B1445" s="56" t="s">
        <v>1549</v>
      </c>
      <c r="C1445" s="57" t="s">
        <v>1550</v>
      </c>
      <c r="D1445" s="56" t="s">
        <v>11</v>
      </c>
      <c r="E1445" s="56" t="s">
        <v>19</v>
      </c>
      <c r="F1445" s="58">
        <v>4</v>
      </c>
      <c r="G1445" s="59">
        <v>177.66</v>
      </c>
      <c r="H1445" s="60">
        <v>710.64</v>
      </c>
      <c r="I1445" s="38"/>
      <c r="J1445" s="38"/>
      <c r="L1445" s="27"/>
      <c r="N1445" s="19"/>
      <c r="P1445" s="19"/>
    </row>
    <row r="1446" spans="1:16" x14ac:dyDescent="0.25">
      <c r="A1446" s="55" t="s">
        <v>1399</v>
      </c>
      <c r="B1446" s="56" t="s">
        <v>1400</v>
      </c>
      <c r="C1446" s="57" t="s">
        <v>1401</v>
      </c>
      <c r="D1446" s="56" t="s">
        <v>6792</v>
      </c>
      <c r="E1446" s="56" t="s">
        <v>68</v>
      </c>
      <c r="F1446" s="58">
        <v>25</v>
      </c>
      <c r="G1446" s="59">
        <v>28.25</v>
      </c>
      <c r="H1446" s="60">
        <v>706.25</v>
      </c>
      <c r="I1446" s="38"/>
      <c r="J1446" s="38"/>
      <c r="L1446" s="27"/>
      <c r="N1446" s="19"/>
      <c r="P1446" s="19"/>
    </row>
    <row r="1447" spans="1:16" ht="24.75" x14ac:dyDescent="0.25">
      <c r="A1447" s="55" t="s">
        <v>1444</v>
      </c>
      <c r="B1447" s="56" t="s">
        <v>1445</v>
      </c>
      <c r="C1447" s="57" t="s">
        <v>1446</v>
      </c>
      <c r="D1447" s="56" t="s">
        <v>11</v>
      </c>
      <c r="E1447" s="56" t="s">
        <v>68</v>
      </c>
      <c r="F1447" s="58">
        <v>15</v>
      </c>
      <c r="G1447" s="59">
        <v>47.06</v>
      </c>
      <c r="H1447" s="60">
        <v>705.9</v>
      </c>
      <c r="I1447" s="38"/>
      <c r="J1447" s="38"/>
      <c r="L1447" s="27"/>
      <c r="N1447" s="19"/>
      <c r="P1447" s="19"/>
    </row>
    <row r="1448" spans="1:16" x14ac:dyDescent="0.25">
      <c r="A1448" s="55" t="s">
        <v>3046</v>
      </c>
      <c r="B1448" s="56" t="s">
        <v>3047</v>
      </c>
      <c r="C1448" s="57" t="s">
        <v>3048</v>
      </c>
      <c r="D1448" s="56" t="s">
        <v>6792</v>
      </c>
      <c r="E1448" s="56" t="s">
        <v>19</v>
      </c>
      <c r="F1448" s="58">
        <v>3</v>
      </c>
      <c r="G1448" s="59">
        <v>234.09</v>
      </c>
      <c r="H1448" s="60">
        <v>702.27</v>
      </c>
      <c r="I1448" s="38"/>
      <c r="J1448" s="38"/>
      <c r="L1448" s="27"/>
      <c r="N1448" s="19"/>
      <c r="P1448" s="19"/>
    </row>
    <row r="1449" spans="1:16" x14ac:dyDescent="0.25">
      <c r="A1449" s="55" t="s">
        <v>1323</v>
      </c>
      <c r="B1449" s="56" t="s">
        <v>1330</v>
      </c>
      <c r="C1449" s="57" t="s">
        <v>1331</v>
      </c>
      <c r="D1449" s="56" t="s">
        <v>6792</v>
      </c>
      <c r="E1449" s="56" t="s">
        <v>68</v>
      </c>
      <c r="F1449" s="58">
        <v>5</v>
      </c>
      <c r="G1449" s="59">
        <v>140.32</v>
      </c>
      <c r="H1449" s="60">
        <v>701.6</v>
      </c>
      <c r="I1449" s="38"/>
      <c r="J1449" s="38"/>
      <c r="L1449" s="27"/>
      <c r="N1449" s="19"/>
      <c r="P1449" s="19"/>
    </row>
    <row r="1450" spans="1:16" x14ac:dyDescent="0.25">
      <c r="A1450" s="55" t="s">
        <v>6328</v>
      </c>
      <c r="B1450" s="56" t="s">
        <v>6341</v>
      </c>
      <c r="C1450" s="57" t="s">
        <v>6342</v>
      </c>
      <c r="D1450" s="56" t="s">
        <v>6792</v>
      </c>
      <c r="E1450" s="56" t="s">
        <v>6273</v>
      </c>
      <c r="F1450" s="58">
        <v>7</v>
      </c>
      <c r="G1450" s="59">
        <v>100.18</v>
      </c>
      <c r="H1450" s="60">
        <v>701.26</v>
      </c>
      <c r="I1450" s="38"/>
      <c r="J1450" s="38"/>
      <c r="L1450" s="27"/>
      <c r="N1450" s="19"/>
      <c r="P1450" s="19"/>
    </row>
    <row r="1451" spans="1:16" x14ac:dyDescent="0.25">
      <c r="A1451" s="55" t="s">
        <v>2469</v>
      </c>
      <c r="B1451" s="56" t="s">
        <v>2470</v>
      </c>
      <c r="C1451" s="57" t="s">
        <v>2471</v>
      </c>
      <c r="D1451" s="56" t="s">
        <v>6792</v>
      </c>
      <c r="E1451" s="56" t="s">
        <v>19</v>
      </c>
      <c r="F1451" s="58">
        <v>5</v>
      </c>
      <c r="G1451" s="59">
        <v>139.86000000000001</v>
      </c>
      <c r="H1451" s="60">
        <v>699.3</v>
      </c>
      <c r="I1451" s="38"/>
      <c r="J1451" s="38"/>
      <c r="L1451" s="27"/>
      <c r="N1451" s="19"/>
      <c r="P1451" s="19"/>
    </row>
    <row r="1452" spans="1:16" x14ac:dyDescent="0.25">
      <c r="A1452" s="55" t="s">
        <v>213</v>
      </c>
      <c r="B1452" s="56" t="s">
        <v>214</v>
      </c>
      <c r="C1452" s="57" t="s">
        <v>215</v>
      </c>
      <c r="D1452" s="56" t="s">
        <v>6792</v>
      </c>
      <c r="E1452" s="56" t="s">
        <v>19</v>
      </c>
      <c r="F1452" s="58">
        <v>5</v>
      </c>
      <c r="G1452" s="59">
        <v>139.27000000000001</v>
      </c>
      <c r="H1452" s="60">
        <v>696.35</v>
      </c>
      <c r="I1452" s="38"/>
      <c r="J1452" s="38"/>
      <c r="L1452" s="27"/>
      <c r="N1452" s="19"/>
      <c r="P1452" s="19"/>
    </row>
    <row r="1453" spans="1:16" x14ac:dyDescent="0.25">
      <c r="A1453" s="55" t="s">
        <v>4575</v>
      </c>
      <c r="B1453" s="56" t="s">
        <v>4576</v>
      </c>
      <c r="C1453" s="57" t="s">
        <v>4577</v>
      </c>
      <c r="D1453" s="56" t="s">
        <v>6792</v>
      </c>
      <c r="E1453" s="56" t="s">
        <v>12</v>
      </c>
      <c r="F1453" s="58">
        <v>2</v>
      </c>
      <c r="G1453" s="59">
        <v>347.87</v>
      </c>
      <c r="H1453" s="60">
        <v>695.74</v>
      </c>
      <c r="I1453" s="38"/>
      <c r="J1453" s="38"/>
      <c r="L1453" s="27"/>
      <c r="N1453" s="19"/>
      <c r="P1453" s="19"/>
    </row>
    <row r="1454" spans="1:16" x14ac:dyDescent="0.25">
      <c r="A1454" s="55" t="s">
        <v>2472</v>
      </c>
      <c r="B1454" s="56" t="s">
        <v>2473</v>
      </c>
      <c r="C1454" s="57" t="s">
        <v>2474</v>
      </c>
      <c r="D1454" s="56" t="s">
        <v>6792</v>
      </c>
      <c r="E1454" s="56" t="s">
        <v>19</v>
      </c>
      <c r="F1454" s="58">
        <v>3</v>
      </c>
      <c r="G1454" s="59">
        <v>231.3</v>
      </c>
      <c r="H1454" s="60">
        <v>693.9</v>
      </c>
      <c r="I1454" s="38"/>
      <c r="J1454" s="38"/>
      <c r="L1454" s="27"/>
      <c r="N1454" s="19"/>
      <c r="P1454" s="19"/>
    </row>
    <row r="1455" spans="1:16" x14ac:dyDescent="0.25">
      <c r="A1455" s="55" t="s">
        <v>1084</v>
      </c>
      <c r="B1455" s="56" t="s">
        <v>1085</v>
      </c>
      <c r="C1455" s="57" t="s">
        <v>1086</v>
      </c>
      <c r="D1455" s="56" t="s">
        <v>6792</v>
      </c>
      <c r="E1455" s="56" t="s">
        <v>12</v>
      </c>
      <c r="F1455" s="58">
        <v>7</v>
      </c>
      <c r="G1455" s="59">
        <v>98.6</v>
      </c>
      <c r="H1455" s="60">
        <v>690.2</v>
      </c>
      <c r="I1455" s="38"/>
      <c r="J1455" s="38"/>
      <c r="L1455" s="27"/>
      <c r="N1455" s="19"/>
      <c r="P1455" s="19"/>
    </row>
    <row r="1456" spans="1:16" ht="16.5" x14ac:dyDescent="0.25">
      <c r="A1456" s="55" t="s">
        <v>5191</v>
      </c>
      <c r="B1456" s="56" t="s">
        <v>5192</v>
      </c>
      <c r="C1456" s="57" t="s">
        <v>5193</v>
      </c>
      <c r="D1456" s="56" t="s">
        <v>6792</v>
      </c>
      <c r="E1456" s="56" t="s">
        <v>12</v>
      </c>
      <c r="F1456" s="58">
        <v>3</v>
      </c>
      <c r="G1456" s="59">
        <v>229.77</v>
      </c>
      <c r="H1456" s="60">
        <v>689.31</v>
      </c>
      <c r="I1456" s="38"/>
      <c r="J1456" s="38"/>
      <c r="L1456" s="27"/>
      <c r="N1456" s="19"/>
      <c r="P1456" s="19"/>
    </row>
    <row r="1457" spans="1:16" x14ac:dyDescent="0.25">
      <c r="A1457" s="55" t="s">
        <v>3320</v>
      </c>
      <c r="B1457" s="56" t="s">
        <v>3333</v>
      </c>
      <c r="C1457" s="57" t="s">
        <v>3334</v>
      </c>
      <c r="D1457" s="56" t="s">
        <v>6792</v>
      </c>
      <c r="E1457" s="56" t="s">
        <v>19</v>
      </c>
      <c r="F1457" s="58">
        <v>5</v>
      </c>
      <c r="G1457" s="59">
        <v>137.46</v>
      </c>
      <c r="H1457" s="60">
        <v>687.3</v>
      </c>
      <c r="I1457" s="38"/>
      <c r="J1457" s="38"/>
      <c r="L1457" s="27"/>
      <c r="N1457" s="19"/>
      <c r="P1457" s="19"/>
    </row>
    <row r="1458" spans="1:16" x14ac:dyDescent="0.25">
      <c r="A1458" s="55" t="s">
        <v>3533</v>
      </c>
      <c r="B1458" s="56" t="s">
        <v>3546</v>
      </c>
      <c r="C1458" s="57" t="s">
        <v>3547</v>
      </c>
      <c r="D1458" s="56" t="s">
        <v>6792</v>
      </c>
      <c r="E1458" s="56" t="s">
        <v>19</v>
      </c>
      <c r="F1458" s="58">
        <v>5</v>
      </c>
      <c r="G1458" s="59">
        <v>137.46</v>
      </c>
      <c r="H1458" s="60">
        <v>687.3</v>
      </c>
      <c r="I1458" s="38"/>
      <c r="J1458" s="38"/>
      <c r="L1458" s="27"/>
      <c r="N1458" s="19"/>
      <c r="P1458" s="19"/>
    </row>
    <row r="1459" spans="1:16" x14ac:dyDescent="0.25">
      <c r="A1459" s="55" t="s">
        <v>4865</v>
      </c>
      <c r="B1459" s="56" t="s">
        <v>4869</v>
      </c>
      <c r="C1459" s="57" t="s">
        <v>4870</v>
      </c>
      <c r="D1459" s="56" t="s">
        <v>6792</v>
      </c>
      <c r="E1459" s="56" t="s">
        <v>68</v>
      </c>
      <c r="F1459" s="58">
        <v>3</v>
      </c>
      <c r="G1459" s="59">
        <v>228.79</v>
      </c>
      <c r="H1459" s="60">
        <v>686.37</v>
      </c>
      <c r="I1459" s="38"/>
      <c r="J1459" s="38"/>
      <c r="L1459" s="27"/>
      <c r="N1459" s="19"/>
      <c r="P1459" s="19"/>
    </row>
    <row r="1460" spans="1:16" ht="16.5" x14ac:dyDescent="0.25">
      <c r="A1460" s="55" t="s">
        <v>4125</v>
      </c>
      <c r="B1460" s="56" t="s">
        <v>4154</v>
      </c>
      <c r="C1460" s="57" t="s">
        <v>4155</v>
      </c>
      <c r="D1460" s="56" t="s">
        <v>6792</v>
      </c>
      <c r="E1460" s="56" t="s">
        <v>19</v>
      </c>
      <c r="F1460" s="58">
        <v>5</v>
      </c>
      <c r="G1460" s="59">
        <v>137.05000000000001</v>
      </c>
      <c r="H1460" s="60">
        <v>685.25</v>
      </c>
      <c r="I1460" s="38"/>
      <c r="J1460" s="38"/>
      <c r="K1460" s="27" t="s">
        <v>6798</v>
      </c>
      <c r="L1460" s="27"/>
      <c r="N1460" s="19"/>
      <c r="P1460" s="19"/>
    </row>
    <row r="1461" spans="1:16" ht="24.75" x14ac:dyDescent="0.25">
      <c r="A1461" s="55" t="s">
        <v>1429</v>
      </c>
      <c r="B1461" s="56" t="s">
        <v>1430</v>
      </c>
      <c r="C1461" s="57" t="s">
        <v>1431</v>
      </c>
      <c r="D1461" s="56" t="s">
        <v>11</v>
      </c>
      <c r="E1461" s="56" t="s">
        <v>68</v>
      </c>
      <c r="F1461" s="58">
        <v>5</v>
      </c>
      <c r="G1461" s="59">
        <v>136.58000000000001</v>
      </c>
      <c r="H1461" s="60">
        <v>682.9</v>
      </c>
      <c r="I1461" s="38"/>
      <c r="J1461" s="38"/>
      <c r="L1461" s="27"/>
      <c r="N1461" s="19"/>
      <c r="P1461" s="19"/>
    </row>
    <row r="1462" spans="1:16" ht="41.25" x14ac:dyDescent="0.25">
      <c r="A1462" s="55" t="s">
        <v>42</v>
      </c>
      <c r="B1462" s="56" t="s">
        <v>43</v>
      </c>
      <c r="C1462" s="57" t="s">
        <v>44</v>
      </c>
      <c r="D1462" s="56" t="s">
        <v>11</v>
      </c>
      <c r="E1462" s="56" t="s">
        <v>29</v>
      </c>
      <c r="F1462" s="58">
        <v>52</v>
      </c>
      <c r="G1462" s="59">
        <v>13.12</v>
      </c>
      <c r="H1462" s="60">
        <v>682.24</v>
      </c>
      <c r="I1462" s="38"/>
      <c r="J1462" s="38"/>
      <c r="L1462" s="27"/>
      <c r="N1462" s="19"/>
      <c r="P1462" s="19"/>
    </row>
    <row r="1463" spans="1:16" x14ac:dyDescent="0.25">
      <c r="A1463" s="55" t="s">
        <v>4061</v>
      </c>
      <c r="B1463" s="56" t="s">
        <v>4086</v>
      </c>
      <c r="C1463" s="57" t="s">
        <v>4087</v>
      </c>
      <c r="D1463" s="56" t="s">
        <v>6792</v>
      </c>
      <c r="E1463" s="56" t="s">
        <v>19</v>
      </c>
      <c r="F1463" s="58">
        <v>110</v>
      </c>
      <c r="G1463" s="59">
        <v>6.13</v>
      </c>
      <c r="H1463" s="60">
        <v>674.3</v>
      </c>
      <c r="I1463" s="38"/>
      <c r="J1463" s="38"/>
      <c r="L1463" s="27"/>
      <c r="N1463" s="19"/>
      <c r="P1463" s="19"/>
    </row>
    <row r="1464" spans="1:16" ht="16.5" x14ac:dyDescent="0.25">
      <c r="A1464" s="55" t="s">
        <v>1512</v>
      </c>
      <c r="B1464" s="56" t="s">
        <v>1513</v>
      </c>
      <c r="C1464" s="57" t="s">
        <v>1514</v>
      </c>
      <c r="D1464" s="56" t="s">
        <v>11</v>
      </c>
      <c r="E1464" s="56" t="s">
        <v>19</v>
      </c>
      <c r="F1464" s="58">
        <v>31</v>
      </c>
      <c r="G1464" s="59">
        <v>21.72</v>
      </c>
      <c r="H1464" s="60">
        <v>673.32</v>
      </c>
      <c r="I1464" s="38"/>
      <c r="J1464" s="38"/>
      <c r="L1464" s="27"/>
      <c r="N1464" s="19"/>
      <c r="P1464" s="19"/>
    </row>
    <row r="1465" spans="1:16" x14ac:dyDescent="0.25">
      <c r="A1465" s="55" t="s">
        <v>2929</v>
      </c>
      <c r="B1465" s="56" t="s">
        <v>2930</v>
      </c>
      <c r="C1465" s="57" t="s">
        <v>2931</v>
      </c>
      <c r="D1465" s="56" t="s">
        <v>6792</v>
      </c>
      <c r="E1465" s="56" t="s">
        <v>19</v>
      </c>
      <c r="F1465" s="58">
        <v>5</v>
      </c>
      <c r="G1465" s="59">
        <v>134.37</v>
      </c>
      <c r="H1465" s="60">
        <v>671.85</v>
      </c>
      <c r="I1465" s="38"/>
      <c r="J1465" s="38"/>
      <c r="L1465" s="27"/>
      <c r="N1465" s="19"/>
      <c r="P1465" s="19"/>
    </row>
    <row r="1466" spans="1:16" x14ac:dyDescent="0.25">
      <c r="A1466" s="55" t="s">
        <v>3975</v>
      </c>
      <c r="B1466" s="56" t="s">
        <v>4000</v>
      </c>
      <c r="C1466" s="57" t="s">
        <v>4001</v>
      </c>
      <c r="D1466" s="56" t="s">
        <v>6792</v>
      </c>
      <c r="E1466" s="56" t="s">
        <v>19</v>
      </c>
      <c r="F1466" s="58">
        <v>2</v>
      </c>
      <c r="G1466" s="59">
        <v>335.68</v>
      </c>
      <c r="H1466" s="60">
        <v>671.36</v>
      </c>
      <c r="I1466" s="38"/>
      <c r="J1466" s="38"/>
      <c r="N1466" s="19"/>
      <c r="P1466" s="19"/>
    </row>
    <row r="1467" spans="1:16" x14ac:dyDescent="0.25">
      <c r="A1467" s="55" t="s">
        <v>1081</v>
      </c>
      <c r="B1467" s="56" t="s">
        <v>1082</v>
      </c>
      <c r="C1467" s="57" t="s">
        <v>1083</v>
      </c>
      <c r="D1467" s="56" t="s">
        <v>6792</v>
      </c>
      <c r="E1467" s="56" t="s">
        <v>12</v>
      </c>
      <c r="F1467" s="58">
        <v>7</v>
      </c>
      <c r="G1467" s="59">
        <v>95.67</v>
      </c>
      <c r="H1467" s="60">
        <v>669.69</v>
      </c>
      <c r="I1467" s="38"/>
      <c r="J1467" s="38"/>
      <c r="L1467" s="27"/>
      <c r="N1467" s="19"/>
      <c r="P1467" s="19"/>
    </row>
    <row r="1468" spans="1:16" ht="24.75" x14ac:dyDescent="0.25">
      <c r="A1468" s="55" t="s">
        <v>5703</v>
      </c>
      <c r="B1468" s="56" t="s">
        <v>5704</v>
      </c>
      <c r="C1468" s="57" t="s">
        <v>5705</v>
      </c>
      <c r="D1468" s="56" t="s">
        <v>11</v>
      </c>
      <c r="E1468" s="56" t="s">
        <v>68</v>
      </c>
      <c r="F1468" s="58">
        <v>7</v>
      </c>
      <c r="G1468" s="59">
        <v>94.54</v>
      </c>
      <c r="H1468" s="60">
        <v>661.78</v>
      </c>
      <c r="I1468" s="38"/>
      <c r="J1468" s="38"/>
      <c r="L1468" s="27"/>
      <c r="N1468" s="19"/>
      <c r="P1468" s="19"/>
    </row>
    <row r="1469" spans="1:16" x14ac:dyDescent="0.25">
      <c r="A1469" s="55" t="s">
        <v>1093</v>
      </c>
      <c r="B1469" s="56" t="s">
        <v>1094</v>
      </c>
      <c r="C1469" s="57" t="s">
        <v>1095</v>
      </c>
      <c r="D1469" s="56" t="s">
        <v>6792</v>
      </c>
      <c r="E1469" s="56" t="s">
        <v>12</v>
      </c>
      <c r="F1469" s="58">
        <v>5</v>
      </c>
      <c r="G1469" s="59">
        <v>132.22</v>
      </c>
      <c r="H1469" s="60">
        <v>661.1</v>
      </c>
      <c r="I1469" s="38"/>
      <c r="J1469" s="38"/>
      <c r="K1469" s="27" t="s">
        <v>6805</v>
      </c>
      <c r="L1469" s="27"/>
      <c r="N1469" s="19"/>
      <c r="P1469" s="19"/>
    </row>
    <row r="1470" spans="1:16" x14ac:dyDescent="0.25">
      <c r="A1470" s="55" t="s">
        <v>4112</v>
      </c>
      <c r="B1470" s="56" t="s">
        <v>4139</v>
      </c>
      <c r="C1470" s="57" t="s">
        <v>4140</v>
      </c>
      <c r="D1470" s="56" t="s">
        <v>6792</v>
      </c>
      <c r="E1470" s="56" t="s">
        <v>19</v>
      </c>
      <c r="F1470" s="58">
        <v>5</v>
      </c>
      <c r="G1470" s="59">
        <v>132.19</v>
      </c>
      <c r="H1470" s="60">
        <v>660.95</v>
      </c>
      <c r="I1470" s="38"/>
      <c r="J1470" s="38"/>
      <c r="L1470" s="27"/>
      <c r="N1470" s="19"/>
      <c r="P1470" s="19"/>
    </row>
    <row r="1471" spans="1:16" x14ac:dyDescent="0.25">
      <c r="A1471" s="55" t="s">
        <v>4323</v>
      </c>
      <c r="B1471" s="56" t="s">
        <v>4324</v>
      </c>
      <c r="C1471" s="57" t="s">
        <v>4325</v>
      </c>
      <c r="D1471" s="56" t="s">
        <v>6792</v>
      </c>
      <c r="E1471" s="56" t="s">
        <v>12</v>
      </c>
      <c r="F1471" s="58">
        <v>5</v>
      </c>
      <c r="G1471" s="59">
        <v>132.07</v>
      </c>
      <c r="H1471" s="60">
        <v>660.35</v>
      </c>
      <c r="I1471" s="38"/>
      <c r="J1471" s="38"/>
      <c r="K1471" s="27" t="s">
        <v>6806</v>
      </c>
      <c r="L1471" s="27"/>
      <c r="N1471" s="19"/>
      <c r="P1471" s="19"/>
    </row>
    <row r="1472" spans="1:16" ht="24.75" x14ac:dyDescent="0.25">
      <c r="A1472" s="55" t="s">
        <v>5706</v>
      </c>
      <c r="B1472" s="56" t="s">
        <v>5707</v>
      </c>
      <c r="C1472" s="57" t="s">
        <v>5708</v>
      </c>
      <c r="D1472" s="56" t="s">
        <v>11</v>
      </c>
      <c r="E1472" s="56" t="s">
        <v>68</v>
      </c>
      <c r="F1472" s="58">
        <v>12</v>
      </c>
      <c r="G1472" s="59">
        <v>54.93</v>
      </c>
      <c r="H1472" s="60">
        <v>659.16</v>
      </c>
      <c r="I1472" s="38"/>
      <c r="J1472" s="38"/>
      <c r="L1472" s="27"/>
      <c r="N1472" s="19"/>
      <c r="P1472" s="19"/>
    </row>
    <row r="1473" spans="1:16" x14ac:dyDescent="0.25">
      <c r="A1473" s="55" t="s">
        <v>3121</v>
      </c>
      <c r="B1473" s="56" t="s">
        <v>3122</v>
      </c>
      <c r="C1473" s="57" t="s">
        <v>3123</v>
      </c>
      <c r="D1473" s="56" t="s">
        <v>6792</v>
      </c>
      <c r="E1473" s="56" t="s">
        <v>19</v>
      </c>
      <c r="F1473" s="58">
        <v>3</v>
      </c>
      <c r="G1473" s="59">
        <v>219.31</v>
      </c>
      <c r="H1473" s="60">
        <v>657.93</v>
      </c>
      <c r="I1473" s="38"/>
      <c r="J1473" s="38"/>
      <c r="L1473" s="27"/>
      <c r="N1473" s="19"/>
      <c r="P1473" s="19"/>
    </row>
    <row r="1474" spans="1:16" ht="16.5" x14ac:dyDescent="0.25">
      <c r="A1474" s="55" t="s">
        <v>3209</v>
      </c>
      <c r="B1474" s="56" t="s">
        <v>3216</v>
      </c>
      <c r="C1474" s="57" t="s">
        <v>3217</v>
      </c>
      <c r="D1474" s="56" t="s">
        <v>11</v>
      </c>
      <c r="E1474" s="56" t="s">
        <v>19</v>
      </c>
      <c r="F1474" s="58">
        <v>6</v>
      </c>
      <c r="G1474" s="59">
        <v>109.56</v>
      </c>
      <c r="H1474" s="60">
        <v>657.36</v>
      </c>
      <c r="I1474" s="38"/>
      <c r="J1474" s="38"/>
      <c r="L1474" s="27"/>
      <c r="N1474" s="19"/>
      <c r="P1474" s="19"/>
    </row>
    <row r="1475" spans="1:16" x14ac:dyDescent="0.25">
      <c r="A1475" s="55" t="s">
        <v>5820</v>
      </c>
      <c r="B1475" s="56" t="s">
        <v>5824</v>
      </c>
      <c r="C1475" s="57" t="s">
        <v>5825</v>
      </c>
      <c r="D1475" s="56" t="s">
        <v>6792</v>
      </c>
      <c r="E1475" s="56" t="s">
        <v>68</v>
      </c>
      <c r="F1475" s="58">
        <v>5</v>
      </c>
      <c r="G1475" s="59">
        <v>131.26</v>
      </c>
      <c r="H1475" s="60">
        <v>656.3</v>
      </c>
      <c r="I1475" s="38"/>
      <c r="J1475" s="38"/>
      <c r="L1475" s="27"/>
      <c r="N1475" s="19"/>
      <c r="P1475" s="19"/>
    </row>
    <row r="1476" spans="1:16" ht="24.75" x14ac:dyDescent="0.25">
      <c r="A1476" s="55" t="s">
        <v>1711</v>
      </c>
      <c r="B1476" s="56" t="s">
        <v>1712</v>
      </c>
      <c r="C1476" s="57" t="s">
        <v>1713</v>
      </c>
      <c r="D1476" s="56" t="s">
        <v>11</v>
      </c>
      <c r="E1476" s="56" t="s">
        <v>68</v>
      </c>
      <c r="F1476" s="58">
        <v>25</v>
      </c>
      <c r="G1476" s="59">
        <v>26.25</v>
      </c>
      <c r="H1476" s="60">
        <v>656.25</v>
      </c>
      <c r="I1476" s="38"/>
      <c r="J1476" s="38"/>
      <c r="L1476" s="27"/>
      <c r="N1476" s="19"/>
      <c r="P1476" s="19"/>
    </row>
    <row r="1477" spans="1:16" x14ac:dyDescent="0.25">
      <c r="A1477" s="55" t="s">
        <v>3097</v>
      </c>
      <c r="B1477" s="56" t="s">
        <v>3098</v>
      </c>
      <c r="C1477" s="57" t="s">
        <v>3099</v>
      </c>
      <c r="D1477" s="56" t="s">
        <v>6792</v>
      </c>
      <c r="E1477" s="56" t="s">
        <v>19</v>
      </c>
      <c r="F1477" s="58">
        <v>3</v>
      </c>
      <c r="G1477" s="59">
        <v>218.62</v>
      </c>
      <c r="H1477" s="60">
        <v>655.86</v>
      </c>
      <c r="I1477" s="38"/>
      <c r="J1477" s="38"/>
      <c r="L1477" s="27"/>
      <c r="N1477" s="19"/>
      <c r="P1477" s="19"/>
    </row>
    <row r="1478" spans="1:16" x14ac:dyDescent="0.25">
      <c r="A1478" s="55" t="s">
        <v>4630</v>
      </c>
      <c r="B1478" s="56" t="s">
        <v>4631</v>
      </c>
      <c r="C1478" s="57" t="s">
        <v>4632</v>
      </c>
      <c r="D1478" s="56" t="s">
        <v>6792</v>
      </c>
      <c r="E1478" s="56" t="s">
        <v>12</v>
      </c>
      <c r="F1478" s="58">
        <v>3</v>
      </c>
      <c r="G1478" s="59">
        <v>216.45</v>
      </c>
      <c r="H1478" s="60">
        <v>649.35</v>
      </c>
      <c r="I1478" s="38"/>
      <c r="J1478" s="38"/>
      <c r="L1478" s="27"/>
      <c r="N1478" s="19"/>
      <c r="P1478" s="19"/>
    </row>
    <row r="1479" spans="1:16" ht="16.5" x14ac:dyDescent="0.25">
      <c r="A1479" s="55" t="s">
        <v>1936</v>
      </c>
      <c r="B1479" s="56" t="s">
        <v>1937</v>
      </c>
      <c r="C1479" s="57" t="s">
        <v>1938</v>
      </c>
      <c r="D1479" s="56" t="s">
        <v>11</v>
      </c>
      <c r="E1479" s="56" t="s">
        <v>68</v>
      </c>
      <c r="F1479" s="58">
        <v>5</v>
      </c>
      <c r="G1479" s="59">
        <v>129.66</v>
      </c>
      <c r="H1479" s="60">
        <v>648.29999999999995</v>
      </c>
      <c r="I1479" s="38"/>
      <c r="J1479" s="38"/>
      <c r="L1479" s="27"/>
      <c r="N1479" s="19"/>
      <c r="P1479" s="19"/>
    </row>
    <row r="1480" spans="1:16" x14ac:dyDescent="0.25">
      <c r="A1480" s="55" t="s">
        <v>2307</v>
      </c>
      <c r="B1480" s="56" t="s">
        <v>2308</v>
      </c>
      <c r="C1480" s="57" t="s">
        <v>2309</v>
      </c>
      <c r="D1480" s="56" t="s">
        <v>6792</v>
      </c>
      <c r="E1480" s="56" t="s">
        <v>19</v>
      </c>
      <c r="F1480" s="61">
        <v>26</v>
      </c>
      <c r="G1480" s="59">
        <v>24.9</v>
      </c>
      <c r="H1480" s="60">
        <v>647.4</v>
      </c>
      <c r="I1480" s="38"/>
      <c r="J1480" s="38"/>
      <c r="L1480" s="27"/>
      <c r="N1480" s="19"/>
      <c r="P1480" s="19"/>
    </row>
    <row r="1481" spans="1:16" x14ac:dyDescent="0.25">
      <c r="A1481" s="55" t="s">
        <v>5077</v>
      </c>
      <c r="B1481" s="56" t="s">
        <v>5081</v>
      </c>
      <c r="C1481" s="57" t="s">
        <v>4867</v>
      </c>
      <c r="D1481" s="56" t="s">
        <v>6792</v>
      </c>
      <c r="E1481" s="56" t="s">
        <v>68</v>
      </c>
      <c r="F1481" s="58">
        <v>5</v>
      </c>
      <c r="G1481" s="59">
        <v>129.24</v>
      </c>
      <c r="H1481" s="60">
        <v>646.20000000000005</v>
      </c>
      <c r="I1481" s="38"/>
      <c r="J1481" s="38"/>
      <c r="L1481" s="27"/>
      <c r="N1481" s="19"/>
      <c r="P1481" s="19"/>
    </row>
    <row r="1482" spans="1:16" x14ac:dyDescent="0.25">
      <c r="A1482" s="55" t="s">
        <v>3055</v>
      </c>
      <c r="B1482" s="56" t="s">
        <v>3056</v>
      </c>
      <c r="C1482" s="57" t="s">
        <v>3057</v>
      </c>
      <c r="D1482" s="56" t="s">
        <v>6792</v>
      </c>
      <c r="E1482" s="56" t="s">
        <v>19</v>
      </c>
      <c r="F1482" s="58">
        <v>2</v>
      </c>
      <c r="G1482" s="59">
        <v>322.14</v>
      </c>
      <c r="H1482" s="60">
        <v>644.28</v>
      </c>
      <c r="I1482" s="38"/>
      <c r="J1482" s="38"/>
      <c r="L1482" s="27"/>
      <c r="N1482" s="19"/>
      <c r="P1482" s="19"/>
    </row>
    <row r="1483" spans="1:16" ht="24.75" x14ac:dyDescent="0.25">
      <c r="A1483" s="55" t="s">
        <v>13</v>
      </c>
      <c r="B1483" s="56" t="s">
        <v>14</v>
      </c>
      <c r="C1483" s="57" t="s">
        <v>15</v>
      </c>
      <c r="D1483" s="56" t="s">
        <v>11</v>
      </c>
      <c r="E1483" s="56" t="s">
        <v>12</v>
      </c>
      <c r="F1483" s="58">
        <v>931</v>
      </c>
      <c r="G1483" s="59">
        <v>0.69</v>
      </c>
      <c r="H1483" s="60">
        <v>642.39</v>
      </c>
      <c r="I1483" s="38"/>
      <c r="J1483" s="38"/>
      <c r="L1483" s="27"/>
      <c r="N1483" s="19"/>
      <c r="P1483" s="19"/>
    </row>
    <row r="1484" spans="1:16" x14ac:dyDescent="0.25">
      <c r="A1484" s="55" t="s">
        <v>5682</v>
      </c>
      <c r="B1484" s="56" t="s">
        <v>5683</v>
      </c>
      <c r="C1484" s="57" t="s">
        <v>5684</v>
      </c>
      <c r="D1484" s="56" t="s">
        <v>6792</v>
      </c>
      <c r="E1484" s="56" t="s">
        <v>12</v>
      </c>
      <c r="F1484" s="58">
        <v>7</v>
      </c>
      <c r="G1484" s="59">
        <v>90.92</v>
      </c>
      <c r="H1484" s="60">
        <v>636.44000000000005</v>
      </c>
      <c r="I1484" s="38"/>
      <c r="J1484" s="38"/>
      <c r="L1484" s="27"/>
      <c r="N1484" s="19"/>
      <c r="P1484" s="19"/>
    </row>
    <row r="1485" spans="1:16" x14ac:dyDescent="0.25">
      <c r="A1485" s="55" t="s">
        <v>3127</v>
      </c>
      <c r="B1485" s="56" t="s">
        <v>3128</v>
      </c>
      <c r="C1485" s="57" t="s">
        <v>3129</v>
      </c>
      <c r="D1485" s="56" t="s">
        <v>6792</v>
      </c>
      <c r="E1485" s="56" t="s">
        <v>19</v>
      </c>
      <c r="F1485" s="58">
        <v>3</v>
      </c>
      <c r="G1485" s="59">
        <v>211.58</v>
      </c>
      <c r="H1485" s="60">
        <v>634.74</v>
      </c>
      <c r="I1485" s="38"/>
      <c r="J1485" s="38"/>
      <c r="L1485" s="27"/>
      <c r="N1485" s="19"/>
      <c r="P1485" s="19"/>
    </row>
    <row r="1486" spans="1:16" x14ac:dyDescent="0.25">
      <c r="A1486" s="55" t="s">
        <v>3124</v>
      </c>
      <c r="B1486" s="56" t="s">
        <v>3125</v>
      </c>
      <c r="C1486" s="57" t="s">
        <v>3126</v>
      </c>
      <c r="D1486" s="56" t="s">
        <v>6792</v>
      </c>
      <c r="E1486" s="56" t="s">
        <v>19</v>
      </c>
      <c r="F1486" s="58">
        <v>5</v>
      </c>
      <c r="G1486" s="59">
        <v>126.53</v>
      </c>
      <c r="H1486" s="60">
        <v>632.65</v>
      </c>
      <c r="I1486" s="38"/>
      <c r="J1486" s="38"/>
      <c r="L1486" s="27"/>
      <c r="N1486" s="19"/>
      <c r="P1486" s="19"/>
    </row>
    <row r="1487" spans="1:16" x14ac:dyDescent="0.25">
      <c r="A1487" s="55" t="s">
        <v>3133</v>
      </c>
      <c r="B1487" s="56" t="s">
        <v>3134</v>
      </c>
      <c r="C1487" s="57" t="s">
        <v>3135</v>
      </c>
      <c r="D1487" s="56" t="s">
        <v>6792</v>
      </c>
      <c r="E1487" s="56" t="s">
        <v>19</v>
      </c>
      <c r="F1487" s="58">
        <v>5</v>
      </c>
      <c r="G1487" s="59">
        <v>126.53</v>
      </c>
      <c r="H1487" s="60">
        <v>632.65</v>
      </c>
      <c r="I1487" s="38"/>
      <c r="J1487" s="38"/>
      <c r="L1487" s="27"/>
      <c r="N1487" s="19"/>
      <c r="P1487" s="19"/>
    </row>
    <row r="1488" spans="1:16" x14ac:dyDescent="0.25">
      <c r="A1488" s="55" t="s">
        <v>3139</v>
      </c>
      <c r="B1488" s="56" t="s">
        <v>3140</v>
      </c>
      <c r="C1488" s="57" t="s">
        <v>3141</v>
      </c>
      <c r="D1488" s="56" t="s">
        <v>6792</v>
      </c>
      <c r="E1488" s="56" t="s">
        <v>19</v>
      </c>
      <c r="F1488" s="58">
        <v>5</v>
      </c>
      <c r="G1488" s="59">
        <v>125.41</v>
      </c>
      <c r="H1488" s="60">
        <v>627.04999999999995</v>
      </c>
      <c r="I1488" s="38"/>
      <c r="J1488" s="38"/>
      <c r="L1488" s="27"/>
      <c r="N1488" s="19"/>
      <c r="P1488" s="19"/>
    </row>
    <row r="1489" spans="1:16" x14ac:dyDescent="0.25">
      <c r="A1489" s="55" t="s">
        <v>1099</v>
      </c>
      <c r="B1489" s="56" t="s">
        <v>1100</v>
      </c>
      <c r="C1489" s="57" t="s">
        <v>1101</v>
      </c>
      <c r="D1489" s="56" t="s">
        <v>6792</v>
      </c>
      <c r="E1489" s="56" t="s">
        <v>12</v>
      </c>
      <c r="F1489" s="58">
        <v>5</v>
      </c>
      <c r="G1489" s="59">
        <v>124.09</v>
      </c>
      <c r="H1489" s="60">
        <v>620.45000000000005</v>
      </c>
      <c r="I1489" s="38"/>
      <c r="J1489" s="38"/>
      <c r="K1489" s="27" t="s">
        <v>6805</v>
      </c>
      <c r="L1489" s="27"/>
      <c r="N1489" s="19"/>
      <c r="P1489" s="19"/>
    </row>
    <row r="1490" spans="1:16" x14ac:dyDescent="0.25">
      <c r="A1490" s="55" t="s">
        <v>5874</v>
      </c>
      <c r="B1490" s="56" t="s">
        <v>5878</v>
      </c>
      <c r="C1490" s="57" t="s">
        <v>5879</v>
      </c>
      <c r="D1490" s="56" t="s">
        <v>6792</v>
      </c>
      <c r="E1490" s="56" t="s">
        <v>12</v>
      </c>
      <c r="F1490" s="58">
        <v>3</v>
      </c>
      <c r="G1490" s="59">
        <v>206.44</v>
      </c>
      <c r="H1490" s="60">
        <v>619.32000000000005</v>
      </c>
      <c r="I1490" s="38"/>
      <c r="J1490" s="38"/>
      <c r="L1490" s="27"/>
      <c r="N1490" s="19"/>
      <c r="P1490" s="19"/>
    </row>
    <row r="1491" spans="1:16" x14ac:dyDescent="0.25">
      <c r="A1491" s="55" t="s">
        <v>1152</v>
      </c>
      <c r="B1491" s="56" t="s">
        <v>1153</v>
      </c>
      <c r="C1491" s="57" t="s">
        <v>1154</v>
      </c>
      <c r="D1491" s="56" t="s">
        <v>6792</v>
      </c>
      <c r="E1491" s="56" t="s">
        <v>68</v>
      </c>
      <c r="F1491" s="58">
        <v>5</v>
      </c>
      <c r="G1491" s="59">
        <v>123.8</v>
      </c>
      <c r="H1491" s="60">
        <v>619</v>
      </c>
      <c r="I1491" s="38"/>
      <c r="J1491" s="38"/>
      <c r="L1491" s="27"/>
      <c r="N1491" s="19"/>
      <c r="P1491" s="19"/>
    </row>
    <row r="1492" spans="1:16" x14ac:dyDescent="0.25">
      <c r="A1492" s="55" t="s">
        <v>763</v>
      </c>
      <c r="B1492" s="56" t="s">
        <v>764</v>
      </c>
      <c r="C1492" s="57" t="s">
        <v>765</v>
      </c>
      <c r="D1492" s="56" t="s">
        <v>6792</v>
      </c>
      <c r="E1492" s="56" t="s">
        <v>19</v>
      </c>
      <c r="F1492" s="58">
        <v>7</v>
      </c>
      <c r="G1492" s="59">
        <v>88.27</v>
      </c>
      <c r="H1492" s="60">
        <v>617.89</v>
      </c>
      <c r="I1492" s="38"/>
      <c r="J1492" s="38"/>
      <c r="L1492" s="27"/>
      <c r="N1492" s="19"/>
      <c r="P1492" s="19"/>
    </row>
    <row r="1493" spans="1:16" x14ac:dyDescent="0.25">
      <c r="A1493" s="55" t="s">
        <v>3452</v>
      </c>
      <c r="B1493" s="56" t="s">
        <v>3465</v>
      </c>
      <c r="C1493" s="57" t="s">
        <v>3466</v>
      </c>
      <c r="D1493" s="56" t="s">
        <v>6792</v>
      </c>
      <c r="E1493" s="56" t="s">
        <v>19</v>
      </c>
      <c r="F1493" s="58">
        <v>13</v>
      </c>
      <c r="G1493" s="59">
        <v>47.38</v>
      </c>
      <c r="H1493" s="60">
        <v>615.94000000000005</v>
      </c>
      <c r="I1493" s="38"/>
      <c r="J1493" s="38"/>
      <c r="L1493" s="27"/>
      <c r="N1493" s="19"/>
      <c r="P1493" s="19"/>
    </row>
    <row r="1494" spans="1:16" x14ac:dyDescent="0.25">
      <c r="A1494" s="55" t="s">
        <v>3431</v>
      </c>
      <c r="B1494" s="56" t="s">
        <v>3444</v>
      </c>
      <c r="C1494" s="57" t="s">
        <v>3445</v>
      </c>
      <c r="D1494" s="56" t="s">
        <v>6792</v>
      </c>
      <c r="E1494" s="56" t="s">
        <v>19</v>
      </c>
      <c r="F1494" s="58">
        <v>104</v>
      </c>
      <c r="G1494" s="59">
        <v>5.92</v>
      </c>
      <c r="H1494" s="60">
        <v>615.67999999999995</v>
      </c>
      <c r="I1494" s="38"/>
      <c r="J1494" s="38"/>
      <c r="L1494" s="27"/>
      <c r="N1494" s="19"/>
      <c r="P1494" s="19"/>
    </row>
    <row r="1495" spans="1:16" x14ac:dyDescent="0.25">
      <c r="A1495" s="55" t="s">
        <v>4023</v>
      </c>
      <c r="B1495" s="56" t="s">
        <v>4048</v>
      </c>
      <c r="C1495" s="57" t="s">
        <v>2591</v>
      </c>
      <c r="D1495" s="56" t="s">
        <v>6792</v>
      </c>
      <c r="E1495" s="56" t="s">
        <v>19</v>
      </c>
      <c r="F1495" s="58">
        <v>5</v>
      </c>
      <c r="G1495" s="59">
        <v>122.95</v>
      </c>
      <c r="H1495" s="60">
        <v>614.75</v>
      </c>
      <c r="I1495" s="38"/>
      <c r="J1495" s="38"/>
      <c r="L1495" s="27"/>
      <c r="N1495" s="19"/>
      <c r="P1495" s="19"/>
    </row>
    <row r="1496" spans="1:16" x14ac:dyDescent="0.25">
      <c r="A1496" s="55" t="s">
        <v>4651</v>
      </c>
      <c r="B1496" s="56" t="s">
        <v>4652</v>
      </c>
      <c r="C1496" s="57" t="s">
        <v>4653</v>
      </c>
      <c r="D1496" s="56" t="s">
        <v>6792</v>
      </c>
      <c r="E1496" s="56" t="s">
        <v>12</v>
      </c>
      <c r="F1496" s="58">
        <v>5</v>
      </c>
      <c r="G1496" s="59">
        <v>122.9</v>
      </c>
      <c r="H1496" s="60">
        <v>614.5</v>
      </c>
      <c r="I1496" s="38"/>
      <c r="J1496" s="38"/>
      <c r="L1496" s="27"/>
      <c r="N1496" s="19"/>
      <c r="P1496" s="19"/>
    </row>
    <row r="1497" spans="1:16" x14ac:dyDescent="0.25">
      <c r="A1497" s="55" t="s">
        <v>791</v>
      </c>
      <c r="B1497" s="56" t="s">
        <v>792</v>
      </c>
      <c r="C1497" s="57" t="s">
        <v>793</v>
      </c>
      <c r="D1497" s="56" t="s">
        <v>6792</v>
      </c>
      <c r="E1497" s="56" t="s">
        <v>19</v>
      </c>
      <c r="F1497" s="58">
        <v>26</v>
      </c>
      <c r="G1497" s="59">
        <v>23.56</v>
      </c>
      <c r="H1497" s="60">
        <v>612.55999999999995</v>
      </c>
      <c r="I1497" s="38"/>
      <c r="J1497" s="38"/>
      <c r="L1497" s="27"/>
      <c r="N1497" s="19"/>
      <c r="P1497" s="19"/>
    </row>
    <row r="1498" spans="1:16" ht="16.5" x14ac:dyDescent="0.25">
      <c r="A1498" s="55" t="s">
        <v>4124</v>
      </c>
      <c r="B1498" s="56" t="s">
        <v>4151</v>
      </c>
      <c r="C1498" s="57" t="s">
        <v>4152</v>
      </c>
      <c r="D1498" s="56" t="s">
        <v>6792</v>
      </c>
      <c r="E1498" s="56" t="s">
        <v>19</v>
      </c>
      <c r="F1498" s="58">
        <v>5</v>
      </c>
      <c r="G1498" s="59">
        <v>121.96</v>
      </c>
      <c r="H1498" s="60">
        <v>609.79999999999995</v>
      </c>
      <c r="I1498" s="38"/>
      <c r="J1498" s="38"/>
      <c r="K1498" s="27" t="s">
        <v>6798</v>
      </c>
      <c r="L1498" s="27"/>
      <c r="N1498" s="19"/>
      <c r="P1498" s="19"/>
    </row>
    <row r="1499" spans="1:16" ht="16.5" x14ac:dyDescent="0.25">
      <c r="A1499" s="55" t="s">
        <v>4073</v>
      </c>
      <c r="B1499" s="56" t="s">
        <v>4098</v>
      </c>
      <c r="C1499" s="57" t="s">
        <v>4099</v>
      </c>
      <c r="D1499" s="56" t="s">
        <v>6792</v>
      </c>
      <c r="E1499" s="56" t="s">
        <v>19</v>
      </c>
      <c r="F1499" s="58">
        <v>3</v>
      </c>
      <c r="G1499" s="59">
        <v>203.14</v>
      </c>
      <c r="H1499" s="60">
        <v>609.41999999999996</v>
      </c>
      <c r="I1499" s="38"/>
      <c r="J1499" s="38"/>
      <c r="K1499" s="27" t="s">
        <v>6798</v>
      </c>
      <c r="L1499" s="27"/>
      <c r="N1499" s="19"/>
      <c r="P1499" s="19"/>
    </row>
    <row r="1500" spans="1:16" x14ac:dyDescent="0.25">
      <c r="A1500" s="55" t="s">
        <v>4109</v>
      </c>
      <c r="B1500" s="56" t="s">
        <v>4136</v>
      </c>
      <c r="C1500" s="57" t="s">
        <v>4137</v>
      </c>
      <c r="D1500" s="56" t="s">
        <v>6792</v>
      </c>
      <c r="E1500" s="56" t="s">
        <v>19</v>
      </c>
      <c r="F1500" s="58">
        <v>5</v>
      </c>
      <c r="G1500" s="59">
        <v>121.48</v>
      </c>
      <c r="H1500" s="60">
        <v>607.4</v>
      </c>
      <c r="I1500" s="38"/>
      <c r="J1500" s="38"/>
      <c r="L1500" s="27"/>
      <c r="N1500" s="19"/>
      <c r="P1500" s="19"/>
    </row>
    <row r="1501" spans="1:16" ht="16.5" x14ac:dyDescent="0.25">
      <c r="A1501" s="55" t="s">
        <v>2286</v>
      </c>
      <c r="B1501" s="56" t="s">
        <v>2287</v>
      </c>
      <c r="C1501" s="57" t="s">
        <v>2288</v>
      </c>
      <c r="D1501" s="56" t="s">
        <v>11</v>
      </c>
      <c r="E1501" s="56" t="s">
        <v>19</v>
      </c>
      <c r="F1501" s="61">
        <v>5</v>
      </c>
      <c r="G1501" s="59">
        <v>121.43</v>
      </c>
      <c r="H1501" s="60">
        <v>607.15</v>
      </c>
      <c r="I1501" s="38"/>
      <c r="J1501" s="38"/>
      <c r="L1501" s="27"/>
      <c r="N1501" s="19"/>
      <c r="P1501" s="19"/>
    </row>
    <row r="1502" spans="1:16" x14ac:dyDescent="0.25">
      <c r="A1502" s="55" t="s">
        <v>1010</v>
      </c>
      <c r="B1502" s="56" t="s">
        <v>1011</v>
      </c>
      <c r="C1502" s="57" t="s">
        <v>1012</v>
      </c>
      <c r="D1502" s="56" t="s">
        <v>6792</v>
      </c>
      <c r="E1502" s="56" t="s">
        <v>68</v>
      </c>
      <c r="F1502" s="58">
        <v>13</v>
      </c>
      <c r="G1502" s="59">
        <v>46.54</v>
      </c>
      <c r="H1502" s="60">
        <v>605.02</v>
      </c>
      <c r="I1502" s="38"/>
      <c r="J1502" s="38"/>
      <c r="L1502" s="27"/>
      <c r="N1502" s="19"/>
      <c r="P1502" s="19"/>
    </row>
    <row r="1503" spans="1:16" x14ac:dyDescent="0.25">
      <c r="A1503" s="55" t="s">
        <v>1849</v>
      </c>
      <c r="B1503" s="56" t="s">
        <v>1850</v>
      </c>
      <c r="C1503" s="57" t="s">
        <v>1851</v>
      </c>
      <c r="D1503" s="56" t="s">
        <v>6792</v>
      </c>
      <c r="E1503" s="56" t="s">
        <v>68</v>
      </c>
      <c r="F1503" s="58">
        <v>7</v>
      </c>
      <c r="G1503" s="59">
        <v>86.37</v>
      </c>
      <c r="H1503" s="60">
        <v>604.59</v>
      </c>
      <c r="I1503" s="38"/>
      <c r="J1503" s="38"/>
      <c r="L1503" s="27"/>
      <c r="N1503" s="19"/>
      <c r="P1503" s="19"/>
    </row>
    <row r="1504" spans="1:16" x14ac:dyDescent="0.25">
      <c r="A1504" s="55" t="s">
        <v>6117</v>
      </c>
      <c r="B1504" s="56" t="s">
        <v>6130</v>
      </c>
      <c r="C1504" s="57" t="s">
        <v>6131</v>
      </c>
      <c r="D1504" s="56" t="s">
        <v>6792</v>
      </c>
      <c r="E1504" s="56" t="s">
        <v>19</v>
      </c>
      <c r="F1504" s="58">
        <v>7</v>
      </c>
      <c r="G1504" s="59">
        <v>86.21</v>
      </c>
      <c r="H1504" s="60">
        <v>603.47</v>
      </c>
      <c r="I1504" s="38"/>
      <c r="J1504" s="38"/>
      <c r="L1504" s="27"/>
      <c r="N1504" s="19"/>
      <c r="P1504" s="19"/>
    </row>
    <row r="1505" spans="1:16" x14ac:dyDescent="0.25">
      <c r="A1505" s="55" t="s">
        <v>6123</v>
      </c>
      <c r="B1505" s="56" t="s">
        <v>6136</v>
      </c>
      <c r="C1505" s="57" t="s">
        <v>6137</v>
      </c>
      <c r="D1505" s="56" t="s">
        <v>6792</v>
      </c>
      <c r="E1505" s="56" t="s">
        <v>19</v>
      </c>
      <c r="F1505" s="58">
        <v>7</v>
      </c>
      <c r="G1505" s="59">
        <v>86.21</v>
      </c>
      <c r="H1505" s="60">
        <v>603.47</v>
      </c>
      <c r="I1505" s="38"/>
      <c r="J1505" s="38"/>
      <c r="L1505" s="27"/>
      <c r="N1505" s="19"/>
      <c r="P1505" s="19"/>
    </row>
    <row r="1506" spans="1:16" x14ac:dyDescent="0.25">
      <c r="A1506" s="55" t="s">
        <v>6295</v>
      </c>
      <c r="B1506" s="56" t="s">
        <v>6308</v>
      </c>
      <c r="C1506" s="57" t="s">
        <v>6309</v>
      </c>
      <c r="D1506" s="56" t="s">
        <v>6792</v>
      </c>
      <c r="E1506" s="56" t="s">
        <v>68</v>
      </c>
      <c r="F1506" s="58">
        <v>7</v>
      </c>
      <c r="G1506" s="59">
        <v>85.87</v>
      </c>
      <c r="H1506" s="60">
        <v>601.09</v>
      </c>
      <c r="I1506" s="38"/>
      <c r="J1506" s="38"/>
      <c r="L1506" s="27"/>
      <c r="N1506" s="19"/>
      <c r="P1506" s="19"/>
    </row>
    <row r="1507" spans="1:16" x14ac:dyDescent="0.25">
      <c r="A1507" s="55" t="s">
        <v>4982</v>
      </c>
      <c r="B1507" s="56" t="s">
        <v>4986</v>
      </c>
      <c r="C1507" s="57" t="s">
        <v>4987</v>
      </c>
      <c r="D1507" s="56" t="s">
        <v>6792</v>
      </c>
      <c r="E1507" s="56" t="s">
        <v>68</v>
      </c>
      <c r="F1507" s="58">
        <v>2</v>
      </c>
      <c r="G1507" s="59">
        <v>298.56</v>
      </c>
      <c r="H1507" s="60">
        <v>597.12</v>
      </c>
      <c r="I1507" s="38"/>
      <c r="J1507" s="38"/>
      <c r="L1507" s="27"/>
      <c r="N1507" s="19"/>
      <c r="P1507" s="19"/>
    </row>
    <row r="1508" spans="1:16" ht="24.75" x14ac:dyDescent="0.25">
      <c r="A1508" s="55" t="s">
        <v>335</v>
      </c>
      <c r="B1508" s="56" t="s">
        <v>339</v>
      </c>
      <c r="C1508" s="57" t="s">
        <v>340</v>
      </c>
      <c r="D1508" s="56" t="s">
        <v>11</v>
      </c>
      <c r="E1508" s="56" t="s">
        <v>12</v>
      </c>
      <c r="F1508" s="58">
        <v>3</v>
      </c>
      <c r="G1508" s="59">
        <v>198.73</v>
      </c>
      <c r="H1508" s="60">
        <v>596.19000000000005</v>
      </c>
      <c r="I1508" s="38"/>
      <c r="J1508" s="38"/>
      <c r="L1508" s="27"/>
      <c r="N1508" s="19"/>
      <c r="P1508" s="19"/>
    </row>
    <row r="1509" spans="1:16" x14ac:dyDescent="0.25">
      <c r="A1509" s="55" t="s">
        <v>2394</v>
      </c>
      <c r="B1509" s="56" t="s">
        <v>2395</v>
      </c>
      <c r="C1509" s="57" t="s">
        <v>2396</v>
      </c>
      <c r="D1509" s="56" t="s">
        <v>6792</v>
      </c>
      <c r="E1509" s="56" t="s">
        <v>19</v>
      </c>
      <c r="F1509" s="61">
        <v>7</v>
      </c>
      <c r="G1509" s="59">
        <v>85</v>
      </c>
      <c r="H1509" s="60">
        <v>595</v>
      </c>
      <c r="I1509" s="38"/>
      <c r="J1509" s="38"/>
      <c r="L1509" s="27"/>
      <c r="N1509" s="19"/>
      <c r="P1509" s="19"/>
    </row>
    <row r="1510" spans="1:16" x14ac:dyDescent="0.25">
      <c r="A1510" s="55" t="s">
        <v>4663</v>
      </c>
      <c r="B1510" s="56" t="s">
        <v>4664</v>
      </c>
      <c r="C1510" s="57" t="s">
        <v>4493</v>
      </c>
      <c r="D1510" s="56" t="s">
        <v>6792</v>
      </c>
      <c r="E1510" s="56" t="s">
        <v>68</v>
      </c>
      <c r="F1510" s="58">
        <v>12</v>
      </c>
      <c r="G1510" s="59">
        <v>49.48</v>
      </c>
      <c r="H1510" s="60">
        <v>593.76</v>
      </c>
      <c r="I1510" s="38"/>
      <c r="J1510" s="38"/>
      <c r="L1510" s="27"/>
      <c r="N1510" s="19"/>
      <c r="P1510" s="19"/>
    </row>
    <row r="1511" spans="1:16" ht="24.75" x14ac:dyDescent="0.25">
      <c r="A1511" s="55" t="s">
        <v>2965</v>
      </c>
      <c r="B1511" s="56" t="s">
        <v>2966</v>
      </c>
      <c r="C1511" s="57" t="s">
        <v>2967</v>
      </c>
      <c r="D1511" s="56" t="s">
        <v>11</v>
      </c>
      <c r="E1511" s="56" t="s">
        <v>19</v>
      </c>
      <c r="F1511" s="58">
        <v>5</v>
      </c>
      <c r="G1511" s="59">
        <v>118.57</v>
      </c>
      <c r="H1511" s="60">
        <v>592.85</v>
      </c>
      <c r="I1511" s="38"/>
      <c r="J1511" s="38"/>
      <c r="L1511" s="27"/>
      <c r="N1511" s="19"/>
      <c r="P1511" s="19"/>
    </row>
    <row r="1512" spans="1:16" x14ac:dyDescent="0.25">
      <c r="A1512" s="55" t="s">
        <v>3969</v>
      </c>
      <c r="B1512" s="56" t="s">
        <v>3994</v>
      </c>
      <c r="C1512" s="57" t="s">
        <v>3995</v>
      </c>
      <c r="D1512" s="56" t="s">
        <v>6792</v>
      </c>
      <c r="E1512" s="56" t="s">
        <v>12</v>
      </c>
      <c r="F1512" s="58">
        <v>2</v>
      </c>
      <c r="G1512" s="59">
        <v>296.13</v>
      </c>
      <c r="H1512" s="60">
        <v>592.26</v>
      </c>
      <c r="I1512" s="38"/>
      <c r="J1512" s="38"/>
      <c r="L1512" s="27"/>
      <c r="N1512" s="19"/>
      <c r="P1512" s="19"/>
    </row>
    <row r="1513" spans="1:16" x14ac:dyDescent="0.25">
      <c r="A1513" s="55" t="s">
        <v>210</v>
      </c>
      <c r="B1513" s="56" t="s">
        <v>211</v>
      </c>
      <c r="C1513" s="57" t="s">
        <v>212</v>
      </c>
      <c r="D1513" s="56" t="s">
        <v>6792</v>
      </c>
      <c r="E1513" s="56" t="s">
        <v>19</v>
      </c>
      <c r="F1513" s="58">
        <v>5</v>
      </c>
      <c r="G1513" s="59">
        <v>118.39</v>
      </c>
      <c r="H1513" s="60">
        <v>591.95000000000005</v>
      </c>
      <c r="I1513" s="38"/>
      <c r="J1513" s="38"/>
      <c r="L1513" s="27"/>
      <c r="N1513" s="19"/>
      <c r="P1513" s="19"/>
    </row>
    <row r="1514" spans="1:16" ht="16.5" x14ac:dyDescent="0.25">
      <c r="A1514" s="55" t="s">
        <v>6410</v>
      </c>
      <c r="B1514" s="56" t="s">
        <v>6423</v>
      </c>
      <c r="C1514" s="57" t="s">
        <v>6424</v>
      </c>
      <c r="D1514" s="56" t="s">
        <v>11</v>
      </c>
      <c r="E1514" s="56" t="s">
        <v>29</v>
      </c>
      <c r="F1514" s="58">
        <v>5</v>
      </c>
      <c r="G1514" s="59">
        <v>118.1</v>
      </c>
      <c r="H1514" s="60">
        <v>590.5</v>
      </c>
      <c r="I1514" s="38"/>
      <c r="J1514" s="38"/>
      <c r="L1514" s="27"/>
      <c r="N1514" s="19"/>
      <c r="P1514" s="19"/>
    </row>
    <row r="1515" spans="1:16" x14ac:dyDescent="0.25">
      <c r="A1515" s="55" t="s">
        <v>1858</v>
      </c>
      <c r="B1515" s="56" t="s">
        <v>1859</v>
      </c>
      <c r="C1515" s="57" t="s">
        <v>1860</v>
      </c>
      <c r="D1515" s="56" t="s">
        <v>6792</v>
      </c>
      <c r="E1515" s="56" t="s">
        <v>19</v>
      </c>
      <c r="F1515" s="58">
        <v>7</v>
      </c>
      <c r="G1515" s="59">
        <v>84.11</v>
      </c>
      <c r="H1515" s="60">
        <v>588.77</v>
      </c>
      <c r="I1515" s="38"/>
      <c r="J1515" s="38"/>
      <c r="L1515" s="27"/>
      <c r="N1515" s="19"/>
      <c r="P1515" s="19"/>
    </row>
    <row r="1516" spans="1:16" x14ac:dyDescent="0.25">
      <c r="A1516" s="55" t="s">
        <v>2953</v>
      </c>
      <c r="B1516" s="56" t="s">
        <v>2954</v>
      </c>
      <c r="C1516" s="57" t="s">
        <v>2955</v>
      </c>
      <c r="D1516" s="56" t="s">
        <v>6792</v>
      </c>
      <c r="E1516" s="56" t="s">
        <v>19</v>
      </c>
      <c r="F1516" s="58">
        <v>5</v>
      </c>
      <c r="G1516" s="59">
        <v>117.74</v>
      </c>
      <c r="H1516" s="60">
        <v>588.70000000000005</v>
      </c>
      <c r="I1516" s="38"/>
      <c r="J1516" s="38"/>
      <c r="L1516" s="27"/>
      <c r="N1516" s="19"/>
      <c r="P1516" s="19"/>
    </row>
    <row r="1517" spans="1:16" x14ac:dyDescent="0.25">
      <c r="A1517" s="55" t="s">
        <v>4159</v>
      </c>
      <c r="B1517" s="56" t="s">
        <v>4193</v>
      </c>
      <c r="C1517" s="57" t="s">
        <v>4194</v>
      </c>
      <c r="D1517" s="56" t="s">
        <v>6792</v>
      </c>
      <c r="E1517" s="56" t="s">
        <v>19</v>
      </c>
      <c r="F1517" s="58">
        <v>5</v>
      </c>
      <c r="G1517" s="59">
        <v>116.92</v>
      </c>
      <c r="H1517" s="60">
        <v>584.6</v>
      </c>
      <c r="I1517" s="38"/>
      <c r="J1517" s="38"/>
      <c r="L1517" s="27"/>
      <c r="N1517" s="19"/>
      <c r="P1517" s="19"/>
    </row>
    <row r="1518" spans="1:16" ht="16.5" x14ac:dyDescent="0.25">
      <c r="A1518" s="55" t="s">
        <v>1840</v>
      </c>
      <c r="B1518" s="56" t="s">
        <v>1841</v>
      </c>
      <c r="C1518" s="57" t="s">
        <v>1842</v>
      </c>
      <c r="D1518" s="56" t="s">
        <v>11</v>
      </c>
      <c r="E1518" s="56" t="s">
        <v>68</v>
      </c>
      <c r="F1518" s="58">
        <v>7</v>
      </c>
      <c r="G1518" s="59">
        <v>82.5</v>
      </c>
      <c r="H1518" s="60">
        <v>577.5</v>
      </c>
      <c r="I1518" s="38"/>
      <c r="J1518" s="38"/>
      <c r="L1518" s="27"/>
      <c r="N1518" s="19"/>
      <c r="P1518" s="19"/>
    </row>
    <row r="1519" spans="1:16" x14ac:dyDescent="0.25">
      <c r="A1519" s="55" t="s">
        <v>1329</v>
      </c>
      <c r="B1519" s="56" t="s">
        <v>1336</v>
      </c>
      <c r="C1519" s="57" t="s">
        <v>1337</v>
      </c>
      <c r="D1519" s="56" t="s">
        <v>6792</v>
      </c>
      <c r="E1519" s="56" t="s">
        <v>68</v>
      </c>
      <c r="F1519" s="58">
        <v>5</v>
      </c>
      <c r="G1519" s="59">
        <v>114.98</v>
      </c>
      <c r="H1519" s="60">
        <v>574.9</v>
      </c>
      <c r="I1519" s="38"/>
      <c r="J1519" s="38"/>
      <c r="L1519" s="27"/>
      <c r="N1519" s="19"/>
      <c r="P1519" s="19"/>
    </row>
    <row r="1520" spans="1:16" x14ac:dyDescent="0.25">
      <c r="A1520" s="55" t="s">
        <v>4751</v>
      </c>
      <c r="B1520" s="56" t="s">
        <v>4752</v>
      </c>
      <c r="C1520" s="57" t="s">
        <v>4753</v>
      </c>
      <c r="D1520" s="56" t="s">
        <v>6792</v>
      </c>
      <c r="E1520" s="56" t="s">
        <v>12</v>
      </c>
      <c r="F1520" s="58">
        <v>5</v>
      </c>
      <c r="G1520" s="59">
        <v>114.86</v>
      </c>
      <c r="H1520" s="60">
        <v>574.29999999999995</v>
      </c>
      <c r="I1520" s="38"/>
      <c r="J1520" s="38"/>
      <c r="L1520" s="27"/>
      <c r="N1520" s="19"/>
      <c r="P1520" s="19"/>
    </row>
    <row r="1521" spans="1:16" ht="16.5" x14ac:dyDescent="0.25">
      <c r="A1521" s="55" t="s">
        <v>3067</v>
      </c>
      <c r="B1521" s="56" t="s">
        <v>3068</v>
      </c>
      <c r="C1521" s="57" t="s">
        <v>3069</v>
      </c>
      <c r="D1521" s="56" t="s">
        <v>6792</v>
      </c>
      <c r="E1521" s="56" t="s">
        <v>19</v>
      </c>
      <c r="F1521" s="58">
        <v>2</v>
      </c>
      <c r="G1521" s="59">
        <v>285.73</v>
      </c>
      <c r="H1521" s="60">
        <v>571.46</v>
      </c>
      <c r="I1521" s="38"/>
      <c r="J1521" s="38"/>
      <c r="L1521" s="27"/>
      <c r="N1521" s="19"/>
      <c r="P1521" s="19"/>
    </row>
    <row r="1522" spans="1:16" x14ac:dyDescent="0.25">
      <c r="A1522" s="55" t="s">
        <v>4871</v>
      </c>
      <c r="B1522" s="56" t="s">
        <v>4875</v>
      </c>
      <c r="C1522" s="57" t="s">
        <v>4876</v>
      </c>
      <c r="D1522" s="56" t="s">
        <v>6792</v>
      </c>
      <c r="E1522" s="56" t="s">
        <v>68</v>
      </c>
      <c r="F1522" s="58">
        <v>3</v>
      </c>
      <c r="G1522" s="59">
        <v>190.15</v>
      </c>
      <c r="H1522" s="60">
        <v>570.45000000000005</v>
      </c>
      <c r="I1522" s="38"/>
      <c r="J1522" s="38"/>
      <c r="L1522" s="27"/>
      <c r="N1522" s="19"/>
      <c r="P1522" s="19"/>
    </row>
    <row r="1523" spans="1:16" x14ac:dyDescent="0.25">
      <c r="A1523" s="55" t="s">
        <v>1281</v>
      </c>
      <c r="B1523" s="56" t="s">
        <v>1288</v>
      </c>
      <c r="C1523" s="57" t="s">
        <v>1289</v>
      </c>
      <c r="D1523" s="56" t="s">
        <v>6792</v>
      </c>
      <c r="E1523" s="56" t="s">
        <v>12</v>
      </c>
      <c r="F1523" s="58">
        <v>5</v>
      </c>
      <c r="G1523" s="59">
        <v>114.05</v>
      </c>
      <c r="H1523" s="60">
        <v>570.25</v>
      </c>
      <c r="I1523" s="38"/>
      <c r="J1523" s="38"/>
      <c r="L1523" s="27"/>
      <c r="N1523" s="19"/>
      <c r="P1523" s="19"/>
    </row>
    <row r="1524" spans="1:16" x14ac:dyDescent="0.25">
      <c r="A1524" s="55" t="s">
        <v>4121</v>
      </c>
      <c r="B1524" s="56" t="s">
        <v>4148</v>
      </c>
      <c r="C1524" s="57" t="s">
        <v>4149</v>
      </c>
      <c r="D1524" s="56" t="s">
        <v>6792</v>
      </c>
      <c r="E1524" s="56" t="s">
        <v>19</v>
      </c>
      <c r="F1524" s="58">
        <v>5</v>
      </c>
      <c r="G1524" s="59">
        <v>113.92</v>
      </c>
      <c r="H1524" s="60">
        <v>569.6</v>
      </c>
      <c r="I1524" s="38"/>
      <c r="J1524" s="38"/>
      <c r="L1524" s="27"/>
      <c r="N1524" s="19"/>
      <c r="P1524" s="19"/>
    </row>
    <row r="1525" spans="1:16" ht="16.5" x14ac:dyDescent="0.25">
      <c r="A1525" s="55" t="s">
        <v>5718</v>
      </c>
      <c r="B1525" s="56" t="s">
        <v>5719</v>
      </c>
      <c r="C1525" s="57" t="s">
        <v>5720</v>
      </c>
      <c r="D1525" s="56" t="s">
        <v>11</v>
      </c>
      <c r="E1525" s="56" t="s">
        <v>12</v>
      </c>
      <c r="F1525" s="58">
        <v>5</v>
      </c>
      <c r="G1525" s="59">
        <v>113.25</v>
      </c>
      <c r="H1525" s="60">
        <v>566.25</v>
      </c>
      <c r="I1525" s="38"/>
      <c r="J1525" s="38"/>
      <c r="L1525" s="27"/>
      <c r="N1525" s="19"/>
      <c r="P1525" s="19"/>
    </row>
    <row r="1526" spans="1:16" x14ac:dyDescent="0.25">
      <c r="A1526" s="55" t="s">
        <v>5823</v>
      </c>
      <c r="B1526" s="56" t="s">
        <v>5827</v>
      </c>
      <c r="C1526" s="57" t="s">
        <v>5828</v>
      </c>
      <c r="D1526" s="56" t="s">
        <v>6792</v>
      </c>
      <c r="E1526" s="56" t="s">
        <v>68</v>
      </c>
      <c r="F1526" s="58">
        <v>3</v>
      </c>
      <c r="G1526" s="59">
        <v>188.63</v>
      </c>
      <c r="H1526" s="60">
        <v>565.89</v>
      </c>
      <c r="I1526" s="38"/>
      <c r="J1526" s="38"/>
      <c r="L1526" s="27"/>
      <c r="N1526" s="19"/>
      <c r="P1526" s="19"/>
    </row>
    <row r="1527" spans="1:16" x14ac:dyDescent="0.25">
      <c r="A1527" s="55" t="s">
        <v>1411</v>
      </c>
      <c r="B1527" s="56" t="s">
        <v>1412</v>
      </c>
      <c r="C1527" s="57" t="s">
        <v>1413</v>
      </c>
      <c r="D1527" s="56" t="s">
        <v>6792</v>
      </c>
      <c r="E1527" s="56" t="s">
        <v>68</v>
      </c>
      <c r="F1527" s="58">
        <v>3</v>
      </c>
      <c r="G1527" s="59">
        <v>187.61</v>
      </c>
      <c r="H1527" s="60">
        <v>562.83000000000004</v>
      </c>
      <c r="I1527" s="38"/>
      <c r="J1527" s="38"/>
      <c r="L1527" s="27"/>
      <c r="N1527" s="19"/>
      <c r="P1527" s="19"/>
    </row>
    <row r="1528" spans="1:16" x14ac:dyDescent="0.25">
      <c r="A1528" s="55" t="s">
        <v>1293</v>
      </c>
      <c r="B1528" s="56" t="s">
        <v>1300</v>
      </c>
      <c r="C1528" s="57" t="s">
        <v>1301</v>
      </c>
      <c r="D1528" s="56" t="s">
        <v>6792</v>
      </c>
      <c r="E1528" s="56" t="s">
        <v>12</v>
      </c>
      <c r="F1528" s="58">
        <v>5</v>
      </c>
      <c r="G1528" s="59">
        <v>111.92</v>
      </c>
      <c r="H1528" s="60">
        <v>559.6</v>
      </c>
      <c r="I1528" s="38"/>
      <c r="J1528" s="38"/>
      <c r="L1528" s="27"/>
      <c r="N1528" s="19"/>
      <c r="P1528" s="19"/>
    </row>
    <row r="1529" spans="1:16" x14ac:dyDescent="0.25">
      <c r="A1529" s="55" t="s">
        <v>3852</v>
      </c>
      <c r="B1529" s="56" t="s">
        <v>3870</v>
      </c>
      <c r="C1529" s="57" t="s">
        <v>3871</v>
      </c>
      <c r="D1529" s="56" t="s">
        <v>6840</v>
      </c>
      <c r="E1529" s="56" t="s">
        <v>19</v>
      </c>
      <c r="F1529" s="58">
        <v>5</v>
      </c>
      <c r="G1529" s="59">
        <v>111.81</v>
      </c>
      <c r="H1529" s="60">
        <v>559.04999999999995</v>
      </c>
      <c r="I1529" s="38"/>
      <c r="J1529" s="38"/>
      <c r="L1529" s="27"/>
      <c r="N1529" s="19"/>
      <c r="P1529" s="19"/>
    </row>
    <row r="1530" spans="1:16" x14ac:dyDescent="0.25">
      <c r="A1530" s="55" t="s">
        <v>6616</v>
      </c>
      <c r="B1530" s="56" t="s">
        <v>6629</v>
      </c>
      <c r="C1530" s="57" t="s">
        <v>6630</v>
      </c>
      <c r="D1530" s="56" t="s">
        <v>6840</v>
      </c>
      <c r="E1530" s="56" t="s">
        <v>68</v>
      </c>
      <c r="F1530" s="61">
        <v>26</v>
      </c>
      <c r="G1530" s="59">
        <v>21.49</v>
      </c>
      <c r="H1530" s="60">
        <v>558.74</v>
      </c>
      <c r="I1530" s="38"/>
      <c r="J1530" s="38"/>
      <c r="L1530" s="27"/>
      <c r="N1530" s="19"/>
      <c r="P1530" s="19"/>
    </row>
    <row r="1531" spans="1:16" x14ac:dyDescent="0.25">
      <c r="A1531" s="55" t="s">
        <v>6165</v>
      </c>
      <c r="B1531" s="56" t="s">
        <v>6178</v>
      </c>
      <c r="C1531" s="57" t="s">
        <v>6179</v>
      </c>
      <c r="D1531" s="56" t="s">
        <v>6792</v>
      </c>
      <c r="E1531" s="56" t="s">
        <v>12</v>
      </c>
      <c r="F1531" s="58">
        <v>5</v>
      </c>
      <c r="G1531" s="59">
        <v>111.59</v>
      </c>
      <c r="H1531" s="60">
        <v>557.95000000000005</v>
      </c>
      <c r="I1531" s="38"/>
      <c r="J1531" s="38"/>
      <c r="L1531" s="27"/>
      <c r="N1531" s="19"/>
      <c r="P1531" s="19"/>
    </row>
    <row r="1532" spans="1:16" x14ac:dyDescent="0.25">
      <c r="A1532" s="55" t="s">
        <v>6307</v>
      </c>
      <c r="B1532" s="56" t="s">
        <v>6320</v>
      </c>
      <c r="C1532" s="57" t="s">
        <v>6321</v>
      </c>
      <c r="D1532" s="56" t="s">
        <v>6792</v>
      </c>
      <c r="E1532" s="56" t="s">
        <v>19</v>
      </c>
      <c r="F1532" s="58">
        <v>7</v>
      </c>
      <c r="G1532" s="59">
        <v>79.05</v>
      </c>
      <c r="H1532" s="60">
        <v>553.35</v>
      </c>
      <c r="I1532" s="38"/>
      <c r="J1532" s="38"/>
      <c r="L1532" s="27"/>
      <c r="N1532" s="19"/>
      <c r="P1532" s="19"/>
    </row>
    <row r="1533" spans="1:16" x14ac:dyDescent="0.25">
      <c r="A1533" s="55" t="s">
        <v>1855</v>
      </c>
      <c r="B1533" s="56" t="s">
        <v>1856</v>
      </c>
      <c r="C1533" s="57" t="s">
        <v>1857</v>
      </c>
      <c r="D1533" s="56" t="s">
        <v>6792</v>
      </c>
      <c r="E1533" s="56" t="s">
        <v>19</v>
      </c>
      <c r="F1533" s="58">
        <v>7</v>
      </c>
      <c r="G1533" s="59">
        <v>78.739999999999995</v>
      </c>
      <c r="H1533" s="60">
        <v>551.17999999999995</v>
      </c>
      <c r="I1533" s="38"/>
      <c r="J1533" s="38"/>
      <c r="L1533" s="27"/>
      <c r="N1533" s="19"/>
      <c r="P1533" s="19"/>
    </row>
    <row r="1534" spans="1:16" ht="16.5" x14ac:dyDescent="0.25">
      <c r="A1534" s="55" t="s">
        <v>5817</v>
      </c>
      <c r="B1534" s="56" t="s">
        <v>5821</v>
      </c>
      <c r="C1534" s="57" t="s">
        <v>5822</v>
      </c>
      <c r="D1534" s="56" t="s">
        <v>11</v>
      </c>
      <c r="E1534" s="56" t="s">
        <v>68</v>
      </c>
      <c r="F1534" s="58">
        <v>4</v>
      </c>
      <c r="G1534" s="59">
        <v>137.63999999999999</v>
      </c>
      <c r="H1534" s="60">
        <v>550.55999999999995</v>
      </c>
      <c r="I1534" s="38"/>
      <c r="J1534" s="38"/>
      <c r="L1534" s="27"/>
      <c r="N1534" s="19"/>
      <c r="P1534" s="19"/>
    </row>
    <row r="1535" spans="1:16" x14ac:dyDescent="0.25">
      <c r="A1535" s="55" t="s">
        <v>2145</v>
      </c>
      <c r="B1535" s="56" t="s">
        <v>2146</v>
      </c>
      <c r="C1535" s="57" t="s">
        <v>2147</v>
      </c>
      <c r="D1535" s="56" t="s">
        <v>6792</v>
      </c>
      <c r="E1535" s="56" t="s">
        <v>19</v>
      </c>
      <c r="F1535" s="61">
        <v>9</v>
      </c>
      <c r="G1535" s="59">
        <v>60.98</v>
      </c>
      <c r="H1535" s="60">
        <v>548.82000000000005</v>
      </c>
      <c r="I1535" s="38"/>
      <c r="J1535" s="38"/>
      <c r="L1535" s="27"/>
      <c r="N1535" s="19"/>
      <c r="P1535" s="19"/>
    </row>
    <row r="1536" spans="1:16" x14ac:dyDescent="0.25">
      <c r="A1536" s="55" t="s">
        <v>4100</v>
      </c>
      <c r="B1536" s="56" t="s">
        <v>4127</v>
      </c>
      <c r="C1536" s="57" t="s">
        <v>4128</v>
      </c>
      <c r="D1536" s="56" t="s">
        <v>6792</v>
      </c>
      <c r="E1536" s="56" t="s">
        <v>19</v>
      </c>
      <c r="F1536" s="58">
        <v>5</v>
      </c>
      <c r="G1536" s="59">
        <v>109.57</v>
      </c>
      <c r="H1536" s="60">
        <v>547.85</v>
      </c>
      <c r="I1536" s="38"/>
      <c r="J1536" s="38"/>
      <c r="L1536" s="27"/>
      <c r="N1536" s="19"/>
      <c r="P1536" s="19"/>
    </row>
    <row r="1537" spans="1:16" ht="16.5" x14ac:dyDescent="0.25">
      <c r="A1537" s="55" t="s">
        <v>6649</v>
      </c>
      <c r="B1537" s="56" t="s">
        <v>6662</v>
      </c>
      <c r="C1537" s="57" t="s">
        <v>6663</v>
      </c>
      <c r="D1537" s="56" t="s">
        <v>11</v>
      </c>
      <c r="E1537" s="56" t="s">
        <v>68</v>
      </c>
      <c r="F1537" s="61">
        <v>26</v>
      </c>
      <c r="G1537" s="59">
        <v>20.99</v>
      </c>
      <c r="H1537" s="60">
        <v>545.74</v>
      </c>
      <c r="I1537" s="38"/>
      <c r="J1537" s="38"/>
      <c r="L1537" s="27"/>
      <c r="N1537" s="19"/>
      <c r="P1537" s="19"/>
    </row>
    <row r="1538" spans="1:16" ht="16.5" x14ac:dyDescent="0.25">
      <c r="A1538" s="55" t="s">
        <v>2079</v>
      </c>
      <c r="B1538" s="56" t="s">
        <v>2080</v>
      </c>
      <c r="C1538" s="57" t="s">
        <v>2081</v>
      </c>
      <c r="D1538" s="56" t="s">
        <v>11</v>
      </c>
      <c r="E1538" s="56" t="s">
        <v>19</v>
      </c>
      <c r="F1538" s="61">
        <v>9</v>
      </c>
      <c r="G1538" s="59">
        <v>60.51</v>
      </c>
      <c r="H1538" s="60">
        <v>544.59</v>
      </c>
      <c r="I1538" s="38"/>
      <c r="J1538" s="38"/>
      <c r="L1538" s="27"/>
      <c r="N1538" s="19"/>
      <c r="P1538" s="19"/>
    </row>
    <row r="1539" spans="1:16" x14ac:dyDescent="0.25">
      <c r="A1539" s="55" t="s">
        <v>6443</v>
      </c>
      <c r="B1539" s="56" t="s">
        <v>6454</v>
      </c>
      <c r="C1539" s="57" t="s">
        <v>6455</v>
      </c>
      <c r="D1539" s="56" t="s">
        <v>6792</v>
      </c>
      <c r="E1539" s="56" t="s">
        <v>12</v>
      </c>
      <c r="F1539" s="58">
        <v>7</v>
      </c>
      <c r="G1539" s="59">
        <v>77.790000000000006</v>
      </c>
      <c r="H1539" s="60">
        <v>544.53</v>
      </c>
      <c r="I1539" s="38"/>
      <c r="J1539" s="38"/>
      <c r="K1539" s="27" t="s">
        <v>6797</v>
      </c>
      <c r="L1539" s="27"/>
      <c r="N1539" s="19"/>
      <c r="P1539" s="19"/>
    </row>
    <row r="1540" spans="1:16" x14ac:dyDescent="0.25">
      <c r="A1540" s="55" t="s">
        <v>720</v>
      </c>
      <c r="B1540" s="56" t="s">
        <v>721</v>
      </c>
      <c r="C1540" s="57" t="s">
        <v>722</v>
      </c>
      <c r="D1540" s="56" t="s">
        <v>6792</v>
      </c>
      <c r="E1540" s="56" t="s">
        <v>68</v>
      </c>
      <c r="F1540" s="58">
        <v>26</v>
      </c>
      <c r="G1540" s="59">
        <v>20.91</v>
      </c>
      <c r="H1540" s="60">
        <v>543.66</v>
      </c>
      <c r="I1540" s="38"/>
      <c r="J1540" s="38"/>
      <c r="L1540" s="27"/>
      <c r="N1540" s="19"/>
      <c r="P1540" s="19"/>
    </row>
    <row r="1541" spans="1:16" ht="16.5" x14ac:dyDescent="0.25">
      <c r="A1541" s="55" t="s">
        <v>5715</v>
      </c>
      <c r="B1541" s="56" t="s">
        <v>5716</v>
      </c>
      <c r="C1541" s="57" t="s">
        <v>5717</v>
      </c>
      <c r="D1541" s="56" t="s">
        <v>11</v>
      </c>
      <c r="E1541" s="56" t="s">
        <v>12</v>
      </c>
      <c r="F1541" s="58">
        <v>5</v>
      </c>
      <c r="G1541" s="59">
        <v>108.62</v>
      </c>
      <c r="H1541" s="60">
        <v>543.1</v>
      </c>
      <c r="I1541" s="38"/>
      <c r="J1541" s="38"/>
      <c r="L1541" s="27"/>
      <c r="N1541" s="19"/>
      <c r="P1541" s="19"/>
    </row>
    <row r="1542" spans="1:16" x14ac:dyDescent="0.25">
      <c r="A1542" s="55" t="s">
        <v>5148</v>
      </c>
      <c r="B1542" s="56" t="s">
        <v>5152</v>
      </c>
      <c r="C1542" s="57" t="s">
        <v>5153</v>
      </c>
      <c r="D1542" s="56" t="s">
        <v>6792</v>
      </c>
      <c r="E1542" s="56" t="s">
        <v>68</v>
      </c>
      <c r="F1542" s="58">
        <v>5</v>
      </c>
      <c r="G1542" s="59">
        <v>107.33</v>
      </c>
      <c r="H1542" s="60">
        <v>536.65</v>
      </c>
      <c r="I1542" s="38"/>
      <c r="J1542" s="38"/>
      <c r="L1542" s="27"/>
      <c r="N1542" s="19"/>
      <c r="P1542" s="19"/>
    </row>
    <row r="1543" spans="1:16" x14ac:dyDescent="0.25">
      <c r="A1543" s="55" t="s">
        <v>782</v>
      </c>
      <c r="B1543" s="56" t="s">
        <v>783</v>
      </c>
      <c r="C1543" s="57" t="s">
        <v>784</v>
      </c>
      <c r="D1543" s="56" t="s">
        <v>6792</v>
      </c>
      <c r="E1543" s="56" t="s">
        <v>19</v>
      </c>
      <c r="F1543" s="58">
        <v>26</v>
      </c>
      <c r="G1543" s="59">
        <v>20.61</v>
      </c>
      <c r="H1543" s="60">
        <v>535.86</v>
      </c>
      <c r="I1543" s="38"/>
      <c r="J1543" s="38"/>
      <c r="L1543" s="27"/>
      <c r="N1543" s="19"/>
      <c r="P1543" s="19"/>
    </row>
    <row r="1544" spans="1:16" x14ac:dyDescent="0.25">
      <c r="A1544" s="55" t="s">
        <v>4754</v>
      </c>
      <c r="B1544" s="56" t="s">
        <v>4755</v>
      </c>
      <c r="C1544" s="57" t="s">
        <v>4756</v>
      </c>
      <c r="D1544" s="56" t="s">
        <v>6792</v>
      </c>
      <c r="E1544" s="56" t="s">
        <v>12</v>
      </c>
      <c r="F1544" s="58">
        <v>5</v>
      </c>
      <c r="G1544" s="59">
        <v>107.01</v>
      </c>
      <c r="H1544" s="60">
        <v>535.04999999999995</v>
      </c>
      <c r="I1544" s="38"/>
      <c r="J1544" s="38"/>
      <c r="L1544" s="27"/>
      <c r="N1544" s="19"/>
      <c r="P1544" s="19"/>
    </row>
    <row r="1545" spans="1:16" x14ac:dyDescent="0.25">
      <c r="A1545" s="55" t="s">
        <v>1158</v>
      </c>
      <c r="B1545" s="56" t="s">
        <v>1159</v>
      </c>
      <c r="C1545" s="57" t="s">
        <v>1160</v>
      </c>
      <c r="D1545" s="56" t="s">
        <v>6792</v>
      </c>
      <c r="E1545" s="56" t="s">
        <v>68</v>
      </c>
      <c r="F1545" s="58">
        <v>4</v>
      </c>
      <c r="G1545" s="59">
        <v>133.74</v>
      </c>
      <c r="H1545" s="60">
        <v>534.96</v>
      </c>
      <c r="I1545" s="38"/>
      <c r="J1545" s="38"/>
      <c r="L1545" s="27"/>
      <c r="N1545" s="19"/>
      <c r="P1545" s="19"/>
    </row>
    <row r="1546" spans="1:16" x14ac:dyDescent="0.25">
      <c r="A1546" s="55" t="s">
        <v>2073</v>
      </c>
      <c r="B1546" s="56" t="s">
        <v>2074</v>
      </c>
      <c r="C1546" s="57" t="s">
        <v>2075</v>
      </c>
      <c r="D1546" s="56" t="s">
        <v>6792</v>
      </c>
      <c r="E1546" s="56" t="s">
        <v>19</v>
      </c>
      <c r="F1546" s="61">
        <v>5</v>
      </c>
      <c r="G1546" s="59">
        <v>106.62</v>
      </c>
      <c r="H1546" s="60">
        <v>533.1</v>
      </c>
      <c r="I1546" s="38"/>
      <c r="J1546" s="38"/>
      <c r="L1546" s="27"/>
      <c r="N1546" s="19"/>
      <c r="P1546" s="19"/>
    </row>
    <row r="1547" spans="1:16" x14ac:dyDescent="0.25">
      <c r="A1547" s="55" t="s">
        <v>1852</v>
      </c>
      <c r="B1547" s="56" t="s">
        <v>1853</v>
      </c>
      <c r="C1547" s="57" t="s">
        <v>1854</v>
      </c>
      <c r="D1547" s="56" t="s">
        <v>6792</v>
      </c>
      <c r="E1547" s="56" t="s">
        <v>68</v>
      </c>
      <c r="F1547" s="58">
        <v>7</v>
      </c>
      <c r="G1547" s="59">
        <v>75.739999999999995</v>
      </c>
      <c r="H1547" s="60">
        <v>530.17999999999995</v>
      </c>
      <c r="I1547" s="38"/>
      <c r="J1547" s="38"/>
      <c r="N1547" s="19"/>
      <c r="P1547" s="19"/>
    </row>
    <row r="1548" spans="1:16" x14ac:dyDescent="0.25">
      <c r="A1548" s="55" t="s">
        <v>1326</v>
      </c>
      <c r="B1548" s="56" t="s">
        <v>1333</v>
      </c>
      <c r="C1548" s="57" t="s">
        <v>1334</v>
      </c>
      <c r="D1548" s="56" t="s">
        <v>6792</v>
      </c>
      <c r="E1548" s="56" t="s">
        <v>68</v>
      </c>
      <c r="F1548" s="58">
        <v>5</v>
      </c>
      <c r="G1548" s="59">
        <v>105.47</v>
      </c>
      <c r="H1548" s="60">
        <v>527.35</v>
      </c>
      <c r="I1548" s="38"/>
      <c r="J1548" s="38"/>
      <c r="L1548" s="27"/>
      <c r="N1548" s="19"/>
      <c r="P1548" s="19"/>
    </row>
    <row r="1549" spans="1:16" x14ac:dyDescent="0.25">
      <c r="A1549" s="55" t="s">
        <v>5728</v>
      </c>
      <c r="B1549" s="56" t="s">
        <v>5732</v>
      </c>
      <c r="C1549" s="57" t="s">
        <v>5733</v>
      </c>
      <c r="D1549" s="56" t="s">
        <v>6792</v>
      </c>
      <c r="E1549" s="56" t="s">
        <v>12</v>
      </c>
      <c r="F1549" s="58">
        <v>7</v>
      </c>
      <c r="G1549" s="59">
        <v>75.33</v>
      </c>
      <c r="H1549" s="60">
        <v>527.30999999999995</v>
      </c>
      <c r="I1549" s="38"/>
      <c r="J1549" s="38"/>
      <c r="K1549" s="27" t="s">
        <v>6797</v>
      </c>
      <c r="L1549" s="27"/>
      <c r="N1549" s="19"/>
      <c r="P1549" s="19"/>
    </row>
    <row r="1550" spans="1:16" x14ac:dyDescent="0.25">
      <c r="A1550" s="55" t="s">
        <v>4002</v>
      </c>
      <c r="B1550" s="56" t="s">
        <v>4027</v>
      </c>
      <c r="C1550" s="57" t="s">
        <v>4028</v>
      </c>
      <c r="D1550" s="56" t="s">
        <v>6792</v>
      </c>
      <c r="E1550" s="56" t="s">
        <v>19</v>
      </c>
      <c r="F1550" s="58">
        <v>7</v>
      </c>
      <c r="G1550" s="59">
        <v>75.319999999999993</v>
      </c>
      <c r="H1550" s="60">
        <v>527.24</v>
      </c>
      <c r="I1550" s="38"/>
      <c r="J1550" s="38"/>
      <c r="L1550" s="27"/>
      <c r="N1550" s="19"/>
      <c r="P1550" s="19"/>
    </row>
    <row r="1551" spans="1:16" ht="16.5" x14ac:dyDescent="0.25">
      <c r="A1551" s="55" t="s">
        <v>1974</v>
      </c>
      <c r="B1551" s="56" t="s">
        <v>1975</v>
      </c>
      <c r="C1551" s="57" t="s">
        <v>1976</v>
      </c>
      <c r="D1551" s="56" t="s">
        <v>11</v>
      </c>
      <c r="E1551" s="56" t="s">
        <v>19</v>
      </c>
      <c r="F1551" s="58">
        <v>5</v>
      </c>
      <c r="G1551" s="59">
        <v>105.06</v>
      </c>
      <c r="H1551" s="60">
        <v>525.29999999999995</v>
      </c>
      <c r="I1551" s="38"/>
      <c r="J1551" s="38"/>
      <c r="L1551" s="27"/>
      <c r="N1551" s="19"/>
      <c r="P1551" s="19"/>
    </row>
    <row r="1552" spans="1:16" x14ac:dyDescent="0.25">
      <c r="A1552" s="55" t="s">
        <v>1843</v>
      </c>
      <c r="B1552" s="56" t="s">
        <v>1844</v>
      </c>
      <c r="C1552" s="57" t="s">
        <v>1845</v>
      </c>
      <c r="D1552" s="56" t="s">
        <v>6792</v>
      </c>
      <c r="E1552" s="56" t="s">
        <v>68</v>
      </c>
      <c r="F1552" s="58">
        <v>7</v>
      </c>
      <c r="G1552" s="59">
        <v>75</v>
      </c>
      <c r="H1552" s="60">
        <v>525</v>
      </c>
      <c r="I1552" s="38"/>
      <c r="J1552" s="38"/>
      <c r="L1552" s="27"/>
      <c r="N1552" s="19"/>
      <c r="P1552" s="19"/>
    </row>
    <row r="1553" spans="1:16" x14ac:dyDescent="0.25">
      <c r="A1553" s="55" t="s">
        <v>5841</v>
      </c>
      <c r="B1553" s="56" t="s">
        <v>5845</v>
      </c>
      <c r="C1553" s="57" t="s">
        <v>5846</v>
      </c>
      <c r="D1553" s="56" t="s">
        <v>6792</v>
      </c>
      <c r="E1553" s="56" t="s">
        <v>68</v>
      </c>
      <c r="F1553" s="58">
        <v>5</v>
      </c>
      <c r="G1553" s="59">
        <v>104.6</v>
      </c>
      <c r="H1553" s="60">
        <v>523</v>
      </c>
      <c r="I1553" s="38"/>
      <c r="J1553" s="38"/>
      <c r="N1553" s="19"/>
      <c r="P1553" s="19"/>
    </row>
    <row r="1554" spans="1:16" x14ac:dyDescent="0.25">
      <c r="A1554" s="55" t="s">
        <v>3311</v>
      </c>
      <c r="B1554" s="56" t="s">
        <v>3324</v>
      </c>
      <c r="C1554" s="57" t="s">
        <v>3325</v>
      </c>
      <c r="D1554" s="56" t="s">
        <v>6792</v>
      </c>
      <c r="E1554" s="56" t="s">
        <v>19</v>
      </c>
      <c r="F1554" s="58">
        <v>5</v>
      </c>
      <c r="G1554" s="59">
        <v>103.09</v>
      </c>
      <c r="H1554" s="60">
        <v>515.45000000000005</v>
      </c>
      <c r="I1554" s="38"/>
      <c r="J1554" s="38"/>
      <c r="L1554" s="27"/>
      <c r="N1554" s="19"/>
      <c r="P1554" s="19"/>
    </row>
    <row r="1555" spans="1:16" x14ac:dyDescent="0.25">
      <c r="A1555" s="55" t="s">
        <v>3353</v>
      </c>
      <c r="B1555" s="56" t="s">
        <v>3366</v>
      </c>
      <c r="C1555" s="57" t="s">
        <v>3367</v>
      </c>
      <c r="D1555" s="56" t="s">
        <v>6792</v>
      </c>
      <c r="E1555" s="56" t="s">
        <v>19</v>
      </c>
      <c r="F1555" s="58">
        <v>5</v>
      </c>
      <c r="G1555" s="59">
        <v>103.09</v>
      </c>
      <c r="H1555" s="60">
        <v>515.45000000000005</v>
      </c>
      <c r="I1555" s="38"/>
      <c r="J1555" s="38"/>
      <c r="L1555" s="27"/>
      <c r="N1555" s="19"/>
      <c r="P1555" s="19"/>
    </row>
    <row r="1556" spans="1:16" ht="16.5" x14ac:dyDescent="0.25">
      <c r="A1556" s="55" t="s">
        <v>3073</v>
      </c>
      <c r="B1556" s="56" t="s">
        <v>3074</v>
      </c>
      <c r="C1556" s="57" t="s">
        <v>3075</v>
      </c>
      <c r="D1556" s="56" t="s">
        <v>6792</v>
      </c>
      <c r="E1556" s="56" t="s">
        <v>19</v>
      </c>
      <c r="F1556" s="58">
        <v>2</v>
      </c>
      <c r="G1556" s="59">
        <v>257.51</v>
      </c>
      <c r="H1556" s="60">
        <v>515.02</v>
      </c>
      <c r="I1556" s="38"/>
      <c r="J1556" s="38"/>
      <c r="L1556" s="27"/>
      <c r="N1556" s="19"/>
      <c r="P1556" s="19"/>
    </row>
    <row r="1557" spans="1:16" x14ac:dyDescent="0.25">
      <c r="A1557" s="55" t="s">
        <v>2148</v>
      </c>
      <c r="B1557" s="56" t="s">
        <v>2149</v>
      </c>
      <c r="C1557" s="57" t="s">
        <v>2150</v>
      </c>
      <c r="D1557" s="56" t="s">
        <v>6792</v>
      </c>
      <c r="E1557" s="56" t="s">
        <v>19</v>
      </c>
      <c r="F1557" s="61">
        <v>9</v>
      </c>
      <c r="G1557" s="59">
        <v>57.17</v>
      </c>
      <c r="H1557" s="60">
        <v>514.53</v>
      </c>
      <c r="I1557" s="38"/>
      <c r="J1557" s="38"/>
      <c r="L1557" s="27"/>
      <c r="N1557" s="19"/>
      <c r="P1557" s="19"/>
    </row>
    <row r="1558" spans="1:16" x14ac:dyDescent="0.25">
      <c r="A1558" s="55" t="s">
        <v>2295</v>
      </c>
      <c r="B1558" s="56" t="s">
        <v>2296</v>
      </c>
      <c r="C1558" s="57" t="s">
        <v>2297</v>
      </c>
      <c r="D1558" s="56" t="s">
        <v>6792</v>
      </c>
      <c r="E1558" s="56" t="s">
        <v>19</v>
      </c>
      <c r="F1558" s="61">
        <v>5</v>
      </c>
      <c r="G1558" s="59">
        <v>102.35</v>
      </c>
      <c r="H1558" s="60">
        <v>511.75</v>
      </c>
      <c r="I1558" s="38"/>
      <c r="J1558" s="38"/>
      <c r="L1558" s="27"/>
      <c r="N1558" s="19"/>
      <c r="P1558" s="19"/>
    </row>
    <row r="1559" spans="1:16" x14ac:dyDescent="0.25">
      <c r="A1559" s="55" t="s">
        <v>1096</v>
      </c>
      <c r="B1559" s="56" t="s">
        <v>1097</v>
      </c>
      <c r="C1559" s="57" t="s">
        <v>1098</v>
      </c>
      <c r="D1559" s="56" t="s">
        <v>6792</v>
      </c>
      <c r="E1559" s="56" t="s">
        <v>12</v>
      </c>
      <c r="F1559" s="58">
        <v>5</v>
      </c>
      <c r="G1559" s="59">
        <v>102.06</v>
      </c>
      <c r="H1559" s="60">
        <v>510.3</v>
      </c>
      <c r="I1559" s="38"/>
      <c r="J1559" s="38"/>
      <c r="K1559" s="27" t="s">
        <v>6805</v>
      </c>
      <c r="L1559" s="27"/>
      <c r="N1559" s="19"/>
      <c r="P1559" s="19"/>
    </row>
    <row r="1560" spans="1:16" ht="16.5" x14ac:dyDescent="0.25">
      <c r="A1560" s="55" t="s">
        <v>4067</v>
      </c>
      <c r="B1560" s="56" t="s">
        <v>4092</v>
      </c>
      <c r="C1560" s="57" t="s">
        <v>4093</v>
      </c>
      <c r="D1560" s="56" t="s">
        <v>6792</v>
      </c>
      <c r="E1560" s="56" t="s">
        <v>19</v>
      </c>
      <c r="F1560" s="58">
        <v>3</v>
      </c>
      <c r="G1560" s="59">
        <v>169.54</v>
      </c>
      <c r="H1560" s="60">
        <v>508.62</v>
      </c>
      <c r="I1560" s="38"/>
      <c r="J1560" s="38"/>
      <c r="K1560" s="27" t="s">
        <v>6798</v>
      </c>
      <c r="L1560" s="27"/>
      <c r="N1560" s="19"/>
      <c r="P1560" s="19"/>
    </row>
    <row r="1561" spans="1:16" x14ac:dyDescent="0.25">
      <c r="A1561" s="55" t="s">
        <v>5742</v>
      </c>
      <c r="B1561" s="56" t="s">
        <v>5746</v>
      </c>
      <c r="C1561" s="57" t="s">
        <v>5747</v>
      </c>
      <c r="D1561" s="56" t="s">
        <v>6792</v>
      </c>
      <c r="E1561" s="56" t="s">
        <v>12</v>
      </c>
      <c r="F1561" s="58">
        <v>7</v>
      </c>
      <c r="G1561" s="59">
        <v>72.61</v>
      </c>
      <c r="H1561" s="60">
        <v>508.27</v>
      </c>
      <c r="I1561" s="38"/>
      <c r="J1561" s="38"/>
      <c r="L1561" s="27"/>
      <c r="N1561" s="19"/>
      <c r="P1561" s="19"/>
    </row>
    <row r="1562" spans="1:16" x14ac:dyDescent="0.25">
      <c r="A1562" s="55" t="s">
        <v>4326</v>
      </c>
      <c r="B1562" s="56" t="s">
        <v>4327</v>
      </c>
      <c r="C1562" s="57" t="s">
        <v>4328</v>
      </c>
      <c r="D1562" s="56" t="s">
        <v>6792</v>
      </c>
      <c r="E1562" s="56" t="s">
        <v>12</v>
      </c>
      <c r="F1562" s="58">
        <v>3</v>
      </c>
      <c r="G1562" s="59">
        <v>169.26</v>
      </c>
      <c r="H1562" s="60">
        <v>507.78</v>
      </c>
      <c r="I1562" s="38"/>
      <c r="J1562" s="38"/>
      <c r="K1562" s="27" t="s">
        <v>6806</v>
      </c>
      <c r="L1562" s="27"/>
      <c r="N1562" s="19"/>
      <c r="P1562" s="19"/>
    </row>
    <row r="1563" spans="1:16" x14ac:dyDescent="0.25">
      <c r="A1563" s="55" t="s">
        <v>6413</v>
      </c>
      <c r="B1563" s="56" t="s">
        <v>6426</v>
      </c>
      <c r="C1563" s="57" t="s">
        <v>6427</v>
      </c>
      <c r="D1563" s="56" t="s">
        <v>6792</v>
      </c>
      <c r="E1563" s="56" t="s">
        <v>12</v>
      </c>
      <c r="F1563" s="58">
        <v>5</v>
      </c>
      <c r="G1563" s="59">
        <v>101.14</v>
      </c>
      <c r="H1563" s="60">
        <v>505.7</v>
      </c>
      <c r="I1563" s="38"/>
      <c r="J1563" s="38"/>
      <c r="L1563" s="27"/>
      <c r="N1563" s="19"/>
      <c r="P1563" s="19"/>
    </row>
    <row r="1564" spans="1:16" x14ac:dyDescent="0.25">
      <c r="A1564" s="55" t="s">
        <v>745</v>
      </c>
      <c r="B1564" s="56" t="s">
        <v>746</v>
      </c>
      <c r="C1564" s="57" t="s">
        <v>747</v>
      </c>
      <c r="D1564" s="56" t="s">
        <v>6792</v>
      </c>
      <c r="E1564" s="56" t="s">
        <v>19</v>
      </c>
      <c r="F1564" s="58">
        <v>13</v>
      </c>
      <c r="G1564" s="59">
        <v>38.69</v>
      </c>
      <c r="H1564" s="60">
        <v>502.97</v>
      </c>
      <c r="I1564" s="38"/>
      <c r="J1564" s="38"/>
      <c r="L1564" s="27"/>
      <c r="N1564" s="19"/>
      <c r="P1564" s="19"/>
    </row>
    <row r="1565" spans="1:16" x14ac:dyDescent="0.25">
      <c r="A1565" s="55" t="s">
        <v>6389</v>
      </c>
      <c r="B1565" s="56" t="s">
        <v>6402</v>
      </c>
      <c r="C1565" s="57" t="s">
        <v>6403</v>
      </c>
      <c r="D1565" s="56" t="s">
        <v>6792</v>
      </c>
      <c r="E1565" s="56" t="s">
        <v>12</v>
      </c>
      <c r="F1565" s="58">
        <v>7</v>
      </c>
      <c r="G1565" s="59">
        <v>71.58</v>
      </c>
      <c r="H1565" s="60">
        <v>501.06</v>
      </c>
      <c r="I1565" s="38"/>
      <c r="J1565" s="38"/>
      <c r="K1565" s="27" t="s">
        <v>6533</v>
      </c>
      <c r="L1565" s="27"/>
      <c r="N1565" s="19"/>
      <c r="P1565" s="19"/>
    </row>
    <row r="1566" spans="1:16" x14ac:dyDescent="0.25">
      <c r="A1566" s="55" t="s">
        <v>4406</v>
      </c>
      <c r="B1566" s="56" t="s">
        <v>4410</v>
      </c>
      <c r="C1566" s="57" t="s">
        <v>4411</v>
      </c>
      <c r="D1566" s="56" t="s">
        <v>6792</v>
      </c>
      <c r="E1566" s="56" t="s">
        <v>12</v>
      </c>
      <c r="F1566" s="58">
        <v>5</v>
      </c>
      <c r="G1566" s="59">
        <v>99.83</v>
      </c>
      <c r="H1566" s="60">
        <v>499.15</v>
      </c>
      <c r="I1566" s="38"/>
      <c r="J1566" s="38"/>
      <c r="K1566" s="27" t="s">
        <v>6806</v>
      </c>
      <c r="L1566" s="27"/>
      <c r="N1566" s="19"/>
      <c r="P1566" s="19"/>
    </row>
    <row r="1567" spans="1:16" ht="16.5" x14ac:dyDescent="0.25">
      <c r="A1567" s="55" t="s">
        <v>1986</v>
      </c>
      <c r="B1567" s="56" t="s">
        <v>1987</v>
      </c>
      <c r="C1567" s="57" t="s">
        <v>1988</v>
      </c>
      <c r="D1567" s="56" t="s">
        <v>11</v>
      </c>
      <c r="E1567" s="56" t="s">
        <v>19</v>
      </c>
      <c r="F1567" s="58">
        <v>5</v>
      </c>
      <c r="G1567" s="59">
        <v>99.05</v>
      </c>
      <c r="H1567" s="60">
        <v>495.25</v>
      </c>
      <c r="I1567" s="38"/>
      <c r="J1567" s="38"/>
      <c r="L1567" s="27"/>
      <c r="N1567" s="19"/>
      <c r="P1567" s="19"/>
    </row>
    <row r="1568" spans="1:16" x14ac:dyDescent="0.25">
      <c r="A1568" s="55" t="s">
        <v>2346</v>
      </c>
      <c r="B1568" s="56" t="s">
        <v>2347</v>
      </c>
      <c r="C1568" s="57" t="s">
        <v>2348</v>
      </c>
      <c r="D1568" s="56" t="s">
        <v>6792</v>
      </c>
      <c r="E1568" s="56" t="s">
        <v>19</v>
      </c>
      <c r="F1568" s="61">
        <v>29</v>
      </c>
      <c r="G1568" s="59">
        <v>17.02</v>
      </c>
      <c r="H1568" s="60">
        <v>493.58</v>
      </c>
      <c r="I1568" s="38"/>
      <c r="J1568" s="38"/>
      <c r="L1568" s="27"/>
      <c r="N1568" s="19"/>
      <c r="P1568" s="19"/>
    </row>
    <row r="1569" spans="1:16" x14ac:dyDescent="0.25">
      <c r="A1569" s="55" t="s">
        <v>677</v>
      </c>
      <c r="B1569" s="56" t="s">
        <v>678</v>
      </c>
      <c r="C1569" s="57" t="s">
        <v>679</v>
      </c>
      <c r="D1569" s="56" t="s">
        <v>6792</v>
      </c>
      <c r="E1569" s="56" t="s">
        <v>19</v>
      </c>
      <c r="F1569" s="58">
        <v>61</v>
      </c>
      <c r="G1569" s="59">
        <v>8.0500000000000007</v>
      </c>
      <c r="H1569" s="60">
        <v>491.05</v>
      </c>
      <c r="I1569" s="38"/>
      <c r="J1569" s="38"/>
      <c r="L1569" s="27"/>
      <c r="N1569" s="19"/>
      <c r="P1569" s="19"/>
    </row>
    <row r="1570" spans="1:16" x14ac:dyDescent="0.25">
      <c r="A1570" s="55" t="s">
        <v>3794</v>
      </c>
      <c r="B1570" s="56" t="s">
        <v>3807</v>
      </c>
      <c r="C1570" s="57" t="s">
        <v>3808</v>
      </c>
      <c r="D1570" s="56" t="s">
        <v>6792</v>
      </c>
      <c r="E1570" s="56" t="s">
        <v>19</v>
      </c>
      <c r="F1570" s="58">
        <v>5</v>
      </c>
      <c r="G1570" s="59">
        <v>97.84</v>
      </c>
      <c r="H1570" s="60">
        <v>489.2</v>
      </c>
      <c r="I1570" s="38"/>
      <c r="J1570" s="38"/>
      <c r="L1570" s="27"/>
      <c r="N1570" s="19"/>
      <c r="P1570" s="19"/>
    </row>
    <row r="1571" spans="1:16" ht="16.5" x14ac:dyDescent="0.25">
      <c r="A1571" s="55" t="s">
        <v>5760</v>
      </c>
      <c r="B1571" s="56" t="s">
        <v>5764</v>
      </c>
      <c r="C1571" s="57" t="s">
        <v>5765</v>
      </c>
      <c r="D1571" s="56" t="s">
        <v>6792</v>
      </c>
      <c r="E1571" s="56" t="s">
        <v>12</v>
      </c>
      <c r="F1571" s="58">
        <v>7</v>
      </c>
      <c r="G1571" s="59">
        <v>69.67</v>
      </c>
      <c r="H1571" s="60">
        <v>487.69</v>
      </c>
      <c r="I1571" s="38"/>
      <c r="J1571" s="38"/>
      <c r="L1571" s="27"/>
      <c r="N1571" s="19"/>
      <c r="P1571" s="19"/>
    </row>
    <row r="1572" spans="1:16" x14ac:dyDescent="0.25">
      <c r="A1572" s="55" t="s">
        <v>5626</v>
      </c>
      <c r="B1572" s="56" t="s">
        <v>5627</v>
      </c>
      <c r="C1572" s="57" t="s">
        <v>5628</v>
      </c>
      <c r="D1572" s="56" t="s">
        <v>6792</v>
      </c>
      <c r="E1572" s="56" t="s">
        <v>68</v>
      </c>
      <c r="F1572" s="58">
        <v>7</v>
      </c>
      <c r="G1572" s="59">
        <v>69.569999999999993</v>
      </c>
      <c r="H1572" s="60">
        <v>486.99</v>
      </c>
      <c r="I1572" s="38"/>
      <c r="J1572" s="38"/>
      <c r="L1572" s="27"/>
      <c r="N1572" s="19"/>
      <c r="P1572" s="19"/>
    </row>
    <row r="1573" spans="1:16" ht="16.5" x14ac:dyDescent="0.25">
      <c r="A1573" s="55" t="s">
        <v>1019</v>
      </c>
      <c r="B1573" s="56" t="s">
        <v>1020</v>
      </c>
      <c r="C1573" s="57" t="s">
        <v>1021</v>
      </c>
      <c r="D1573" s="56" t="s">
        <v>11</v>
      </c>
      <c r="E1573" s="56" t="s">
        <v>19</v>
      </c>
      <c r="F1573" s="58">
        <v>7</v>
      </c>
      <c r="G1573" s="59">
        <v>68.69</v>
      </c>
      <c r="H1573" s="60">
        <v>480.83</v>
      </c>
      <c r="I1573" s="38"/>
      <c r="J1573" s="38"/>
      <c r="L1573" s="27"/>
      <c r="N1573" s="19"/>
      <c r="P1573" s="19"/>
    </row>
    <row r="1574" spans="1:16" x14ac:dyDescent="0.25">
      <c r="A1574" s="55" t="s">
        <v>2715</v>
      </c>
      <c r="B1574" s="56" t="s">
        <v>2716</v>
      </c>
      <c r="C1574" s="57" t="s">
        <v>2717</v>
      </c>
      <c r="D1574" s="56" t="s">
        <v>6792</v>
      </c>
      <c r="E1574" s="56" t="s">
        <v>68</v>
      </c>
      <c r="F1574" s="58">
        <v>5</v>
      </c>
      <c r="G1574" s="59">
        <v>95.96</v>
      </c>
      <c r="H1574" s="60">
        <v>479.8</v>
      </c>
      <c r="I1574" s="38"/>
      <c r="J1574" s="38"/>
      <c r="L1574" s="27"/>
      <c r="N1574" s="19"/>
      <c r="P1574" s="19"/>
    </row>
    <row r="1575" spans="1:16" x14ac:dyDescent="0.25">
      <c r="A1575" s="55" t="s">
        <v>3821</v>
      </c>
      <c r="B1575" s="56" t="s">
        <v>3834</v>
      </c>
      <c r="C1575" s="57" t="s">
        <v>3835</v>
      </c>
      <c r="D1575" s="56" t="s">
        <v>6792</v>
      </c>
      <c r="E1575" s="56" t="s">
        <v>68</v>
      </c>
      <c r="F1575" s="58">
        <v>5</v>
      </c>
      <c r="G1575" s="59">
        <v>95.44</v>
      </c>
      <c r="H1575" s="60">
        <v>477.2</v>
      </c>
      <c r="I1575" s="38"/>
      <c r="J1575" s="38"/>
      <c r="L1575" s="27"/>
      <c r="N1575" s="19"/>
      <c r="P1575" s="19"/>
    </row>
    <row r="1576" spans="1:16" x14ac:dyDescent="0.25">
      <c r="A1576" s="55" t="s">
        <v>2926</v>
      </c>
      <c r="B1576" s="56" t="s">
        <v>2927</v>
      </c>
      <c r="C1576" s="57" t="s">
        <v>2928</v>
      </c>
      <c r="D1576" s="56" t="s">
        <v>6792</v>
      </c>
      <c r="E1576" s="56" t="s">
        <v>19</v>
      </c>
      <c r="F1576" s="58">
        <v>5</v>
      </c>
      <c r="G1576" s="59">
        <v>95.26</v>
      </c>
      <c r="H1576" s="60">
        <v>476.3</v>
      </c>
      <c r="I1576" s="38"/>
      <c r="J1576" s="38"/>
      <c r="L1576" s="27"/>
      <c r="N1576" s="19"/>
      <c r="P1576" s="19"/>
    </row>
    <row r="1577" spans="1:16" x14ac:dyDescent="0.25">
      <c r="A1577" s="55" t="s">
        <v>1846</v>
      </c>
      <c r="B1577" s="56" t="s">
        <v>1847</v>
      </c>
      <c r="C1577" s="57" t="s">
        <v>1848</v>
      </c>
      <c r="D1577" s="56" t="s">
        <v>6792</v>
      </c>
      <c r="E1577" s="56" t="s">
        <v>68</v>
      </c>
      <c r="F1577" s="58">
        <v>7</v>
      </c>
      <c r="G1577" s="59">
        <v>67.959999999999994</v>
      </c>
      <c r="H1577" s="60">
        <v>475.72</v>
      </c>
      <c r="I1577" s="38"/>
      <c r="J1577" s="38"/>
      <c r="L1577" s="27"/>
      <c r="N1577" s="19"/>
      <c r="P1577" s="19"/>
    </row>
    <row r="1578" spans="1:16" x14ac:dyDescent="0.25">
      <c r="A1578" s="55" t="s">
        <v>1726</v>
      </c>
      <c r="B1578" s="56" t="s">
        <v>1727</v>
      </c>
      <c r="C1578" s="57" t="s">
        <v>1728</v>
      </c>
      <c r="D1578" s="56" t="s">
        <v>6792</v>
      </c>
      <c r="E1578" s="56" t="s">
        <v>68</v>
      </c>
      <c r="F1578" s="58">
        <v>3</v>
      </c>
      <c r="G1578" s="59">
        <v>158.44</v>
      </c>
      <c r="H1578" s="60">
        <v>475.32</v>
      </c>
      <c r="I1578" s="38"/>
      <c r="J1578" s="38"/>
      <c r="L1578" s="27"/>
      <c r="N1578" s="19"/>
      <c r="P1578" s="19"/>
    </row>
    <row r="1579" spans="1:16" x14ac:dyDescent="0.25">
      <c r="A1579" s="55" t="s">
        <v>4898</v>
      </c>
      <c r="B1579" s="56" t="s">
        <v>4902</v>
      </c>
      <c r="C1579" s="57" t="s">
        <v>4903</v>
      </c>
      <c r="D1579" s="56" t="s">
        <v>6792</v>
      </c>
      <c r="E1579" s="56" t="s">
        <v>68</v>
      </c>
      <c r="F1579" s="58">
        <v>7</v>
      </c>
      <c r="G1579" s="59">
        <v>67.680000000000007</v>
      </c>
      <c r="H1579" s="60">
        <v>473.76</v>
      </c>
      <c r="I1579" s="38"/>
      <c r="J1579" s="38"/>
      <c r="L1579" s="27"/>
      <c r="N1579" s="19"/>
      <c r="P1579" s="19"/>
    </row>
    <row r="1580" spans="1:16" x14ac:dyDescent="0.25">
      <c r="A1580" s="55" t="s">
        <v>3347</v>
      </c>
      <c r="B1580" s="56" t="s">
        <v>3360</v>
      </c>
      <c r="C1580" s="57" t="s">
        <v>3361</v>
      </c>
      <c r="D1580" s="56" t="s">
        <v>6792</v>
      </c>
      <c r="E1580" s="56" t="s">
        <v>19</v>
      </c>
      <c r="F1580" s="58">
        <v>5</v>
      </c>
      <c r="G1580" s="59">
        <v>94.75</v>
      </c>
      <c r="H1580" s="60">
        <v>473.75</v>
      </c>
      <c r="I1580" s="38"/>
      <c r="J1580" s="38"/>
      <c r="L1580" s="27"/>
      <c r="N1580" s="19"/>
      <c r="P1580" s="19"/>
    </row>
    <row r="1581" spans="1:16" x14ac:dyDescent="0.25">
      <c r="A1581" s="55" t="s">
        <v>3383</v>
      </c>
      <c r="B1581" s="56" t="s">
        <v>3396</v>
      </c>
      <c r="C1581" s="57" t="s">
        <v>3397</v>
      </c>
      <c r="D1581" s="56" t="s">
        <v>6792</v>
      </c>
      <c r="E1581" s="56" t="s">
        <v>19</v>
      </c>
      <c r="F1581" s="58">
        <v>5</v>
      </c>
      <c r="G1581" s="59">
        <v>94.75</v>
      </c>
      <c r="H1581" s="60">
        <v>473.75</v>
      </c>
      <c r="I1581" s="38"/>
      <c r="J1581" s="38"/>
      <c r="L1581" s="27"/>
      <c r="N1581" s="19"/>
      <c r="P1581" s="19"/>
    </row>
    <row r="1582" spans="1:16" x14ac:dyDescent="0.25">
      <c r="A1582" s="55" t="s">
        <v>3596</v>
      </c>
      <c r="B1582" s="56" t="s">
        <v>3609</v>
      </c>
      <c r="C1582" s="57" t="s">
        <v>3610</v>
      </c>
      <c r="D1582" s="56" t="s">
        <v>6792</v>
      </c>
      <c r="E1582" s="56" t="s">
        <v>12</v>
      </c>
      <c r="F1582" s="58">
        <v>5</v>
      </c>
      <c r="G1582" s="59">
        <v>94.75</v>
      </c>
      <c r="H1582" s="60">
        <v>473.75</v>
      </c>
      <c r="I1582" s="38"/>
      <c r="J1582" s="38"/>
      <c r="L1582" s="27"/>
      <c r="N1582" s="19"/>
      <c r="P1582" s="19"/>
    </row>
    <row r="1583" spans="1:16" x14ac:dyDescent="0.25">
      <c r="A1583" s="55" t="s">
        <v>3740</v>
      </c>
      <c r="B1583" s="56" t="s">
        <v>3753</v>
      </c>
      <c r="C1583" s="57" t="s">
        <v>3754</v>
      </c>
      <c r="D1583" s="56" t="s">
        <v>6792</v>
      </c>
      <c r="E1583" s="56" t="s">
        <v>19</v>
      </c>
      <c r="F1583" s="58">
        <v>5</v>
      </c>
      <c r="G1583" s="59">
        <v>94.75</v>
      </c>
      <c r="H1583" s="60">
        <v>473.75</v>
      </c>
      <c r="I1583" s="38"/>
      <c r="J1583" s="38"/>
      <c r="L1583" s="27"/>
      <c r="N1583" s="19"/>
      <c r="P1583" s="19"/>
    </row>
    <row r="1584" spans="1:16" x14ac:dyDescent="0.25">
      <c r="A1584" s="55" t="s">
        <v>2935</v>
      </c>
      <c r="B1584" s="56" t="s">
        <v>2936</v>
      </c>
      <c r="C1584" s="57" t="s">
        <v>2937</v>
      </c>
      <c r="D1584" s="56" t="s">
        <v>6792</v>
      </c>
      <c r="E1584" s="56" t="s">
        <v>19</v>
      </c>
      <c r="F1584" s="58">
        <v>2</v>
      </c>
      <c r="G1584" s="59">
        <v>236.68</v>
      </c>
      <c r="H1584" s="60">
        <v>473.36</v>
      </c>
      <c r="I1584" s="38"/>
      <c r="J1584" s="38"/>
      <c r="L1584" s="27"/>
      <c r="N1584" s="19"/>
      <c r="P1584" s="19"/>
    </row>
    <row r="1585" spans="1:16" x14ac:dyDescent="0.25">
      <c r="A1585" s="55" t="s">
        <v>4925</v>
      </c>
      <c r="B1585" s="56" t="s">
        <v>4929</v>
      </c>
      <c r="C1585" s="57" t="s">
        <v>4930</v>
      </c>
      <c r="D1585" s="56" t="s">
        <v>6792</v>
      </c>
      <c r="E1585" s="56" t="s">
        <v>68</v>
      </c>
      <c r="F1585" s="58">
        <v>7</v>
      </c>
      <c r="G1585" s="59">
        <v>67.510000000000005</v>
      </c>
      <c r="H1585" s="60">
        <v>472.57</v>
      </c>
      <c r="I1585" s="38"/>
      <c r="J1585" s="38"/>
      <c r="L1585" s="27"/>
      <c r="N1585" s="19"/>
      <c r="P1585" s="19"/>
    </row>
    <row r="1586" spans="1:16" x14ac:dyDescent="0.25">
      <c r="A1586" s="55" t="s">
        <v>6386</v>
      </c>
      <c r="B1586" s="56" t="s">
        <v>6399</v>
      </c>
      <c r="C1586" s="57" t="s">
        <v>6400</v>
      </c>
      <c r="D1586" s="56" t="s">
        <v>6792</v>
      </c>
      <c r="E1586" s="56" t="s">
        <v>12</v>
      </c>
      <c r="F1586" s="58">
        <v>7</v>
      </c>
      <c r="G1586" s="59">
        <v>67.260000000000005</v>
      </c>
      <c r="H1586" s="60">
        <v>470.82</v>
      </c>
      <c r="I1586" s="38"/>
      <c r="J1586" s="38"/>
      <c r="K1586" s="27" t="s">
        <v>6533</v>
      </c>
      <c r="L1586" s="27"/>
      <c r="N1586" s="19"/>
      <c r="P1586" s="19"/>
    </row>
    <row r="1587" spans="1:16" ht="16.5" x14ac:dyDescent="0.25">
      <c r="A1587" s="55" t="s">
        <v>5734</v>
      </c>
      <c r="B1587" s="56" t="s">
        <v>5738</v>
      </c>
      <c r="C1587" s="57" t="s">
        <v>5739</v>
      </c>
      <c r="D1587" s="56" t="s">
        <v>6792</v>
      </c>
      <c r="E1587" s="56" t="s">
        <v>68</v>
      </c>
      <c r="F1587" s="58">
        <v>7</v>
      </c>
      <c r="G1587" s="59">
        <v>66.59</v>
      </c>
      <c r="H1587" s="60">
        <v>466.13</v>
      </c>
      <c r="I1587" s="38"/>
      <c r="J1587" s="38"/>
      <c r="L1587" s="27"/>
      <c r="N1587" s="19"/>
      <c r="P1587" s="19"/>
    </row>
    <row r="1588" spans="1:16" x14ac:dyDescent="0.25">
      <c r="A1588" s="55" t="s">
        <v>1320</v>
      </c>
      <c r="B1588" s="56" t="s">
        <v>1327</v>
      </c>
      <c r="C1588" s="57" t="s">
        <v>1328</v>
      </c>
      <c r="D1588" s="56" t="s">
        <v>6792</v>
      </c>
      <c r="E1588" s="56" t="s">
        <v>68</v>
      </c>
      <c r="F1588" s="58">
        <v>3</v>
      </c>
      <c r="G1588" s="59">
        <v>154.97999999999999</v>
      </c>
      <c r="H1588" s="60">
        <v>464.94</v>
      </c>
      <c r="I1588" s="38"/>
      <c r="J1588" s="38"/>
      <c r="L1588" s="27"/>
      <c r="N1588" s="19"/>
      <c r="P1588" s="19"/>
    </row>
    <row r="1589" spans="1:16" x14ac:dyDescent="0.25">
      <c r="A1589" s="55" t="s">
        <v>2271</v>
      </c>
      <c r="B1589" s="56" t="s">
        <v>2272</v>
      </c>
      <c r="C1589" s="57" t="s">
        <v>2273</v>
      </c>
      <c r="D1589" s="56" t="s">
        <v>6792</v>
      </c>
      <c r="E1589" s="56" t="s">
        <v>698</v>
      </c>
      <c r="F1589" s="61">
        <v>3</v>
      </c>
      <c r="G1589" s="59">
        <v>154.53</v>
      </c>
      <c r="H1589" s="60">
        <v>463.59</v>
      </c>
      <c r="I1589" s="38"/>
      <c r="J1589" s="38"/>
      <c r="L1589" s="27"/>
      <c r="N1589" s="19"/>
      <c r="P1589" s="19"/>
    </row>
    <row r="1590" spans="1:16" x14ac:dyDescent="0.25">
      <c r="A1590" s="55" t="s">
        <v>5838</v>
      </c>
      <c r="B1590" s="56" t="s">
        <v>5842</v>
      </c>
      <c r="C1590" s="57" t="s">
        <v>5843</v>
      </c>
      <c r="D1590" s="56" t="s">
        <v>6792</v>
      </c>
      <c r="E1590" s="56" t="s">
        <v>68</v>
      </c>
      <c r="F1590" s="58">
        <v>5</v>
      </c>
      <c r="G1590" s="59">
        <v>92.48</v>
      </c>
      <c r="H1590" s="60">
        <v>462.4</v>
      </c>
      <c r="I1590" s="38"/>
      <c r="J1590" s="38"/>
      <c r="L1590" s="27"/>
      <c r="N1590" s="19"/>
      <c r="P1590" s="19"/>
    </row>
    <row r="1591" spans="1:16" x14ac:dyDescent="0.25">
      <c r="A1591" s="55" t="s">
        <v>6362</v>
      </c>
      <c r="B1591" s="56" t="s">
        <v>6375</v>
      </c>
      <c r="C1591" s="57" t="s">
        <v>6376</v>
      </c>
      <c r="D1591" s="56" t="s">
        <v>6792</v>
      </c>
      <c r="E1591" s="56" t="s">
        <v>12</v>
      </c>
      <c r="F1591" s="58">
        <v>7</v>
      </c>
      <c r="G1591" s="59">
        <v>66.02</v>
      </c>
      <c r="H1591" s="60">
        <v>462.14</v>
      </c>
      <c r="I1591" s="38"/>
      <c r="J1591" s="38"/>
      <c r="K1591" s="27" t="s">
        <v>6533</v>
      </c>
      <c r="L1591" s="27"/>
      <c r="N1591" s="19"/>
      <c r="P1591" s="19"/>
    </row>
    <row r="1592" spans="1:16" x14ac:dyDescent="0.25">
      <c r="A1592" s="55" t="s">
        <v>800</v>
      </c>
      <c r="B1592" s="56" t="s">
        <v>801</v>
      </c>
      <c r="C1592" s="57" t="s">
        <v>802</v>
      </c>
      <c r="D1592" s="56" t="s">
        <v>6792</v>
      </c>
      <c r="E1592" s="56" t="s">
        <v>19</v>
      </c>
      <c r="F1592" s="58">
        <v>26</v>
      </c>
      <c r="G1592" s="59">
        <v>17.66</v>
      </c>
      <c r="H1592" s="60">
        <v>459.16</v>
      </c>
      <c r="I1592" s="38"/>
      <c r="J1592" s="38"/>
      <c r="L1592" s="27"/>
      <c r="N1592" s="19"/>
      <c r="P1592" s="19"/>
    </row>
    <row r="1593" spans="1:16" x14ac:dyDescent="0.25">
      <c r="A1593" s="55" t="s">
        <v>4521</v>
      </c>
      <c r="B1593" s="56" t="s">
        <v>4524</v>
      </c>
      <c r="C1593" s="57" t="s">
        <v>4525</v>
      </c>
      <c r="D1593" s="56" t="s">
        <v>6792</v>
      </c>
      <c r="E1593" s="56" t="s">
        <v>29</v>
      </c>
      <c r="F1593" s="61">
        <v>5</v>
      </c>
      <c r="G1593" s="59">
        <v>91.83</v>
      </c>
      <c r="H1593" s="60">
        <v>459.15</v>
      </c>
      <c r="I1593" s="38"/>
      <c r="J1593" s="38"/>
      <c r="L1593" s="27"/>
      <c r="N1593" s="19"/>
      <c r="P1593" s="19"/>
    </row>
    <row r="1594" spans="1:16" x14ac:dyDescent="0.25">
      <c r="A1594" s="55" t="s">
        <v>6292</v>
      </c>
      <c r="B1594" s="56" t="s">
        <v>6305</v>
      </c>
      <c r="C1594" s="57" t="s">
        <v>6306</v>
      </c>
      <c r="D1594" s="56" t="s">
        <v>6792</v>
      </c>
      <c r="E1594" s="56" t="s">
        <v>68</v>
      </c>
      <c r="F1594" s="58">
        <v>7</v>
      </c>
      <c r="G1594" s="59">
        <v>65.25</v>
      </c>
      <c r="H1594" s="60">
        <v>456.75</v>
      </c>
      <c r="I1594" s="38"/>
      <c r="J1594" s="38"/>
      <c r="L1594" s="27"/>
      <c r="N1594" s="19"/>
      <c r="P1594" s="19"/>
    </row>
    <row r="1595" spans="1:16" x14ac:dyDescent="0.25">
      <c r="A1595" s="55" t="s">
        <v>5194</v>
      </c>
      <c r="B1595" s="56" t="s">
        <v>5195</v>
      </c>
      <c r="C1595" s="57" t="s">
        <v>5196</v>
      </c>
      <c r="D1595" s="56" t="s">
        <v>6792</v>
      </c>
      <c r="E1595" s="56" t="s">
        <v>12</v>
      </c>
      <c r="F1595" s="58">
        <v>3</v>
      </c>
      <c r="G1595" s="59">
        <v>151.58000000000001</v>
      </c>
      <c r="H1595" s="60">
        <v>454.74</v>
      </c>
      <c r="I1595" s="38"/>
      <c r="J1595" s="38"/>
      <c r="L1595" s="27"/>
      <c r="N1595" s="19"/>
      <c r="P1595" s="19"/>
    </row>
    <row r="1596" spans="1:16" ht="16.5" x14ac:dyDescent="0.25">
      <c r="A1596" s="55" t="s">
        <v>5757</v>
      </c>
      <c r="B1596" s="56" t="s">
        <v>5761</v>
      </c>
      <c r="C1596" s="57" t="s">
        <v>5762</v>
      </c>
      <c r="D1596" s="56" t="s">
        <v>6792</v>
      </c>
      <c r="E1596" s="56" t="s">
        <v>12</v>
      </c>
      <c r="F1596" s="58">
        <v>7</v>
      </c>
      <c r="G1596" s="59">
        <v>64.94</v>
      </c>
      <c r="H1596" s="60">
        <v>454.58</v>
      </c>
      <c r="I1596" s="38"/>
      <c r="J1596" s="38"/>
      <c r="L1596" s="27"/>
      <c r="N1596" s="19"/>
      <c r="P1596" s="19"/>
    </row>
    <row r="1597" spans="1:16" x14ac:dyDescent="0.25">
      <c r="A1597" s="55" t="s">
        <v>2265</v>
      </c>
      <c r="B1597" s="56" t="s">
        <v>2266</v>
      </c>
      <c r="C1597" s="57" t="s">
        <v>2267</v>
      </c>
      <c r="D1597" s="56" t="s">
        <v>6792</v>
      </c>
      <c r="E1597" s="56" t="s">
        <v>19</v>
      </c>
      <c r="F1597" s="61">
        <v>9</v>
      </c>
      <c r="G1597" s="59">
        <v>50.17</v>
      </c>
      <c r="H1597" s="60">
        <v>451.53</v>
      </c>
      <c r="I1597" s="38"/>
      <c r="J1597" s="38"/>
      <c r="L1597" s="27"/>
      <c r="N1597" s="19"/>
      <c r="P1597" s="19"/>
    </row>
    <row r="1598" spans="1:16" x14ac:dyDescent="0.25">
      <c r="A1598" s="55" t="s">
        <v>5507</v>
      </c>
      <c r="B1598" s="56" t="s">
        <v>5508</v>
      </c>
      <c r="C1598" s="57" t="s">
        <v>5509</v>
      </c>
      <c r="D1598" s="56" t="s">
        <v>6792</v>
      </c>
      <c r="E1598" s="56" t="s">
        <v>12</v>
      </c>
      <c r="F1598" s="58">
        <v>111</v>
      </c>
      <c r="G1598" s="59">
        <v>4.05</v>
      </c>
      <c r="H1598" s="60">
        <v>449.55</v>
      </c>
      <c r="I1598" s="38"/>
      <c r="J1598" s="38"/>
      <c r="L1598" s="27"/>
      <c r="N1598" s="19"/>
      <c r="P1598" s="19"/>
    </row>
    <row r="1599" spans="1:16" x14ac:dyDescent="0.25">
      <c r="A1599" s="55" t="s">
        <v>59</v>
      </c>
      <c r="B1599" s="56" t="s">
        <v>60</v>
      </c>
      <c r="C1599" s="57" t="s">
        <v>61</v>
      </c>
      <c r="D1599" s="56" t="s">
        <v>6792</v>
      </c>
      <c r="E1599" s="56" t="s">
        <v>29</v>
      </c>
      <c r="F1599" s="58">
        <v>7</v>
      </c>
      <c r="G1599" s="59">
        <v>64.069999999999993</v>
      </c>
      <c r="H1599" s="60">
        <v>448.49</v>
      </c>
      <c r="I1599" s="38"/>
      <c r="J1599" s="38"/>
      <c r="L1599" s="27"/>
      <c r="N1599" s="19"/>
      <c r="P1599" s="19"/>
    </row>
    <row r="1600" spans="1:16" ht="16.5" x14ac:dyDescent="0.25">
      <c r="A1600" s="55" t="s">
        <v>4757</v>
      </c>
      <c r="B1600" s="56" t="s">
        <v>4758</v>
      </c>
      <c r="C1600" s="57" t="s">
        <v>4759</v>
      </c>
      <c r="D1600" s="56" t="s">
        <v>11</v>
      </c>
      <c r="E1600" s="56" t="s">
        <v>68</v>
      </c>
      <c r="F1600" s="58">
        <v>7</v>
      </c>
      <c r="G1600" s="59">
        <v>63.94</v>
      </c>
      <c r="H1600" s="60">
        <v>447.58</v>
      </c>
      <c r="I1600" s="38"/>
      <c r="J1600" s="38"/>
      <c r="L1600" s="27"/>
      <c r="N1600" s="19"/>
      <c r="P1600" s="19"/>
    </row>
    <row r="1601" spans="1:16" ht="16.5" x14ac:dyDescent="0.25">
      <c r="A1601" s="55" t="s">
        <v>3779</v>
      </c>
      <c r="B1601" s="56" t="s">
        <v>3792</v>
      </c>
      <c r="C1601" s="57" t="s">
        <v>3793</v>
      </c>
      <c r="D1601" s="56" t="s">
        <v>11</v>
      </c>
      <c r="E1601" s="56" t="s">
        <v>19</v>
      </c>
      <c r="F1601" s="58">
        <v>5</v>
      </c>
      <c r="G1601" s="59">
        <v>89.49</v>
      </c>
      <c r="H1601" s="60">
        <v>447.45</v>
      </c>
      <c r="I1601" s="38"/>
      <c r="J1601" s="38"/>
      <c r="L1601" s="27"/>
      <c r="N1601" s="19"/>
      <c r="P1601" s="19"/>
    </row>
    <row r="1602" spans="1:16" x14ac:dyDescent="0.25">
      <c r="A1602" s="55" t="s">
        <v>3058</v>
      </c>
      <c r="B1602" s="56" t="s">
        <v>3059</v>
      </c>
      <c r="C1602" s="57" t="s">
        <v>3060</v>
      </c>
      <c r="D1602" s="56" t="s">
        <v>6792</v>
      </c>
      <c r="E1602" s="56" t="s">
        <v>19</v>
      </c>
      <c r="F1602" s="58">
        <v>2</v>
      </c>
      <c r="G1602" s="59">
        <v>223.53</v>
      </c>
      <c r="H1602" s="60">
        <v>447.06</v>
      </c>
      <c r="I1602" s="38"/>
      <c r="J1602" s="38"/>
      <c r="L1602" s="27"/>
      <c r="N1602" s="19"/>
      <c r="P1602" s="19"/>
    </row>
    <row r="1603" spans="1:16" x14ac:dyDescent="0.25">
      <c r="A1603" s="55" t="s">
        <v>2070</v>
      </c>
      <c r="B1603" s="56" t="s">
        <v>2071</v>
      </c>
      <c r="C1603" s="57" t="s">
        <v>2072</v>
      </c>
      <c r="D1603" s="56" t="s">
        <v>6792</v>
      </c>
      <c r="E1603" s="56" t="s">
        <v>19</v>
      </c>
      <c r="F1603" s="61">
        <v>5</v>
      </c>
      <c r="G1603" s="59">
        <v>89.24</v>
      </c>
      <c r="H1603" s="60">
        <v>446.2</v>
      </c>
      <c r="I1603" s="38"/>
      <c r="J1603" s="38"/>
      <c r="L1603" s="27"/>
      <c r="N1603" s="19"/>
      <c r="P1603" s="19"/>
    </row>
    <row r="1604" spans="1:16" x14ac:dyDescent="0.25">
      <c r="A1604" s="55" t="s">
        <v>4147</v>
      </c>
      <c r="B1604" s="56" t="s">
        <v>4178</v>
      </c>
      <c r="C1604" s="57" t="s">
        <v>4179</v>
      </c>
      <c r="D1604" s="56" t="s">
        <v>6792</v>
      </c>
      <c r="E1604" s="56" t="s">
        <v>19</v>
      </c>
      <c r="F1604" s="58">
        <v>8</v>
      </c>
      <c r="G1604" s="59">
        <v>55.66</v>
      </c>
      <c r="H1604" s="60">
        <v>445.28</v>
      </c>
      <c r="I1604" s="38"/>
      <c r="J1604" s="38"/>
      <c r="L1604" s="27"/>
      <c r="N1604" s="19"/>
      <c r="P1604" s="19"/>
    </row>
    <row r="1605" spans="1:16" x14ac:dyDescent="0.25">
      <c r="A1605" s="55" t="s">
        <v>6078</v>
      </c>
      <c r="B1605" s="56" t="s">
        <v>6091</v>
      </c>
      <c r="C1605" s="57" t="s">
        <v>6092</v>
      </c>
      <c r="D1605" s="56" t="s">
        <v>6792</v>
      </c>
      <c r="E1605" s="56" t="s">
        <v>19</v>
      </c>
      <c r="F1605" s="58">
        <v>5</v>
      </c>
      <c r="G1605" s="59">
        <v>88.8</v>
      </c>
      <c r="H1605" s="60">
        <v>444</v>
      </c>
      <c r="I1605" s="38"/>
      <c r="J1605" s="38"/>
      <c r="L1605" s="27"/>
      <c r="N1605" s="19"/>
      <c r="P1605" s="19"/>
    </row>
    <row r="1606" spans="1:16" x14ac:dyDescent="0.25">
      <c r="A1606" s="55" t="s">
        <v>2950</v>
      </c>
      <c r="B1606" s="56" t="s">
        <v>2951</v>
      </c>
      <c r="C1606" s="57" t="s">
        <v>2952</v>
      </c>
      <c r="D1606" s="56" t="s">
        <v>6792</v>
      </c>
      <c r="E1606" s="56" t="s">
        <v>19</v>
      </c>
      <c r="F1606" s="58">
        <v>5</v>
      </c>
      <c r="G1606" s="59">
        <v>88.67</v>
      </c>
      <c r="H1606" s="60">
        <v>443.35</v>
      </c>
      <c r="I1606" s="38"/>
      <c r="J1606" s="38"/>
      <c r="L1606" s="27"/>
      <c r="N1606" s="19"/>
      <c r="P1606" s="19"/>
    </row>
    <row r="1607" spans="1:16" x14ac:dyDescent="0.25">
      <c r="A1607" s="55" t="s">
        <v>3890</v>
      </c>
      <c r="B1607" s="56" t="s">
        <v>3912</v>
      </c>
      <c r="C1607" s="57" t="s">
        <v>3913</v>
      </c>
      <c r="D1607" s="56" t="s">
        <v>6792</v>
      </c>
      <c r="E1607" s="56" t="s">
        <v>19</v>
      </c>
      <c r="F1607" s="58">
        <v>5</v>
      </c>
      <c r="G1607" s="59">
        <v>88.23</v>
      </c>
      <c r="H1607" s="60">
        <v>441.15</v>
      </c>
      <c r="I1607" s="38"/>
      <c r="J1607" s="38"/>
      <c r="L1607" s="27"/>
      <c r="N1607" s="19"/>
      <c r="P1607" s="19"/>
    </row>
    <row r="1608" spans="1:16" x14ac:dyDescent="0.25">
      <c r="A1608" s="55" t="s">
        <v>2292</v>
      </c>
      <c r="B1608" s="56" t="s">
        <v>2293</v>
      </c>
      <c r="C1608" s="57" t="s">
        <v>2294</v>
      </c>
      <c r="D1608" s="56" t="s">
        <v>6792</v>
      </c>
      <c r="E1608" s="56" t="s">
        <v>19</v>
      </c>
      <c r="F1608" s="61">
        <v>5</v>
      </c>
      <c r="G1608" s="59">
        <v>88</v>
      </c>
      <c r="H1608" s="60">
        <v>440</v>
      </c>
      <c r="I1608" s="38"/>
      <c r="J1608" s="38"/>
      <c r="L1608" s="27"/>
      <c r="N1608" s="19"/>
      <c r="P1608" s="19"/>
    </row>
    <row r="1609" spans="1:16" x14ac:dyDescent="0.25">
      <c r="A1609" s="55" t="s">
        <v>797</v>
      </c>
      <c r="B1609" s="56" t="s">
        <v>798</v>
      </c>
      <c r="C1609" s="57" t="s">
        <v>799</v>
      </c>
      <c r="D1609" s="56" t="s">
        <v>6792</v>
      </c>
      <c r="E1609" s="56" t="s">
        <v>19</v>
      </c>
      <c r="F1609" s="58">
        <v>26</v>
      </c>
      <c r="G1609" s="59">
        <v>16.91</v>
      </c>
      <c r="H1609" s="60">
        <v>439.66</v>
      </c>
      <c r="I1609" s="38"/>
      <c r="J1609" s="38"/>
      <c r="L1609" s="27"/>
      <c r="N1609" s="19"/>
      <c r="P1609" s="19"/>
    </row>
    <row r="1610" spans="1:16" ht="16.5" x14ac:dyDescent="0.25">
      <c r="A1610" s="55" t="s">
        <v>3079</v>
      </c>
      <c r="B1610" s="56" t="s">
        <v>3080</v>
      </c>
      <c r="C1610" s="57" t="s">
        <v>3081</v>
      </c>
      <c r="D1610" s="56" t="s">
        <v>6792</v>
      </c>
      <c r="E1610" s="56" t="s">
        <v>19</v>
      </c>
      <c r="F1610" s="58">
        <v>2</v>
      </c>
      <c r="G1610" s="59">
        <v>219.35</v>
      </c>
      <c r="H1610" s="60">
        <v>438.7</v>
      </c>
      <c r="I1610" s="38"/>
      <c r="J1610" s="38"/>
      <c r="L1610" s="27"/>
      <c r="N1610" s="19"/>
      <c r="P1610" s="19"/>
    </row>
    <row r="1611" spans="1:16" x14ac:dyDescent="0.25">
      <c r="A1611" s="55" t="s">
        <v>4931</v>
      </c>
      <c r="B1611" s="56" t="s">
        <v>4935</v>
      </c>
      <c r="C1611" s="57" t="s">
        <v>4936</v>
      </c>
      <c r="D1611" s="56" t="s">
        <v>6792</v>
      </c>
      <c r="E1611" s="56" t="s">
        <v>68</v>
      </c>
      <c r="F1611" s="58">
        <v>7</v>
      </c>
      <c r="G1611" s="59">
        <v>62.57</v>
      </c>
      <c r="H1611" s="60">
        <v>437.99</v>
      </c>
      <c r="I1611" s="38"/>
      <c r="J1611" s="38"/>
      <c r="L1611" s="27"/>
      <c r="N1611" s="19"/>
      <c r="P1611" s="19"/>
    </row>
    <row r="1612" spans="1:16" x14ac:dyDescent="0.25">
      <c r="A1612" s="55" t="s">
        <v>4922</v>
      </c>
      <c r="B1612" s="56" t="s">
        <v>4926</v>
      </c>
      <c r="C1612" s="57" t="s">
        <v>4927</v>
      </c>
      <c r="D1612" s="56" t="s">
        <v>6792</v>
      </c>
      <c r="E1612" s="56" t="s">
        <v>68</v>
      </c>
      <c r="F1612" s="58">
        <v>7</v>
      </c>
      <c r="G1612" s="59">
        <v>62.22</v>
      </c>
      <c r="H1612" s="60">
        <v>435.54</v>
      </c>
      <c r="I1612" s="38"/>
      <c r="J1612" s="38"/>
      <c r="L1612" s="27"/>
      <c r="N1612" s="19"/>
      <c r="P1612" s="19"/>
    </row>
    <row r="1613" spans="1:16" x14ac:dyDescent="0.25">
      <c r="A1613" s="55" t="s">
        <v>977</v>
      </c>
      <c r="B1613" s="56" t="s">
        <v>978</v>
      </c>
      <c r="C1613" s="57" t="s">
        <v>979</v>
      </c>
      <c r="D1613" s="56" t="s">
        <v>6792</v>
      </c>
      <c r="E1613" s="56" t="s">
        <v>19</v>
      </c>
      <c r="F1613" s="58">
        <v>7</v>
      </c>
      <c r="G1613" s="59">
        <v>61.59</v>
      </c>
      <c r="H1613" s="60">
        <v>431.13</v>
      </c>
      <c r="I1613" s="38"/>
      <c r="J1613" s="38"/>
      <c r="L1613" s="27"/>
      <c r="N1613" s="19"/>
      <c r="P1613" s="19"/>
    </row>
    <row r="1614" spans="1:16" x14ac:dyDescent="0.25">
      <c r="A1614" s="55" t="s">
        <v>6075</v>
      </c>
      <c r="B1614" s="56" t="s">
        <v>6088</v>
      </c>
      <c r="C1614" s="57" t="s">
        <v>6089</v>
      </c>
      <c r="D1614" s="56" t="s">
        <v>6792</v>
      </c>
      <c r="E1614" s="56" t="s">
        <v>19</v>
      </c>
      <c r="F1614" s="58">
        <v>5</v>
      </c>
      <c r="G1614" s="59">
        <v>86.21</v>
      </c>
      <c r="H1614" s="60">
        <v>431.05</v>
      </c>
      <c r="I1614" s="38"/>
      <c r="J1614" s="38"/>
      <c r="L1614" s="27"/>
      <c r="N1614" s="19"/>
      <c r="P1614" s="19"/>
    </row>
    <row r="1615" spans="1:16" x14ac:dyDescent="0.25">
      <c r="A1615" s="55" t="s">
        <v>3851</v>
      </c>
      <c r="B1615" s="56" t="s">
        <v>3867</v>
      </c>
      <c r="C1615" s="57" t="s">
        <v>3868</v>
      </c>
      <c r="D1615" s="56" t="s">
        <v>6840</v>
      </c>
      <c r="E1615" s="56" t="s">
        <v>19</v>
      </c>
      <c r="F1615" s="58">
        <v>5</v>
      </c>
      <c r="G1615" s="59">
        <v>86.17</v>
      </c>
      <c r="H1615" s="60">
        <v>430.85</v>
      </c>
      <c r="I1615" s="38"/>
      <c r="J1615" s="38"/>
      <c r="L1615" s="27"/>
      <c r="N1615" s="19"/>
      <c r="P1615" s="19"/>
    </row>
    <row r="1616" spans="1:16" x14ac:dyDescent="0.25">
      <c r="A1616" s="55" t="s">
        <v>4919</v>
      </c>
      <c r="B1616" s="56" t="s">
        <v>4923</v>
      </c>
      <c r="C1616" s="57" t="s">
        <v>4924</v>
      </c>
      <c r="D1616" s="56" t="s">
        <v>6792</v>
      </c>
      <c r="E1616" s="56" t="s">
        <v>68</v>
      </c>
      <c r="F1616" s="58">
        <v>7</v>
      </c>
      <c r="G1616" s="59">
        <v>61.44</v>
      </c>
      <c r="H1616" s="60">
        <v>430.08</v>
      </c>
      <c r="I1616" s="38"/>
      <c r="J1616" s="38"/>
      <c r="L1616" s="27"/>
      <c r="N1616" s="19"/>
      <c r="P1616" s="19"/>
    </row>
    <row r="1617" spans="1:16" x14ac:dyDescent="0.25">
      <c r="A1617" s="55" t="s">
        <v>436</v>
      </c>
      <c r="B1617" s="56" t="s">
        <v>440</v>
      </c>
      <c r="C1617" s="57" t="s">
        <v>441</v>
      </c>
      <c r="D1617" s="56" t="s">
        <v>6792</v>
      </c>
      <c r="E1617" s="56" t="s">
        <v>12</v>
      </c>
      <c r="F1617" s="58">
        <v>61</v>
      </c>
      <c r="G1617" s="59">
        <v>7.05</v>
      </c>
      <c r="H1617" s="60">
        <v>430.05</v>
      </c>
      <c r="I1617" s="38"/>
      <c r="J1617" s="38"/>
      <c r="L1617" s="27"/>
      <c r="N1617" s="19"/>
      <c r="P1617" s="19"/>
    </row>
    <row r="1618" spans="1:16" ht="24.75" x14ac:dyDescent="0.25">
      <c r="A1618" s="55" t="s">
        <v>1750</v>
      </c>
      <c r="B1618" s="56" t="s">
        <v>1751</v>
      </c>
      <c r="C1618" s="57" t="s">
        <v>1752</v>
      </c>
      <c r="D1618" s="56" t="s">
        <v>11</v>
      </c>
      <c r="E1618" s="56" t="s">
        <v>19</v>
      </c>
      <c r="F1618" s="58">
        <v>4</v>
      </c>
      <c r="G1618" s="59">
        <v>107.46</v>
      </c>
      <c r="H1618" s="60">
        <v>429.84</v>
      </c>
      <c r="I1618" s="38"/>
      <c r="J1618" s="38"/>
      <c r="L1618" s="27"/>
      <c r="N1618" s="19"/>
      <c r="P1618" s="19"/>
    </row>
    <row r="1619" spans="1:16" x14ac:dyDescent="0.25">
      <c r="A1619" s="55" t="s">
        <v>3800</v>
      </c>
      <c r="B1619" s="56" t="s">
        <v>3813</v>
      </c>
      <c r="C1619" s="57" t="s">
        <v>3814</v>
      </c>
      <c r="D1619" s="56" t="s">
        <v>6792</v>
      </c>
      <c r="E1619" s="56" t="s">
        <v>68</v>
      </c>
      <c r="F1619" s="58">
        <v>5</v>
      </c>
      <c r="G1619" s="59">
        <v>85.87</v>
      </c>
      <c r="H1619" s="60">
        <v>429.35</v>
      </c>
      <c r="I1619" s="38"/>
      <c r="J1619" s="38"/>
      <c r="L1619" s="27"/>
      <c r="N1619" s="19"/>
      <c r="P1619" s="19"/>
    </row>
    <row r="1620" spans="1:16" x14ac:dyDescent="0.25">
      <c r="A1620" s="55" t="s">
        <v>3449</v>
      </c>
      <c r="B1620" s="56" t="s">
        <v>3462</v>
      </c>
      <c r="C1620" s="57" t="s">
        <v>3463</v>
      </c>
      <c r="D1620" s="56" t="s">
        <v>6792</v>
      </c>
      <c r="E1620" s="56" t="s">
        <v>19</v>
      </c>
      <c r="F1620" s="58">
        <v>15</v>
      </c>
      <c r="G1620" s="59">
        <v>28.43</v>
      </c>
      <c r="H1620" s="60">
        <v>426.45</v>
      </c>
      <c r="I1620" s="38"/>
      <c r="J1620" s="38"/>
      <c r="L1620" s="27"/>
      <c r="N1620" s="19"/>
      <c r="P1620" s="19"/>
    </row>
    <row r="1621" spans="1:16" x14ac:dyDescent="0.25">
      <c r="A1621" s="55" t="s">
        <v>2214</v>
      </c>
      <c r="B1621" s="56" t="s">
        <v>2215</v>
      </c>
      <c r="C1621" s="57" t="s">
        <v>2216</v>
      </c>
      <c r="D1621" s="56" t="s">
        <v>6792</v>
      </c>
      <c r="E1621" s="56" t="s">
        <v>19</v>
      </c>
      <c r="F1621" s="61">
        <v>3</v>
      </c>
      <c r="G1621" s="59">
        <v>142.13</v>
      </c>
      <c r="H1621" s="60">
        <v>426.39</v>
      </c>
      <c r="I1621" s="38"/>
      <c r="J1621" s="38"/>
      <c r="L1621" s="27"/>
      <c r="N1621" s="19"/>
      <c r="P1621" s="19"/>
    </row>
    <row r="1622" spans="1:16" ht="24.75" x14ac:dyDescent="0.25">
      <c r="A1622" s="55" t="s">
        <v>332</v>
      </c>
      <c r="B1622" s="56" t="s">
        <v>336</v>
      </c>
      <c r="C1622" s="57" t="s">
        <v>337</v>
      </c>
      <c r="D1622" s="56" t="s">
        <v>11</v>
      </c>
      <c r="E1622" s="56" t="s">
        <v>12</v>
      </c>
      <c r="F1622" s="58">
        <v>3</v>
      </c>
      <c r="G1622" s="59">
        <v>140.99</v>
      </c>
      <c r="H1622" s="60">
        <v>422.97</v>
      </c>
      <c r="I1622" s="38"/>
      <c r="J1622" s="38"/>
      <c r="L1622" s="27"/>
      <c r="N1622" s="19"/>
      <c r="P1622" s="19"/>
    </row>
    <row r="1623" spans="1:16" ht="16.5" x14ac:dyDescent="0.25">
      <c r="A1623" s="55" t="s">
        <v>5466</v>
      </c>
      <c r="B1623" s="56" t="s">
        <v>5467</v>
      </c>
      <c r="C1623" s="57" t="s">
        <v>5468</v>
      </c>
      <c r="D1623" s="56" t="s">
        <v>11</v>
      </c>
      <c r="E1623" s="56" t="s">
        <v>12</v>
      </c>
      <c r="F1623" s="58">
        <v>179</v>
      </c>
      <c r="G1623" s="59">
        <v>2.36</v>
      </c>
      <c r="H1623" s="60">
        <v>422.44</v>
      </c>
      <c r="I1623" s="38"/>
      <c r="J1623" s="38"/>
      <c r="L1623" s="27"/>
      <c r="N1623" s="19"/>
      <c r="P1623" s="19"/>
    </row>
    <row r="1624" spans="1:16" x14ac:dyDescent="0.25">
      <c r="A1624" s="55" t="s">
        <v>3818</v>
      </c>
      <c r="B1624" s="56" t="s">
        <v>3831</v>
      </c>
      <c r="C1624" s="57" t="s">
        <v>3832</v>
      </c>
      <c r="D1624" s="56" t="s">
        <v>6792</v>
      </c>
      <c r="E1624" s="56" t="s">
        <v>68</v>
      </c>
      <c r="F1624" s="58">
        <v>5</v>
      </c>
      <c r="G1624" s="59">
        <v>84.16</v>
      </c>
      <c r="H1624" s="60">
        <v>420.8</v>
      </c>
      <c r="I1624" s="38"/>
      <c r="J1624" s="38"/>
      <c r="L1624" s="27"/>
      <c r="N1624" s="19"/>
      <c r="P1624" s="19"/>
    </row>
    <row r="1625" spans="1:16" x14ac:dyDescent="0.25">
      <c r="A1625" s="55" t="s">
        <v>5531</v>
      </c>
      <c r="B1625" s="56" t="s">
        <v>5532</v>
      </c>
      <c r="C1625" s="57" t="s">
        <v>5533</v>
      </c>
      <c r="D1625" s="56" t="s">
        <v>6792</v>
      </c>
      <c r="E1625" s="56" t="s">
        <v>12</v>
      </c>
      <c r="F1625" s="58">
        <v>16</v>
      </c>
      <c r="G1625" s="59">
        <v>26.14</v>
      </c>
      <c r="H1625" s="60">
        <v>418.24</v>
      </c>
      <c r="I1625" s="38"/>
      <c r="J1625" s="38"/>
      <c r="L1625" s="27"/>
      <c r="N1625" s="19"/>
      <c r="P1625" s="19"/>
    </row>
    <row r="1626" spans="1:16" x14ac:dyDescent="0.25">
      <c r="A1626" s="55" t="s">
        <v>2343</v>
      </c>
      <c r="B1626" s="56" t="s">
        <v>2344</v>
      </c>
      <c r="C1626" s="57" t="s">
        <v>2345</v>
      </c>
      <c r="D1626" s="56" t="s">
        <v>6792</v>
      </c>
      <c r="E1626" s="56" t="s">
        <v>68</v>
      </c>
      <c r="F1626" s="61">
        <v>5</v>
      </c>
      <c r="G1626" s="59">
        <v>83.14</v>
      </c>
      <c r="H1626" s="60">
        <v>415.7</v>
      </c>
      <c r="I1626" s="38"/>
      <c r="J1626" s="38"/>
      <c r="L1626" s="27"/>
      <c r="N1626" s="19"/>
      <c r="P1626" s="19"/>
    </row>
    <row r="1627" spans="1:16" x14ac:dyDescent="0.25">
      <c r="A1627" s="55" t="s">
        <v>5154</v>
      </c>
      <c r="B1627" s="56" t="s">
        <v>5158</v>
      </c>
      <c r="C1627" s="57" t="s">
        <v>5159</v>
      </c>
      <c r="D1627" s="56" t="s">
        <v>6792</v>
      </c>
      <c r="E1627" s="56" t="s">
        <v>68</v>
      </c>
      <c r="F1627" s="58">
        <v>3</v>
      </c>
      <c r="G1627" s="59">
        <v>134.85</v>
      </c>
      <c r="H1627" s="60">
        <v>404.55</v>
      </c>
      <c r="I1627" s="38"/>
      <c r="J1627" s="38"/>
      <c r="L1627" s="27"/>
      <c r="N1627" s="19"/>
      <c r="P1627" s="19"/>
    </row>
    <row r="1628" spans="1:16" x14ac:dyDescent="0.25">
      <c r="A1628" s="55" t="s">
        <v>1939</v>
      </c>
      <c r="B1628" s="56" t="s">
        <v>1940</v>
      </c>
      <c r="C1628" s="57" t="s">
        <v>1443</v>
      </c>
      <c r="D1628" s="56" t="s">
        <v>6792</v>
      </c>
      <c r="E1628" s="56" t="s">
        <v>68</v>
      </c>
      <c r="F1628" s="58">
        <v>5</v>
      </c>
      <c r="G1628" s="59">
        <v>79.959999999999994</v>
      </c>
      <c r="H1628" s="60">
        <v>399.8</v>
      </c>
      <c r="I1628" s="38"/>
      <c r="J1628" s="38"/>
      <c r="L1628" s="27"/>
      <c r="N1628" s="19"/>
      <c r="P1628" s="19"/>
    </row>
    <row r="1629" spans="1:16" ht="16.5" x14ac:dyDescent="0.25">
      <c r="A1629" s="55" t="s">
        <v>3237</v>
      </c>
      <c r="B1629" s="56" t="s">
        <v>3248</v>
      </c>
      <c r="C1629" s="57" t="s">
        <v>3249</v>
      </c>
      <c r="D1629" s="56" t="s">
        <v>11</v>
      </c>
      <c r="E1629" s="56" t="s">
        <v>19</v>
      </c>
      <c r="F1629" s="61">
        <v>26</v>
      </c>
      <c r="G1629" s="59">
        <v>15.33</v>
      </c>
      <c r="H1629" s="60">
        <v>398.58</v>
      </c>
      <c r="I1629" s="38"/>
      <c r="J1629" s="38"/>
      <c r="L1629" s="27"/>
      <c r="N1629" s="19"/>
      <c r="P1629" s="19"/>
    </row>
    <row r="1630" spans="1:16" x14ac:dyDescent="0.25">
      <c r="A1630" s="55" t="s">
        <v>4928</v>
      </c>
      <c r="B1630" s="56" t="s">
        <v>4932</v>
      </c>
      <c r="C1630" s="57" t="s">
        <v>4933</v>
      </c>
      <c r="D1630" s="56" t="s">
        <v>6792</v>
      </c>
      <c r="E1630" s="56" t="s">
        <v>68</v>
      </c>
      <c r="F1630" s="58">
        <v>7</v>
      </c>
      <c r="G1630" s="59">
        <v>56.61</v>
      </c>
      <c r="H1630" s="60">
        <v>396.27</v>
      </c>
      <c r="I1630" s="38"/>
      <c r="J1630" s="38"/>
      <c r="L1630" s="27"/>
      <c r="N1630" s="19"/>
      <c r="P1630" s="19"/>
    </row>
    <row r="1631" spans="1:16" x14ac:dyDescent="0.25">
      <c r="A1631" s="55" t="s">
        <v>3668</v>
      </c>
      <c r="B1631" s="56" t="s">
        <v>3681</v>
      </c>
      <c r="C1631" s="57" t="s">
        <v>3682</v>
      </c>
      <c r="D1631" s="56" t="s">
        <v>6792</v>
      </c>
      <c r="E1631" s="56" t="s">
        <v>19</v>
      </c>
      <c r="F1631" s="58">
        <v>5</v>
      </c>
      <c r="G1631" s="59">
        <v>79.22</v>
      </c>
      <c r="H1631" s="60">
        <v>396.1</v>
      </c>
      <c r="I1631" s="38"/>
      <c r="J1631" s="38"/>
      <c r="L1631" s="27"/>
      <c r="N1631" s="19"/>
      <c r="P1631" s="19"/>
    </row>
    <row r="1632" spans="1:16" x14ac:dyDescent="0.25">
      <c r="A1632" s="55" t="s">
        <v>6422</v>
      </c>
      <c r="B1632" s="56" t="s">
        <v>6435</v>
      </c>
      <c r="C1632" s="57" t="s">
        <v>6436</v>
      </c>
      <c r="D1632" s="56" t="s">
        <v>6792</v>
      </c>
      <c r="E1632" s="56" t="s">
        <v>12</v>
      </c>
      <c r="F1632" s="58">
        <v>5</v>
      </c>
      <c r="G1632" s="59">
        <v>78.58</v>
      </c>
      <c r="H1632" s="60">
        <v>392.9</v>
      </c>
      <c r="I1632" s="38"/>
      <c r="J1632" s="38"/>
      <c r="K1632" s="27" t="s">
        <v>6797</v>
      </c>
      <c r="L1632" s="27"/>
      <c r="N1632" s="19"/>
      <c r="P1632" s="19"/>
    </row>
    <row r="1633" spans="1:16" x14ac:dyDescent="0.25">
      <c r="A1633" s="55" t="s">
        <v>1259</v>
      </c>
      <c r="B1633" s="56" t="s">
        <v>1266</v>
      </c>
      <c r="C1633" s="57" t="s">
        <v>1267</v>
      </c>
      <c r="D1633" s="56" t="s">
        <v>6792</v>
      </c>
      <c r="E1633" s="56" t="s">
        <v>68</v>
      </c>
      <c r="F1633" s="58">
        <v>14</v>
      </c>
      <c r="G1633" s="59">
        <v>28.04</v>
      </c>
      <c r="H1633" s="60">
        <v>392.56</v>
      </c>
      <c r="I1633" s="38"/>
      <c r="J1633" s="38"/>
      <c r="L1633" s="27"/>
      <c r="N1633" s="19"/>
      <c r="P1633" s="19"/>
    </row>
    <row r="1634" spans="1:16" x14ac:dyDescent="0.25">
      <c r="A1634" s="55" t="s">
        <v>751</v>
      </c>
      <c r="B1634" s="56" t="s">
        <v>752</v>
      </c>
      <c r="C1634" s="57" t="s">
        <v>753</v>
      </c>
      <c r="D1634" s="56" t="s">
        <v>11</v>
      </c>
      <c r="E1634" s="56" t="s">
        <v>19</v>
      </c>
      <c r="F1634" s="58">
        <v>5</v>
      </c>
      <c r="G1634" s="59">
        <v>78.23</v>
      </c>
      <c r="H1634" s="60">
        <v>391.15</v>
      </c>
      <c r="I1634" s="38"/>
      <c r="J1634" s="38"/>
      <c r="L1634" s="27"/>
      <c r="N1634" s="19"/>
      <c r="P1634" s="19"/>
    </row>
    <row r="1635" spans="1:16" x14ac:dyDescent="0.25">
      <c r="A1635" s="55" t="s">
        <v>2712</v>
      </c>
      <c r="B1635" s="56" t="s">
        <v>2713</v>
      </c>
      <c r="C1635" s="57" t="s">
        <v>2714</v>
      </c>
      <c r="D1635" s="56" t="s">
        <v>6792</v>
      </c>
      <c r="E1635" s="56" t="s">
        <v>68</v>
      </c>
      <c r="F1635" s="58">
        <v>5</v>
      </c>
      <c r="G1635" s="59">
        <v>77.959999999999994</v>
      </c>
      <c r="H1635" s="60">
        <v>389.8</v>
      </c>
      <c r="I1635" s="38"/>
      <c r="J1635" s="38"/>
      <c r="L1635" s="27"/>
      <c r="N1635" s="19"/>
      <c r="P1635" s="19"/>
    </row>
    <row r="1636" spans="1:16" x14ac:dyDescent="0.25">
      <c r="A1636" s="55" t="s">
        <v>2358</v>
      </c>
      <c r="B1636" s="56" t="s">
        <v>2359</v>
      </c>
      <c r="C1636" s="57" t="s">
        <v>2360</v>
      </c>
      <c r="D1636" s="56" t="s">
        <v>6792</v>
      </c>
      <c r="E1636" s="56" t="s">
        <v>19</v>
      </c>
      <c r="F1636" s="61">
        <v>5</v>
      </c>
      <c r="G1636" s="59">
        <v>77.58</v>
      </c>
      <c r="H1636" s="60">
        <v>387.9</v>
      </c>
      <c r="I1636" s="38"/>
      <c r="J1636" s="38"/>
      <c r="L1636" s="27"/>
      <c r="N1636" s="19"/>
      <c r="P1636" s="19"/>
    </row>
    <row r="1637" spans="1:16" x14ac:dyDescent="0.25">
      <c r="A1637" s="55" t="s">
        <v>4862</v>
      </c>
      <c r="B1637" s="56" t="s">
        <v>4866</v>
      </c>
      <c r="C1637" s="57" t="s">
        <v>4867</v>
      </c>
      <c r="D1637" s="56" t="s">
        <v>6792</v>
      </c>
      <c r="E1637" s="56" t="s">
        <v>68</v>
      </c>
      <c r="F1637" s="58">
        <v>3</v>
      </c>
      <c r="G1637" s="59">
        <v>129.24</v>
      </c>
      <c r="H1637" s="60">
        <v>387.72</v>
      </c>
      <c r="I1637" s="38"/>
      <c r="J1637" s="38"/>
      <c r="L1637" s="27"/>
      <c r="N1637" s="19"/>
      <c r="P1637" s="19"/>
    </row>
    <row r="1638" spans="1:16" x14ac:dyDescent="0.25">
      <c r="A1638" s="55" t="s">
        <v>4118</v>
      </c>
      <c r="B1638" s="56" t="s">
        <v>4145</v>
      </c>
      <c r="C1638" s="57" t="s">
        <v>4146</v>
      </c>
      <c r="D1638" s="56" t="s">
        <v>6792</v>
      </c>
      <c r="E1638" s="56" t="s">
        <v>19</v>
      </c>
      <c r="F1638" s="58">
        <v>5</v>
      </c>
      <c r="G1638" s="59">
        <v>77.27</v>
      </c>
      <c r="H1638" s="60">
        <v>386.35</v>
      </c>
      <c r="I1638" s="38"/>
      <c r="J1638" s="38"/>
      <c r="L1638" s="27"/>
      <c r="N1638" s="19"/>
      <c r="P1638" s="19"/>
    </row>
    <row r="1639" spans="1:16" x14ac:dyDescent="0.25">
      <c r="A1639" s="55" t="s">
        <v>6201</v>
      </c>
      <c r="B1639" s="56" t="s">
        <v>6214</v>
      </c>
      <c r="C1639" s="57" t="s">
        <v>6215</v>
      </c>
      <c r="D1639" s="56" t="s">
        <v>6792</v>
      </c>
      <c r="E1639" s="56" t="s">
        <v>12</v>
      </c>
      <c r="F1639" s="58">
        <v>52</v>
      </c>
      <c r="G1639" s="59">
        <v>7.4</v>
      </c>
      <c r="H1639" s="60">
        <v>384.8</v>
      </c>
      <c r="I1639" s="38"/>
      <c r="J1639" s="38"/>
      <c r="L1639" s="27"/>
      <c r="N1639" s="19"/>
      <c r="P1639" s="19"/>
    </row>
    <row r="1640" spans="1:16" x14ac:dyDescent="0.25">
      <c r="A1640" s="55" t="s">
        <v>4500</v>
      </c>
      <c r="B1640" s="56" t="s">
        <v>4504</v>
      </c>
      <c r="C1640" s="57" t="s">
        <v>4505</v>
      </c>
      <c r="D1640" s="56" t="s">
        <v>6792</v>
      </c>
      <c r="E1640" s="56" t="s">
        <v>12</v>
      </c>
      <c r="F1640" s="61">
        <v>30</v>
      </c>
      <c r="G1640" s="59">
        <v>12.82</v>
      </c>
      <c r="H1640" s="60">
        <v>384.6</v>
      </c>
      <c r="I1640" s="38"/>
      <c r="J1640" s="38"/>
      <c r="L1640" s="27"/>
      <c r="N1640" s="19"/>
      <c r="P1640" s="19"/>
    </row>
    <row r="1641" spans="1:16" x14ac:dyDescent="0.25">
      <c r="A1641" s="55" t="s">
        <v>2748</v>
      </c>
      <c r="B1641" s="56" t="s">
        <v>2749</v>
      </c>
      <c r="C1641" s="57" t="s">
        <v>2750</v>
      </c>
      <c r="D1641" s="56" t="s">
        <v>6792</v>
      </c>
      <c r="E1641" s="56" t="s">
        <v>19</v>
      </c>
      <c r="F1641" s="58">
        <v>17</v>
      </c>
      <c r="G1641" s="59">
        <v>22.44</v>
      </c>
      <c r="H1641" s="60">
        <v>381.48</v>
      </c>
      <c r="I1641" s="38"/>
      <c r="J1641" s="38"/>
      <c r="L1641" s="27"/>
      <c r="N1641" s="19"/>
      <c r="P1641" s="19"/>
    </row>
    <row r="1642" spans="1:16" x14ac:dyDescent="0.25">
      <c r="A1642" s="55" t="s">
        <v>5065</v>
      </c>
      <c r="B1642" s="56" t="s">
        <v>5069</v>
      </c>
      <c r="C1642" s="57" t="s">
        <v>5070</v>
      </c>
      <c r="D1642" s="56" t="s">
        <v>6792</v>
      </c>
      <c r="E1642" s="56" t="s">
        <v>12</v>
      </c>
      <c r="F1642" s="58">
        <v>5</v>
      </c>
      <c r="G1642" s="59">
        <v>76.05</v>
      </c>
      <c r="H1642" s="60">
        <v>380.25</v>
      </c>
      <c r="I1642" s="38"/>
      <c r="J1642" s="38"/>
      <c r="L1642" s="27"/>
      <c r="N1642" s="19"/>
      <c r="P1642" s="19"/>
    </row>
    <row r="1643" spans="1:16" x14ac:dyDescent="0.25">
      <c r="A1643" s="55" t="s">
        <v>3737</v>
      </c>
      <c r="B1643" s="56" t="s">
        <v>3750</v>
      </c>
      <c r="C1643" s="57" t="s">
        <v>3751</v>
      </c>
      <c r="D1643" s="56" t="s">
        <v>6792</v>
      </c>
      <c r="E1643" s="56" t="s">
        <v>19</v>
      </c>
      <c r="F1643" s="58">
        <v>8</v>
      </c>
      <c r="G1643" s="59">
        <v>47.38</v>
      </c>
      <c r="H1643" s="60">
        <v>379.04</v>
      </c>
      <c r="I1643" s="38"/>
      <c r="J1643" s="38"/>
      <c r="L1643" s="27"/>
      <c r="N1643" s="19"/>
      <c r="P1643" s="19"/>
    </row>
    <row r="1644" spans="1:16" x14ac:dyDescent="0.25">
      <c r="A1644" s="55" t="s">
        <v>3914</v>
      </c>
      <c r="B1644" s="56" t="s">
        <v>3936</v>
      </c>
      <c r="C1644" s="57" t="s">
        <v>3937</v>
      </c>
      <c r="D1644" s="56" t="s">
        <v>6792</v>
      </c>
      <c r="E1644" s="56" t="s">
        <v>19</v>
      </c>
      <c r="F1644" s="58">
        <v>5</v>
      </c>
      <c r="G1644" s="59">
        <v>75.45</v>
      </c>
      <c r="H1644" s="60">
        <v>377.25</v>
      </c>
      <c r="I1644" s="38"/>
      <c r="J1644" s="38"/>
      <c r="L1644" s="27"/>
      <c r="N1644" s="19"/>
      <c r="P1644" s="19"/>
    </row>
    <row r="1645" spans="1:16" ht="16.5" x14ac:dyDescent="0.25">
      <c r="A1645" s="55" t="s">
        <v>2914</v>
      </c>
      <c r="B1645" s="56" t="s">
        <v>2915</v>
      </c>
      <c r="C1645" s="57" t="s">
        <v>2916</v>
      </c>
      <c r="D1645" s="56" t="s">
        <v>11</v>
      </c>
      <c r="E1645" s="56" t="s">
        <v>19</v>
      </c>
      <c r="F1645" s="58">
        <v>20</v>
      </c>
      <c r="G1645" s="59">
        <v>18.829999999999998</v>
      </c>
      <c r="H1645" s="60">
        <v>376.6</v>
      </c>
      <c r="I1645" s="38"/>
      <c r="J1645" s="38"/>
      <c r="L1645" s="27"/>
      <c r="N1645" s="19"/>
      <c r="P1645" s="19"/>
    </row>
    <row r="1646" spans="1:16" x14ac:dyDescent="0.25">
      <c r="A1646" s="55" t="s">
        <v>5700</v>
      </c>
      <c r="B1646" s="56" t="s">
        <v>5701</v>
      </c>
      <c r="C1646" s="57" t="s">
        <v>5702</v>
      </c>
      <c r="D1646" s="56" t="s">
        <v>6792</v>
      </c>
      <c r="E1646" s="56" t="s">
        <v>68</v>
      </c>
      <c r="F1646" s="58">
        <v>7</v>
      </c>
      <c r="G1646" s="59">
        <v>53.74</v>
      </c>
      <c r="H1646" s="60">
        <v>376.18</v>
      </c>
      <c r="I1646" s="38"/>
      <c r="J1646" s="38"/>
      <c r="L1646" s="27"/>
      <c r="N1646" s="19"/>
      <c r="P1646" s="19"/>
    </row>
    <row r="1647" spans="1:16" x14ac:dyDescent="0.25">
      <c r="A1647" s="55" t="s">
        <v>4895</v>
      </c>
      <c r="B1647" s="56" t="s">
        <v>4899</v>
      </c>
      <c r="C1647" s="57" t="s">
        <v>4900</v>
      </c>
      <c r="D1647" s="56" t="s">
        <v>11</v>
      </c>
      <c r="E1647" s="56" t="s">
        <v>68</v>
      </c>
      <c r="F1647" s="58">
        <v>7</v>
      </c>
      <c r="G1647" s="59">
        <v>53.17</v>
      </c>
      <c r="H1647" s="60">
        <v>372.19</v>
      </c>
      <c r="I1647" s="38"/>
      <c r="J1647" s="38"/>
      <c r="L1647" s="27"/>
      <c r="N1647" s="19"/>
      <c r="P1647" s="19"/>
    </row>
    <row r="1648" spans="1:16" x14ac:dyDescent="0.25">
      <c r="A1648" s="55" t="s">
        <v>1275</v>
      </c>
      <c r="B1648" s="56" t="s">
        <v>1282</v>
      </c>
      <c r="C1648" s="57" t="s">
        <v>1283</v>
      </c>
      <c r="D1648" s="56" t="s">
        <v>6792</v>
      </c>
      <c r="E1648" s="56" t="s">
        <v>19</v>
      </c>
      <c r="F1648" s="58">
        <v>5</v>
      </c>
      <c r="G1648" s="59">
        <v>74.290000000000006</v>
      </c>
      <c r="H1648" s="60">
        <v>371.45</v>
      </c>
      <c r="I1648" s="38"/>
      <c r="J1648" s="38"/>
      <c r="L1648" s="27"/>
      <c r="N1648" s="19"/>
      <c r="P1648" s="19"/>
    </row>
    <row r="1649" spans="1:16" x14ac:dyDescent="0.25">
      <c r="A1649" s="55" t="s">
        <v>5853</v>
      </c>
      <c r="B1649" s="56" t="s">
        <v>5857</v>
      </c>
      <c r="C1649" s="57" t="s">
        <v>5858</v>
      </c>
      <c r="D1649" s="56" t="s">
        <v>6792</v>
      </c>
      <c r="E1649" s="56" t="s">
        <v>68</v>
      </c>
      <c r="F1649" s="58">
        <v>2</v>
      </c>
      <c r="G1649" s="59">
        <v>185.69</v>
      </c>
      <c r="H1649" s="60">
        <v>371.38</v>
      </c>
      <c r="I1649" s="38"/>
      <c r="J1649" s="38"/>
      <c r="L1649" s="27"/>
      <c r="N1649" s="19"/>
      <c r="P1649" s="19"/>
    </row>
    <row r="1650" spans="1:16" x14ac:dyDescent="0.25">
      <c r="A1650" s="55" t="s">
        <v>4934</v>
      </c>
      <c r="B1650" s="56" t="s">
        <v>4938</v>
      </c>
      <c r="C1650" s="57" t="s">
        <v>4939</v>
      </c>
      <c r="D1650" s="56" t="s">
        <v>6792</v>
      </c>
      <c r="E1650" s="56" t="s">
        <v>68</v>
      </c>
      <c r="F1650" s="58">
        <v>7</v>
      </c>
      <c r="G1650" s="59">
        <v>52.86</v>
      </c>
      <c r="H1650" s="60">
        <v>370.02</v>
      </c>
      <c r="I1650" s="38"/>
      <c r="J1650" s="38"/>
      <c r="L1650" s="27"/>
      <c r="N1650" s="19"/>
      <c r="P1650" s="19"/>
    </row>
    <row r="1651" spans="1:16" x14ac:dyDescent="0.25">
      <c r="A1651" s="55" t="s">
        <v>754</v>
      </c>
      <c r="B1651" s="56" t="s">
        <v>755</v>
      </c>
      <c r="C1651" s="57" t="s">
        <v>756</v>
      </c>
      <c r="D1651" s="56" t="s">
        <v>6792</v>
      </c>
      <c r="E1651" s="56" t="s">
        <v>68</v>
      </c>
      <c r="F1651" s="58">
        <v>7</v>
      </c>
      <c r="G1651" s="59">
        <v>52.74</v>
      </c>
      <c r="H1651" s="60">
        <v>369.18</v>
      </c>
      <c r="I1651" s="38"/>
      <c r="J1651" s="38"/>
      <c r="L1651" s="27"/>
      <c r="N1651" s="19"/>
      <c r="P1651" s="19"/>
    </row>
    <row r="1652" spans="1:16" x14ac:dyDescent="0.25">
      <c r="A1652" s="55" t="s">
        <v>3966</v>
      </c>
      <c r="B1652" s="56" t="s">
        <v>3991</v>
      </c>
      <c r="C1652" s="57" t="s">
        <v>3992</v>
      </c>
      <c r="D1652" s="56" t="s">
        <v>6792</v>
      </c>
      <c r="E1652" s="56" t="s">
        <v>19</v>
      </c>
      <c r="F1652" s="58">
        <v>5</v>
      </c>
      <c r="G1652" s="59">
        <v>72.83</v>
      </c>
      <c r="H1652" s="60">
        <v>364.15</v>
      </c>
      <c r="I1652" s="38"/>
      <c r="J1652" s="38"/>
      <c r="L1652" s="27"/>
      <c r="N1652" s="19"/>
      <c r="P1652" s="19"/>
    </row>
    <row r="1653" spans="1:16" x14ac:dyDescent="0.25">
      <c r="A1653" s="55" t="s">
        <v>2337</v>
      </c>
      <c r="B1653" s="56" t="s">
        <v>2338</v>
      </c>
      <c r="C1653" s="57" t="s">
        <v>2339</v>
      </c>
      <c r="D1653" s="56" t="s">
        <v>6792</v>
      </c>
      <c r="E1653" s="56" t="s">
        <v>68</v>
      </c>
      <c r="F1653" s="61">
        <v>68</v>
      </c>
      <c r="G1653" s="59">
        <v>5.34</v>
      </c>
      <c r="H1653" s="60">
        <v>363.12</v>
      </c>
      <c r="I1653" s="38"/>
      <c r="J1653" s="38"/>
      <c r="L1653" s="27"/>
      <c r="N1653" s="19"/>
      <c r="P1653" s="19"/>
    </row>
    <row r="1654" spans="1:16" ht="16.5" x14ac:dyDescent="0.25">
      <c r="A1654" s="55" t="s">
        <v>65</v>
      </c>
      <c r="B1654" s="56" t="s">
        <v>66</v>
      </c>
      <c r="C1654" s="57" t="s">
        <v>67</v>
      </c>
      <c r="D1654" s="56" t="s">
        <v>11</v>
      </c>
      <c r="E1654" s="56" t="s">
        <v>68</v>
      </c>
      <c r="F1654" s="58">
        <v>5</v>
      </c>
      <c r="G1654" s="59">
        <v>71.41</v>
      </c>
      <c r="H1654" s="60">
        <v>357.05</v>
      </c>
      <c r="I1654" s="38"/>
      <c r="J1654" s="38"/>
      <c r="L1654" s="27"/>
      <c r="N1654" s="19"/>
      <c r="P1654" s="19"/>
    </row>
    <row r="1655" spans="1:16" x14ac:dyDescent="0.25">
      <c r="A1655" s="55" t="s">
        <v>3350</v>
      </c>
      <c r="B1655" s="56" t="s">
        <v>3363</v>
      </c>
      <c r="C1655" s="57" t="s">
        <v>3364</v>
      </c>
      <c r="D1655" s="56" t="s">
        <v>6792</v>
      </c>
      <c r="E1655" s="56" t="s">
        <v>19</v>
      </c>
      <c r="F1655" s="58">
        <v>5</v>
      </c>
      <c r="G1655" s="59">
        <v>71.06</v>
      </c>
      <c r="H1655" s="60">
        <v>355.3</v>
      </c>
      <c r="I1655" s="38"/>
      <c r="J1655" s="38"/>
      <c r="L1655" s="27"/>
      <c r="N1655" s="19"/>
      <c r="P1655" s="19"/>
    </row>
    <row r="1656" spans="1:16" x14ac:dyDescent="0.25">
      <c r="A1656" s="55" t="s">
        <v>3359</v>
      </c>
      <c r="B1656" s="56" t="s">
        <v>3372</v>
      </c>
      <c r="C1656" s="57" t="s">
        <v>3373</v>
      </c>
      <c r="D1656" s="56" t="s">
        <v>6792</v>
      </c>
      <c r="E1656" s="56" t="s">
        <v>19</v>
      </c>
      <c r="F1656" s="58">
        <v>5</v>
      </c>
      <c r="G1656" s="59">
        <v>71.06</v>
      </c>
      <c r="H1656" s="60">
        <v>355.3</v>
      </c>
      <c r="I1656" s="38"/>
      <c r="J1656" s="38"/>
      <c r="L1656" s="27"/>
      <c r="N1656" s="19"/>
      <c r="P1656" s="19"/>
    </row>
    <row r="1657" spans="1:16" x14ac:dyDescent="0.25">
      <c r="A1657" s="55" t="s">
        <v>3455</v>
      </c>
      <c r="B1657" s="56" t="s">
        <v>3468</v>
      </c>
      <c r="C1657" s="57" t="s">
        <v>3469</v>
      </c>
      <c r="D1657" s="56" t="s">
        <v>6792</v>
      </c>
      <c r="E1657" s="56" t="s">
        <v>19</v>
      </c>
      <c r="F1657" s="58">
        <v>5</v>
      </c>
      <c r="G1657" s="59">
        <v>71.06</v>
      </c>
      <c r="H1657" s="60">
        <v>355.3</v>
      </c>
      <c r="I1657" s="38"/>
      <c r="J1657" s="38"/>
      <c r="L1657" s="27"/>
      <c r="N1657" s="19"/>
      <c r="P1657" s="19"/>
    </row>
    <row r="1658" spans="1:16" x14ac:dyDescent="0.25">
      <c r="A1658" s="55" t="s">
        <v>3470</v>
      </c>
      <c r="B1658" s="56" t="s">
        <v>3483</v>
      </c>
      <c r="C1658" s="57" t="s">
        <v>3484</v>
      </c>
      <c r="D1658" s="56" t="s">
        <v>6792</v>
      </c>
      <c r="E1658" s="56" t="s">
        <v>19</v>
      </c>
      <c r="F1658" s="58">
        <v>5</v>
      </c>
      <c r="G1658" s="59">
        <v>71.06</v>
      </c>
      <c r="H1658" s="60">
        <v>355.3</v>
      </c>
      <c r="I1658" s="38"/>
      <c r="J1658" s="38"/>
      <c r="L1658" s="27"/>
      <c r="N1658" s="19"/>
      <c r="P1658" s="19"/>
    </row>
    <row r="1659" spans="1:16" x14ac:dyDescent="0.25">
      <c r="A1659" s="55" t="s">
        <v>3476</v>
      </c>
      <c r="B1659" s="56" t="s">
        <v>3489</v>
      </c>
      <c r="C1659" s="57" t="s">
        <v>3490</v>
      </c>
      <c r="D1659" s="56" t="s">
        <v>6792</v>
      </c>
      <c r="E1659" s="56" t="s">
        <v>19</v>
      </c>
      <c r="F1659" s="58">
        <v>5</v>
      </c>
      <c r="G1659" s="59">
        <v>71.06</v>
      </c>
      <c r="H1659" s="60">
        <v>355.3</v>
      </c>
      <c r="I1659" s="38"/>
      <c r="J1659" s="38"/>
      <c r="L1659" s="27"/>
      <c r="N1659" s="19"/>
      <c r="P1659" s="19"/>
    </row>
    <row r="1660" spans="1:16" x14ac:dyDescent="0.25">
      <c r="A1660" s="55" t="s">
        <v>3482</v>
      </c>
      <c r="B1660" s="56" t="s">
        <v>3495</v>
      </c>
      <c r="C1660" s="57" t="s">
        <v>3496</v>
      </c>
      <c r="D1660" s="56" t="s">
        <v>6792</v>
      </c>
      <c r="E1660" s="56" t="s">
        <v>19</v>
      </c>
      <c r="F1660" s="58">
        <v>5</v>
      </c>
      <c r="G1660" s="59">
        <v>71.06</v>
      </c>
      <c r="H1660" s="60">
        <v>355.3</v>
      </c>
      <c r="I1660" s="38"/>
      <c r="J1660" s="38"/>
      <c r="L1660" s="27"/>
      <c r="N1660" s="19"/>
      <c r="P1660" s="19"/>
    </row>
    <row r="1661" spans="1:16" x14ac:dyDescent="0.25">
      <c r="A1661" s="55" t="s">
        <v>3554</v>
      </c>
      <c r="B1661" s="56" t="s">
        <v>3567</v>
      </c>
      <c r="C1661" s="57" t="s">
        <v>3568</v>
      </c>
      <c r="D1661" s="56" t="s">
        <v>6792</v>
      </c>
      <c r="E1661" s="56" t="s">
        <v>19</v>
      </c>
      <c r="F1661" s="58">
        <v>5</v>
      </c>
      <c r="G1661" s="59">
        <v>71.06</v>
      </c>
      <c r="H1661" s="60">
        <v>355.3</v>
      </c>
      <c r="I1661" s="38"/>
      <c r="J1661" s="38"/>
      <c r="L1661" s="27"/>
      <c r="N1661" s="19"/>
      <c r="P1661" s="19"/>
    </row>
    <row r="1662" spans="1:16" x14ac:dyDescent="0.25">
      <c r="A1662" s="55" t="s">
        <v>5133</v>
      </c>
      <c r="B1662" s="56" t="s">
        <v>5137</v>
      </c>
      <c r="C1662" s="57" t="s">
        <v>5138</v>
      </c>
      <c r="D1662" s="56" t="s">
        <v>6792</v>
      </c>
      <c r="E1662" s="56" t="s">
        <v>68</v>
      </c>
      <c r="F1662" s="58">
        <v>5</v>
      </c>
      <c r="G1662" s="59">
        <v>70.34</v>
      </c>
      <c r="H1662" s="60">
        <v>351.7</v>
      </c>
      <c r="I1662" s="38"/>
      <c r="J1662" s="38"/>
      <c r="L1662" s="27"/>
      <c r="N1662" s="19"/>
      <c r="P1662" s="19"/>
    </row>
    <row r="1663" spans="1:16" x14ac:dyDescent="0.25">
      <c r="A1663" s="55" t="s">
        <v>329</v>
      </c>
      <c r="B1663" s="56" t="s">
        <v>333</v>
      </c>
      <c r="C1663" s="57" t="s">
        <v>334</v>
      </c>
      <c r="D1663" s="56" t="s">
        <v>6792</v>
      </c>
      <c r="E1663" s="56" t="s">
        <v>12</v>
      </c>
      <c r="F1663" s="58">
        <v>3</v>
      </c>
      <c r="G1663" s="59">
        <v>116.91</v>
      </c>
      <c r="H1663" s="60">
        <v>350.73</v>
      </c>
      <c r="I1663" s="38"/>
      <c r="J1663" s="38"/>
      <c r="L1663" s="27"/>
      <c r="N1663" s="19"/>
      <c r="P1663" s="19"/>
    </row>
    <row r="1664" spans="1:16" x14ac:dyDescent="0.25">
      <c r="A1664" s="55" t="s">
        <v>2760</v>
      </c>
      <c r="B1664" s="56" t="s">
        <v>2761</v>
      </c>
      <c r="C1664" s="57" t="s">
        <v>2762</v>
      </c>
      <c r="D1664" s="56" t="s">
        <v>6792</v>
      </c>
      <c r="E1664" s="56" t="s">
        <v>19</v>
      </c>
      <c r="F1664" s="58">
        <v>5</v>
      </c>
      <c r="G1664" s="59">
        <v>69.709999999999994</v>
      </c>
      <c r="H1664" s="60">
        <v>348.55</v>
      </c>
      <c r="I1664" s="38"/>
      <c r="J1664" s="38"/>
      <c r="L1664" s="27"/>
      <c r="N1664" s="19"/>
      <c r="P1664" s="19"/>
    </row>
    <row r="1665" spans="1:16" x14ac:dyDescent="0.25">
      <c r="A1665" s="55" t="s">
        <v>1438</v>
      </c>
      <c r="B1665" s="56" t="s">
        <v>1439</v>
      </c>
      <c r="C1665" s="57" t="s">
        <v>1440</v>
      </c>
      <c r="D1665" s="56" t="s">
        <v>6792</v>
      </c>
      <c r="E1665" s="56" t="s">
        <v>68</v>
      </c>
      <c r="F1665" s="58">
        <v>5</v>
      </c>
      <c r="G1665" s="59">
        <v>69.7</v>
      </c>
      <c r="H1665" s="60">
        <v>348.5</v>
      </c>
      <c r="I1665" s="38"/>
      <c r="J1665" s="38"/>
      <c r="L1665" s="27"/>
      <c r="N1665" s="19"/>
      <c r="P1665" s="19"/>
    </row>
    <row r="1666" spans="1:16" x14ac:dyDescent="0.25">
      <c r="A1666" s="55" t="s">
        <v>3185</v>
      </c>
      <c r="B1666" s="56" t="s">
        <v>3189</v>
      </c>
      <c r="C1666" s="57" t="s">
        <v>3190</v>
      </c>
      <c r="D1666" s="56" t="s">
        <v>6792</v>
      </c>
      <c r="E1666" s="56" t="s">
        <v>19</v>
      </c>
      <c r="F1666" s="61">
        <v>2</v>
      </c>
      <c r="G1666" s="59">
        <v>173.95</v>
      </c>
      <c r="H1666" s="60">
        <v>347.9</v>
      </c>
      <c r="I1666" s="38"/>
      <c r="J1666" s="38"/>
      <c r="K1666" s="27" t="s">
        <v>6798</v>
      </c>
      <c r="L1666" s="27"/>
      <c r="N1666" s="19"/>
      <c r="P1666" s="19"/>
    </row>
    <row r="1667" spans="1:16" x14ac:dyDescent="0.25">
      <c r="A1667" s="55" t="s">
        <v>6392</v>
      </c>
      <c r="B1667" s="56" t="s">
        <v>6405</v>
      </c>
      <c r="C1667" s="57" t="s">
        <v>6406</v>
      </c>
      <c r="D1667" s="56" t="s">
        <v>6792</v>
      </c>
      <c r="E1667" s="56" t="s">
        <v>12</v>
      </c>
      <c r="F1667" s="58">
        <v>7</v>
      </c>
      <c r="G1667" s="59">
        <v>49.64</v>
      </c>
      <c r="H1667" s="60">
        <v>347.48</v>
      </c>
      <c r="I1667" s="38"/>
      <c r="J1667" s="38"/>
      <c r="K1667" s="27" t="s">
        <v>6533</v>
      </c>
      <c r="L1667" s="27"/>
      <c r="N1667" s="19"/>
      <c r="P1667" s="19"/>
    </row>
    <row r="1668" spans="1:16" x14ac:dyDescent="0.25">
      <c r="A1668" s="55" t="s">
        <v>1155</v>
      </c>
      <c r="B1668" s="56" t="s">
        <v>1156</v>
      </c>
      <c r="C1668" s="57" t="s">
        <v>1157</v>
      </c>
      <c r="D1668" s="56" t="s">
        <v>6792</v>
      </c>
      <c r="E1668" s="56" t="s">
        <v>12</v>
      </c>
      <c r="F1668" s="58">
        <v>5</v>
      </c>
      <c r="G1668" s="59">
        <v>68.95</v>
      </c>
      <c r="H1668" s="60">
        <v>344.75</v>
      </c>
      <c r="I1668" s="38"/>
      <c r="J1668" s="38"/>
      <c r="L1668" s="27"/>
      <c r="N1668" s="19"/>
      <c r="P1668" s="19"/>
    </row>
    <row r="1669" spans="1:16" x14ac:dyDescent="0.25">
      <c r="A1669" s="55" t="s">
        <v>3314</v>
      </c>
      <c r="B1669" s="56" t="s">
        <v>3327</v>
      </c>
      <c r="C1669" s="57" t="s">
        <v>3328</v>
      </c>
      <c r="D1669" s="56" t="s">
        <v>6792</v>
      </c>
      <c r="E1669" s="56" t="s">
        <v>19</v>
      </c>
      <c r="F1669" s="58">
        <v>5</v>
      </c>
      <c r="G1669" s="59">
        <v>68.73</v>
      </c>
      <c r="H1669" s="60">
        <v>343.65</v>
      </c>
      <c r="I1669" s="38"/>
      <c r="J1669" s="38"/>
      <c r="L1669" s="27"/>
      <c r="N1669" s="19"/>
      <c r="P1669" s="19"/>
    </row>
    <row r="1670" spans="1:16" ht="16.5" x14ac:dyDescent="0.25">
      <c r="A1670" s="55" t="s">
        <v>4245</v>
      </c>
      <c r="B1670" s="56" t="s">
        <v>4279</v>
      </c>
      <c r="C1670" s="57" t="s">
        <v>4280</v>
      </c>
      <c r="D1670" s="56" t="s">
        <v>11</v>
      </c>
      <c r="E1670" s="56" t="s">
        <v>19</v>
      </c>
      <c r="F1670" s="58">
        <v>5</v>
      </c>
      <c r="G1670" s="59">
        <v>68.7</v>
      </c>
      <c r="H1670" s="60">
        <v>343.5</v>
      </c>
      <c r="I1670" s="38"/>
      <c r="J1670" s="38"/>
      <c r="L1670" s="27"/>
      <c r="N1670" s="19"/>
      <c r="P1670" s="19"/>
    </row>
    <row r="1671" spans="1:16" x14ac:dyDescent="0.25">
      <c r="A1671" s="55" t="s">
        <v>4412</v>
      </c>
      <c r="B1671" s="56" t="s">
        <v>4415</v>
      </c>
      <c r="C1671" s="57" t="s">
        <v>4416</v>
      </c>
      <c r="D1671" s="56" t="s">
        <v>6792</v>
      </c>
      <c r="E1671" s="56" t="s">
        <v>12</v>
      </c>
      <c r="F1671" s="58">
        <v>5</v>
      </c>
      <c r="G1671" s="59">
        <v>68.25</v>
      </c>
      <c r="H1671" s="60">
        <v>341.25</v>
      </c>
      <c r="I1671" s="38"/>
      <c r="J1671" s="38"/>
      <c r="L1671" s="27"/>
      <c r="N1671" s="19"/>
      <c r="P1671" s="19"/>
    </row>
    <row r="1672" spans="1:16" x14ac:dyDescent="0.25">
      <c r="A1672" s="55" t="s">
        <v>5679</v>
      </c>
      <c r="B1672" s="56" t="s">
        <v>5680</v>
      </c>
      <c r="C1672" s="57" t="s">
        <v>5681</v>
      </c>
      <c r="D1672" s="56" t="s">
        <v>6792</v>
      </c>
      <c r="E1672" s="56" t="s">
        <v>12</v>
      </c>
      <c r="F1672" s="58">
        <v>2</v>
      </c>
      <c r="G1672" s="59">
        <v>170.15</v>
      </c>
      <c r="H1672" s="60">
        <v>340.3</v>
      </c>
      <c r="I1672" s="38"/>
      <c r="J1672" s="38"/>
      <c r="L1672" s="27"/>
      <c r="N1672" s="19"/>
      <c r="P1672" s="19"/>
    </row>
    <row r="1673" spans="1:16" x14ac:dyDescent="0.25">
      <c r="A1673" s="55" t="s">
        <v>1317</v>
      </c>
      <c r="B1673" s="56" t="s">
        <v>1324</v>
      </c>
      <c r="C1673" s="57" t="s">
        <v>1325</v>
      </c>
      <c r="D1673" s="56" t="s">
        <v>6792</v>
      </c>
      <c r="E1673" s="56" t="s">
        <v>12</v>
      </c>
      <c r="F1673" s="58">
        <v>5</v>
      </c>
      <c r="G1673" s="59">
        <v>67.89</v>
      </c>
      <c r="H1673" s="60">
        <v>339.45</v>
      </c>
      <c r="I1673" s="38"/>
      <c r="J1673" s="38"/>
      <c r="L1673" s="27"/>
      <c r="N1673" s="19"/>
      <c r="P1673" s="19"/>
    </row>
    <row r="1674" spans="1:16" x14ac:dyDescent="0.25">
      <c r="A1674" s="55" t="s">
        <v>6289</v>
      </c>
      <c r="B1674" s="56" t="s">
        <v>6302</v>
      </c>
      <c r="C1674" s="57" t="s">
        <v>6303</v>
      </c>
      <c r="D1674" s="56" t="s">
        <v>6792</v>
      </c>
      <c r="E1674" s="56" t="s">
        <v>68</v>
      </c>
      <c r="F1674" s="58">
        <v>7</v>
      </c>
      <c r="G1674" s="59">
        <v>48.39</v>
      </c>
      <c r="H1674" s="60">
        <v>338.73</v>
      </c>
      <c r="I1674" s="38"/>
      <c r="J1674" s="38"/>
      <c r="L1674" s="27"/>
      <c r="N1674" s="19"/>
      <c r="P1674" s="19"/>
    </row>
    <row r="1675" spans="1:16" x14ac:dyDescent="0.25">
      <c r="A1675" s="55" t="s">
        <v>2811</v>
      </c>
      <c r="B1675" s="56" t="s">
        <v>2812</v>
      </c>
      <c r="C1675" s="57" t="s">
        <v>2813</v>
      </c>
      <c r="D1675" s="56" t="s">
        <v>6792</v>
      </c>
      <c r="E1675" s="56" t="s">
        <v>68</v>
      </c>
      <c r="F1675" s="58">
        <v>13</v>
      </c>
      <c r="G1675" s="59">
        <v>26.03</v>
      </c>
      <c r="H1675" s="60">
        <v>338.39</v>
      </c>
      <c r="I1675" s="38"/>
      <c r="J1675" s="38"/>
      <c r="L1675" s="27"/>
      <c r="N1675" s="19"/>
      <c r="P1675" s="19"/>
    </row>
    <row r="1676" spans="1:16" ht="16.5" x14ac:dyDescent="0.25">
      <c r="A1676" s="55" t="s">
        <v>4892</v>
      </c>
      <c r="B1676" s="56" t="s">
        <v>4896</v>
      </c>
      <c r="C1676" s="57" t="s">
        <v>4897</v>
      </c>
      <c r="D1676" s="56" t="s">
        <v>11</v>
      </c>
      <c r="E1676" s="56" t="s">
        <v>68</v>
      </c>
      <c r="F1676" s="58">
        <v>7</v>
      </c>
      <c r="G1676" s="59">
        <v>48.24</v>
      </c>
      <c r="H1676" s="60">
        <v>337.68</v>
      </c>
      <c r="I1676" s="38"/>
      <c r="J1676" s="38"/>
      <c r="L1676" s="27"/>
      <c r="N1676" s="19"/>
      <c r="P1676" s="19"/>
    </row>
    <row r="1677" spans="1:16" x14ac:dyDescent="0.25">
      <c r="A1677" s="55" t="s">
        <v>5935</v>
      </c>
      <c r="B1677" s="56" t="s">
        <v>5939</v>
      </c>
      <c r="C1677" s="57" t="s">
        <v>5940</v>
      </c>
      <c r="D1677" s="56" t="s">
        <v>6792</v>
      </c>
      <c r="E1677" s="56" t="s">
        <v>19</v>
      </c>
      <c r="F1677" s="58">
        <v>7</v>
      </c>
      <c r="G1677" s="59">
        <v>47.84</v>
      </c>
      <c r="H1677" s="60">
        <v>334.88</v>
      </c>
      <c r="I1677" s="38"/>
      <c r="J1677" s="38"/>
      <c r="L1677" s="27"/>
      <c r="N1677" s="19"/>
      <c r="P1677" s="19"/>
    </row>
    <row r="1678" spans="1:16" ht="16.5" x14ac:dyDescent="0.25">
      <c r="A1678" s="55" t="s">
        <v>4456</v>
      </c>
      <c r="B1678" s="56" t="s">
        <v>4457</v>
      </c>
      <c r="C1678" s="57" t="s">
        <v>4458</v>
      </c>
      <c r="D1678" s="56" t="s">
        <v>11</v>
      </c>
      <c r="E1678" s="56" t="s">
        <v>12</v>
      </c>
      <c r="F1678" s="58">
        <v>6</v>
      </c>
      <c r="G1678" s="59">
        <v>55.44</v>
      </c>
      <c r="H1678" s="60">
        <v>332.64</v>
      </c>
      <c r="I1678" s="38"/>
      <c r="J1678" s="38"/>
      <c r="L1678" s="27"/>
      <c r="N1678" s="19"/>
      <c r="P1678" s="19"/>
    </row>
    <row r="1679" spans="1:16" x14ac:dyDescent="0.25">
      <c r="A1679" s="55" t="s">
        <v>974</v>
      </c>
      <c r="B1679" s="56" t="s">
        <v>975</v>
      </c>
      <c r="C1679" s="57" t="s">
        <v>976</v>
      </c>
      <c r="D1679" s="56" t="s">
        <v>6792</v>
      </c>
      <c r="E1679" s="56" t="s">
        <v>12</v>
      </c>
      <c r="F1679" s="58">
        <v>7</v>
      </c>
      <c r="G1679" s="59">
        <v>47.38</v>
      </c>
      <c r="H1679" s="60">
        <v>331.66</v>
      </c>
      <c r="I1679" s="38"/>
      <c r="J1679" s="38"/>
      <c r="L1679" s="27"/>
      <c r="N1679" s="19"/>
      <c r="P1679" s="19"/>
    </row>
    <row r="1680" spans="1:16" x14ac:dyDescent="0.25">
      <c r="A1680" s="55" t="s">
        <v>4020</v>
      </c>
      <c r="B1680" s="56" t="s">
        <v>4045</v>
      </c>
      <c r="C1680" s="57" t="s">
        <v>4046</v>
      </c>
      <c r="D1680" s="56" t="s">
        <v>6792</v>
      </c>
      <c r="E1680" s="56" t="s">
        <v>19</v>
      </c>
      <c r="F1680" s="58">
        <v>3</v>
      </c>
      <c r="G1680" s="59">
        <v>110.45</v>
      </c>
      <c r="H1680" s="60">
        <v>331.35</v>
      </c>
      <c r="I1680" s="38"/>
      <c r="J1680" s="38"/>
      <c r="L1680" s="27"/>
      <c r="N1680" s="19"/>
      <c r="P1680" s="19"/>
    </row>
    <row r="1681" spans="1:16" ht="24.75" x14ac:dyDescent="0.25">
      <c r="A1681" s="55" t="s">
        <v>2802</v>
      </c>
      <c r="B1681" s="56" t="s">
        <v>2803</v>
      </c>
      <c r="C1681" s="57" t="s">
        <v>2804</v>
      </c>
      <c r="D1681" s="56" t="s">
        <v>11</v>
      </c>
      <c r="E1681" s="56" t="s">
        <v>68</v>
      </c>
      <c r="F1681" s="58">
        <v>5</v>
      </c>
      <c r="G1681" s="59">
        <v>66.040000000000006</v>
      </c>
      <c r="H1681" s="60">
        <v>330.2</v>
      </c>
      <c r="I1681" s="38"/>
      <c r="J1681" s="38"/>
      <c r="L1681" s="27"/>
      <c r="N1681" s="19"/>
      <c r="P1681" s="19"/>
    </row>
    <row r="1682" spans="1:16" x14ac:dyDescent="0.25">
      <c r="A1682" s="55" t="s">
        <v>3963</v>
      </c>
      <c r="B1682" s="56" t="s">
        <v>3988</v>
      </c>
      <c r="C1682" s="57" t="s">
        <v>3989</v>
      </c>
      <c r="D1682" s="56" t="s">
        <v>6792</v>
      </c>
      <c r="E1682" s="56" t="s">
        <v>19</v>
      </c>
      <c r="F1682" s="58">
        <v>5</v>
      </c>
      <c r="G1682" s="59">
        <v>64.91</v>
      </c>
      <c r="H1682" s="60">
        <v>324.55</v>
      </c>
      <c r="I1682" s="38"/>
      <c r="J1682" s="38"/>
      <c r="L1682" s="27"/>
      <c r="N1682" s="19"/>
      <c r="P1682" s="19"/>
    </row>
    <row r="1683" spans="1:16" x14ac:dyDescent="0.25">
      <c r="A1683" s="55" t="s">
        <v>3674</v>
      </c>
      <c r="B1683" s="56" t="s">
        <v>3687</v>
      </c>
      <c r="C1683" s="57" t="s">
        <v>3688</v>
      </c>
      <c r="D1683" s="56" t="s">
        <v>6792</v>
      </c>
      <c r="E1683" s="56" t="s">
        <v>19</v>
      </c>
      <c r="F1683" s="58">
        <v>5</v>
      </c>
      <c r="G1683" s="59">
        <v>64.86</v>
      </c>
      <c r="H1683" s="60">
        <v>324.3</v>
      </c>
      <c r="I1683" s="38"/>
      <c r="J1683" s="38"/>
      <c r="L1683" s="27"/>
      <c r="N1683" s="19"/>
      <c r="P1683" s="19"/>
    </row>
    <row r="1684" spans="1:16" x14ac:dyDescent="0.25">
      <c r="A1684" s="55" t="s">
        <v>5601</v>
      </c>
      <c r="B1684" s="56" t="s">
        <v>5605</v>
      </c>
      <c r="C1684" s="57" t="s">
        <v>5606</v>
      </c>
      <c r="D1684" s="56" t="s">
        <v>6792</v>
      </c>
      <c r="E1684" s="56" t="s">
        <v>12</v>
      </c>
      <c r="F1684" s="58">
        <v>5</v>
      </c>
      <c r="G1684" s="59">
        <v>64.84</v>
      </c>
      <c r="H1684" s="60">
        <v>324.2</v>
      </c>
      <c r="I1684" s="38"/>
      <c r="J1684" s="38"/>
      <c r="L1684" s="27"/>
      <c r="N1684" s="19"/>
      <c r="P1684" s="19"/>
    </row>
    <row r="1685" spans="1:16" x14ac:dyDescent="0.25">
      <c r="A1685" s="55" t="s">
        <v>4008</v>
      </c>
      <c r="B1685" s="56" t="s">
        <v>4033</v>
      </c>
      <c r="C1685" s="57" t="s">
        <v>4034</v>
      </c>
      <c r="D1685" s="56" t="s">
        <v>6792</v>
      </c>
      <c r="E1685" s="56" t="s">
        <v>19</v>
      </c>
      <c r="F1685" s="58">
        <v>7</v>
      </c>
      <c r="G1685" s="59">
        <v>46.09</v>
      </c>
      <c r="H1685" s="60">
        <v>322.63</v>
      </c>
      <c r="I1685" s="38"/>
      <c r="J1685" s="38"/>
      <c r="L1685" s="27"/>
      <c r="N1685" s="19"/>
      <c r="P1685" s="19"/>
    </row>
    <row r="1686" spans="1:16" x14ac:dyDescent="0.25">
      <c r="A1686" s="55" t="s">
        <v>6380</v>
      </c>
      <c r="B1686" s="56" t="s">
        <v>6393</v>
      </c>
      <c r="C1686" s="57" t="s">
        <v>6394</v>
      </c>
      <c r="D1686" s="56" t="s">
        <v>6792</v>
      </c>
      <c r="E1686" s="56" t="s">
        <v>12</v>
      </c>
      <c r="F1686" s="58">
        <v>7</v>
      </c>
      <c r="G1686" s="59">
        <v>45.96</v>
      </c>
      <c r="H1686" s="60">
        <v>321.72000000000003</v>
      </c>
      <c r="I1686" s="38"/>
      <c r="J1686" s="38"/>
      <c r="K1686" s="27" t="s">
        <v>6533</v>
      </c>
      <c r="L1686" s="27"/>
      <c r="N1686" s="19"/>
      <c r="P1686" s="19"/>
    </row>
    <row r="1687" spans="1:16" ht="24.75" x14ac:dyDescent="0.25">
      <c r="A1687" s="55" t="s">
        <v>75</v>
      </c>
      <c r="B1687" s="56" t="s">
        <v>76</v>
      </c>
      <c r="C1687" s="57" t="s">
        <v>77</v>
      </c>
      <c r="D1687" s="56" t="s">
        <v>11</v>
      </c>
      <c r="E1687" s="56" t="s">
        <v>29</v>
      </c>
      <c r="F1687" s="58">
        <v>2</v>
      </c>
      <c r="G1687" s="59">
        <v>160.19999999999999</v>
      </c>
      <c r="H1687" s="60">
        <v>320.39999999999998</v>
      </c>
      <c r="I1687" s="38"/>
      <c r="J1687" s="38"/>
      <c r="L1687" s="27"/>
      <c r="N1687" s="19"/>
      <c r="P1687" s="19"/>
    </row>
    <row r="1688" spans="1:16" x14ac:dyDescent="0.25">
      <c r="A1688" s="55" t="s">
        <v>118</v>
      </c>
      <c r="B1688" s="56" t="s">
        <v>119</v>
      </c>
      <c r="C1688" s="57" t="s">
        <v>120</v>
      </c>
      <c r="D1688" s="56" t="s">
        <v>6792</v>
      </c>
      <c r="E1688" s="56" t="s">
        <v>12</v>
      </c>
      <c r="F1688" s="58">
        <v>26</v>
      </c>
      <c r="G1688" s="59">
        <v>12.24</v>
      </c>
      <c r="H1688" s="60">
        <v>318.24</v>
      </c>
      <c r="I1688" s="38"/>
      <c r="J1688" s="38"/>
      <c r="L1688" s="27"/>
      <c r="N1688" s="19"/>
      <c r="P1688" s="19"/>
    </row>
    <row r="1689" spans="1:16" ht="16.5" x14ac:dyDescent="0.25">
      <c r="A1689" s="55" t="s">
        <v>3893</v>
      </c>
      <c r="B1689" s="56" t="s">
        <v>3915</v>
      </c>
      <c r="C1689" s="57" t="s">
        <v>3916</v>
      </c>
      <c r="D1689" s="56" t="s">
        <v>11</v>
      </c>
      <c r="E1689" s="56" t="s">
        <v>19</v>
      </c>
      <c r="F1689" s="58">
        <v>5</v>
      </c>
      <c r="G1689" s="59">
        <v>63.64</v>
      </c>
      <c r="H1689" s="60">
        <v>318.2</v>
      </c>
      <c r="I1689" s="38"/>
      <c r="J1689" s="38"/>
      <c r="L1689" s="27"/>
      <c r="N1689" s="19"/>
      <c r="P1689" s="19"/>
    </row>
    <row r="1690" spans="1:16" x14ac:dyDescent="0.25">
      <c r="A1690" s="55" t="s">
        <v>794</v>
      </c>
      <c r="B1690" s="56" t="s">
        <v>795</v>
      </c>
      <c r="C1690" s="57" t="s">
        <v>796</v>
      </c>
      <c r="D1690" s="56" t="s">
        <v>6792</v>
      </c>
      <c r="E1690" s="56" t="s">
        <v>19</v>
      </c>
      <c r="F1690" s="58">
        <v>26</v>
      </c>
      <c r="G1690" s="59">
        <v>12.09</v>
      </c>
      <c r="H1690" s="60">
        <v>314.33999999999997</v>
      </c>
      <c r="I1690" s="38"/>
      <c r="J1690" s="38"/>
      <c r="L1690" s="27"/>
      <c r="N1690" s="19"/>
      <c r="P1690" s="19"/>
    </row>
    <row r="1691" spans="1:16" x14ac:dyDescent="0.25">
      <c r="A1691" s="55" t="s">
        <v>2923</v>
      </c>
      <c r="B1691" s="56" t="s">
        <v>2924</v>
      </c>
      <c r="C1691" s="57" t="s">
        <v>2925</v>
      </c>
      <c r="D1691" s="56" t="s">
        <v>6792</v>
      </c>
      <c r="E1691" s="56" t="s">
        <v>19</v>
      </c>
      <c r="F1691" s="58">
        <v>5</v>
      </c>
      <c r="G1691" s="59">
        <v>62.61</v>
      </c>
      <c r="H1691" s="60">
        <v>313.05</v>
      </c>
      <c r="I1691" s="38"/>
      <c r="J1691" s="38"/>
      <c r="L1691" s="27"/>
      <c r="N1691" s="19"/>
      <c r="P1691" s="19"/>
    </row>
    <row r="1692" spans="1:16" x14ac:dyDescent="0.25">
      <c r="A1692" s="55" t="s">
        <v>1311</v>
      </c>
      <c r="B1692" s="56" t="s">
        <v>1318</v>
      </c>
      <c r="C1692" s="57" t="s">
        <v>1319</v>
      </c>
      <c r="D1692" s="56" t="s">
        <v>6792</v>
      </c>
      <c r="E1692" s="56" t="s">
        <v>68</v>
      </c>
      <c r="F1692" s="58">
        <v>5</v>
      </c>
      <c r="G1692" s="59">
        <v>62.59</v>
      </c>
      <c r="H1692" s="60">
        <v>312.95</v>
      </c>
      <c r="I1692" s="38"/>
      <c r="J1692" s="38"/>
      <c r="L1692" s="27"/>
      <c r="N1692" s="19"/>
      <c r="P1692" s="19"/>
    </row>
    <row r="1693" spans="1:16" ht="16.5" x14ac:dyDescent="0.25">
      <c r="A1693" s="55" t="s">
        <v>1744</v>
      </c>
      <c r="B1693" s="56" t="s">
        <v>1745</v>
      </c>
      <c r="C1693" s="57" t="s">
        <v>1746</v>
      </c>
      <c r="D1693" s="56" t="s">
        <v>6792</v>
      </c>
      <c r="E1693" s="56" t="s">
        <v>19</v>
      </c>
      <c r="F1693" s="58">
        <v>4</v>
      </c>
      <c r="G1693" s="59">
        <v>78.150000000000006</v>
      </c>
      <c r="H1693" s="60">
        <v>312.60000000000002</v>
      </c>
      <c r="I1693" s="38"/>
      <c r="J1693" s="38"/>
      <c r="L1693" s="27"/>
      <c r="N1693" s="19"/>
      <c r="P1693" s="19"/>
    </row>
    <row r="1694" spans="1:16" x14ac:dyDescent="0.25">
      <c r="A1694" s="55" t="s">
        <v>1308</v>
      </c>
      <c r="B1694" s="56" t="s">
        <v>1315</v>
      </c>
      <c r="C1694" s="57" t="s">
        <v>1316</v>
      </c>
      <c r="D1694" s="56" t="s">
        <v>6792</v>
      </c>
      <c r="E1694" s="56" t="s">
        <v>68</v>
      </c>
      <c r="F1694" s="58">
        <v>5</v>
      </c>
      <c r="G1694" s="59">
        <v>62.41</v>
      </c>
      <c r="H1694" s="60">
        <v>312.05</v>
      </c>
      <c r="I1694" s="38"/>
      <c r="J1694" s="38"/>
      <c r="L1694" s="27"/>
      <c r="N1694" s="19"/>
      <c r="P1694" s="19"/>
    </row>
    <row r="1695" spans="1:16" x14ac:dyDescent="0.25">
      <c r="A1695" s="55" t="s">
        <v>6374</v>
      </c>
      <c r="B1695" s="56" t="s">
        <v>6387</v>
      </c>
      <c r="C1695" s="57" t="s">
        <v>6388</v>
      </c>
      <c r="D1695" s="56" t="s">
        <v>6792</v>
      </c>
      <c r="E1695" s="56" t="s">
        <v>12</v>
      </c>
      <c r="F1695" s="58">
        <v>7</v>
      </c>
      <c r="G1695" s="59">
        <v>44.25</v>
      </c>
      <c r="H1695" s="60">
        <v>309.75</v>
      </c>
      <c r="I1695" s="38"/>
      <c r="J1695" s="38"/>
      <c r="K1695" s="27" t="s">
        <v>6533</v>
      </c>
      <c r="L1695" s="27"/>
      <c r="N1695" s="19"/>
      <c r="P1695" s="19"/>
    </row>
    <row r="1696" spans="1:16" x14ac:dyDescent="0.25">
      <c r="A1696" s="55" t="s">
        <v>1314</v>
      </c>
      <c r="B1696" s="56" t="s">
        <v>1321</v>
      </c>
      <c r="C1696" s="57" t="s">
        <v>1322</v>
      </c>
      <c r="D1696" s="56" t="s">
        <v>6792</v>
      </c>
      <c r="E1696" s="56" t="s">
        <v>68</v>
      </c>
      <c r="F1696" s="58">
        <v>5</v>
      </c>
      <c r="G1696" s="59">
        <v>61.3</v>
      </c>
      <c r="H1696" s="60">
        <v>306.5</v>
      </c>
      <c r="I1696" s="38"/>
      <c r="J1696" s="38"/>
      <c r="L1696" s="27"/>
      <c r="N1696" s="19"/>
      <c r="P1696" s="19"/>
    </row>
    <row r="1697" spans="1:16" x14ac:dyDescent="0.25">
      <c r="A1697" s="55" t="s">
        <v>4384</v>
      </c>
      <c r="B1697" s="56" t="s">
        <v>4382</v>
      </c>
      <c r="C1697" s="57" t="s">
        <v>4383</v>
      </c>
      <c r="D1697" s="56" t="s">
        <v>6792</v>
      </c>
      <c r="E1697" s="56" t="s">
        <v>12</v>
      </c>
      <c r="F1697" s="58">
        <v>179</v>
      </c>
      <c r="G1697" s="59">
        <v>1.71</v>
      </c>
      <c r="H1697" s="60">
        <v>306.08999999999997</v>
      </c>
      <c r="I1697" s="38"/>
      <c r="J1697" s="38"/>
      <c r="L1697" s="27"/>
      <c r="N1697" s="19"/>
      <c r="P1697" s="19"/>
    </row>
    <row r="1698" spans="1:16" ht="16.5" x14ac:dyDescent="0.25">
      <c r="A1698" s="55" t="s">
        <v>674</v>
      </c>
      <c r="B1698" s="56" t="s">
        <v>675</v>
      </c>
      <c r="C1698" s="57" t="s">
        <v>676</v>
      </c>
      <c r="D1698" s="56" t="s">
        <v>6792</v>
      </c>
      <c r="E1698" s="56" t="s">
        <v>19</v>
      </c>
      <c r="F1698" s="58">
        <v>5</v>
      </c>
      <c r="G1698" s="59">
        <v>61.11</v>
      </c>
      <c r="H1698" s="60">
        <v>305.55</v>
      </c>
      <c r="I1698" s="38"/>
      <c r="J1698" s="38"/>
      <c r="L1698" s="27"/>
      <c r="N1698" s="19"/>
      <c r="P1698" s="19"/>
    </row>
    <row r="1699" spans="1:16" x14ac:dyDescent="0.25">
      <c r="A1699" s="55" t="s">
        <v>6827</v>
      </c>
      <c r="B1699" s="56" t="s">
        <v>4791</v>
      </c>
      <c r="C1699" s="57" t="s">
        <v>4792</v>
      </c>
      <c r="D1699" s="56" t="s">
        <v>6792</v>
      </c>
      <c r="E1699" s="56" t="s">
        <v>12</v>
      </c>
      <c r="F1699" s="58">
        <v>2</v>
      </c>
      <c r="G1699" s="59">
        <v>152.41</v>
      </c>
      <c r="H1699" s="60">
        <v>304.82</v>
      </c>
      <c r="I1699" s="38"/>
      <c r="J1699" s="38"/>
      <c r="L1699" s="27"/>
      <c r="N1699" s="19"/>
      <c r="P1699" s="19"/>
    </row>
    <row r="1700" spans="1:16" x14ac:dyDescent="0.25">
      <c r="A1700" s="55" t="s">
        <v>2085</v>
      </c>
      <c r="B1700" s="56" t="s">
        <v>2086</v>
      </c>
      <c r="C1700" s="57" t="s">
        <v>2087</v>
      </c>
      <c r="D1700" s="56" t="s">
        <v>6792</v>
      </c>
      <c r="E1700" s="56" t="s">
        <v>19</v>
      </c>
      <c r="F1700" s="61">
        <v>5</v>
      </c>
      <c r="G1700" s="59">
        <v>60.51</v>
      </c>
      <c r="H1700" s="60">
        <v>302.55</v>
      </c>
      <c r="I1700" s="38"/>
      <c r="J1700" s="38"/>
      <c r="L1700" s="27"/>
      <c r="N1700" s="19"/>
      <c r="P1700" s="19"/>
    </row>
    <row r="1701" spans="1:16" x14ac:dyDescent="0.25">
      <c r="A1701" s="55" t="s">
        <v>6371</v>
      </c>
      <c r="B1701" s="56" t="s">
        <v>6384</v>
      </c>
      <c r="C1701" s="57" t="s">
        <v>6385</v>
      </c>
      <c r="D1701" s="56" t="s">
        <v>6792</v>
      </c>
      <c r="E1701" s="56" t="s">
        <v>12</v>
      </c>
      <c r="F1701" s="58">
        <v>7</v>
      </c>
      <c r="G1701" s="59">
        <v>42.79</v>
      </c>
      <c r="H1701" s="60">
        <v>299.52999999999997</v>
      </c>
      <c r="I1701" s="38"/>
      <c r="J1701" s="38"/>
      <c r="K1701" s="27" t="s">
        <v>6533</v>
      </c>
      <c r="L1701" s="27"/>
      <c r="N1701" s="19"/>
      <c r="P1701" s="19"/>
    </row>
    <row r="1702" spans="1:16" x14ac:dyDescent="0.25">
      <c r="A1702" s="55" t="s">
        <v>5688</v>
      </c>
      <c r="B1702" s="56" t="s">
        <v>5689</v>
      </c>
      <c r="C1702" s="57" t="s">
        <v>5690</v>
      </c>
      <c r="D1702" s="56" t="s">
        <v>6792</v>
      </c>
      <c r="E1702" s="56" t="s">
        <v>12</v>
      </c>
      <c r="F1702" s="58">
        <v>2</v>
      </c>
      <c r="G1702" s="59">
        <v>149.71</v>
      </c>
      <c r="H1702" s="60">
        <v>299.42</v>
      </c>
      <c r="I1702" s="38"/>
      <c r="J1702" s="38"/>
      <c r="L1702" s="27"/>
      <c r="N1702" s="19"/>
      <c r="P1702" s="19"/>
    </row>
    <row r="1703" spans="1:16" x14ac:dyDescent="0.25">
      <c r="A1703" s="55" t="s">
        <v>1305</v>
      </c>
      <c r="B1703" s="56" t="s">
        <v>1312</v>
      </c>
      <c r="C1703" s="57" t="s">
        <v>1313</v>
      </c>
      <c r="D1703" s="56" t="s">
        <v>6792</v>
      </c>
      <c r="E1703" s="56" t="s">
        <v>68</v>
      </c>
      <c r="F1703" s="58">
        <v>3</v>
      </c>
      <c r="G1703" s="59">
        <v>99.78</v>
      </c>
      <c r="H1703" s="60">
        <v>299.33999999999997</v>
      </c>
      <c r="I1703" s="38"/>
      <c r="J1703" s="38"/>
      <c r="L1703" s="27"/>
      <c r="N1703" s="19"/>
      <c r="P1703" s="19"/>
    </row>
    <row r="1704" spans="1:16" ht="24.75" x14ac:dyDescent="0.25">
      <c r="A1704" s="55" t="s">
        <v>1738</v>
      </c>
      <c r="B1704" s="56" t="s">
        <v>1739</v>
      </c>
      <c r="C1704" s="57" t="s">
        <v>1740</v>
      </c>
      <c r="D1704" s="56" t="s">
        <v>11</v>
      </c>
      <c r="E1704" s="56" t="s">
        <v>19</v>
      </c>
      <c r="F1704" s="58">
        <v>4</v>
      </c>
      <c r="G1704" s="59">
        <v>74.83</v>
      </c>
      <c r="H1704" s="60">
        <v>299.32</v>
      </c>
      <c r="I1704" s="38"/>
      <c r="J1704" s="38"/>
      <c r="L1704" s="27"/>
      <c r="N1704" s="19"/>
      <c r="P1704" s="19"/>
    </row>
    <row r="1705" spans="1:16" x14ac:dyDescent="0.25">
      <c r="A1705" s="55" t="s">
        <v>4017</v>
      </c>
      <c r="B1705" s="56" t="s">
        <v>4042</v>
      </c>
      <c r="C1705" s="57" t="s">
        <v>4043</v>
      </c>
      <c r="D1705" s="56" t="s">
        <v>6792</v>
      </c>
      <c r="E1705" s="56" t="s">
        <v>19</v>
      </c>
      <c r="F1705" s="58">
        <v>7</v>
      </c>
      <c r="G1705" s="59">
        <v>42.27</v>
      </c>
      <c r="H1705" s="60">
        <v>295.89</v>
      </c>
      <c r="I1705" s="38"/>
      <c r="J1705" s="38"/>
      <c r="L1705" s="27"/>
      <c r="N1705" s="19"/>
      <c r="P1705" s="19"/>
    </row>
    <row r="1706" spans="1:16" x14ac:dyDescent="0.25">
      <c r="A1706" s="55" t="s">
        <v>3960</v>
      </c>
      <c r="B1706" s="56" t="s">
        <v>3985</v>
      </c>
      <c r="C1706" s="57" t="s">
        <v>3986</v>
      </c>
      <c r="D1706" s="56" t="s">
        <v>6792</v>
      </c>
      <c r="E1706" s="56" t="s">
        <v>19</v>
      </c>
      <c r="F1706" s="58">
        <v>5</v>
      </c>
      <c r="G1706" s="59">
        <v>58.96</v>
      </c>
      <c r="H1706" s="60">
        <v>294.8</v>
      </c>
      <c r="I1706" s="38"/>
      <c r="J1706" s="38"/>
      <c r="L1706" s="27"/>
      <c r="N1706" s="19"/>
      <c r="P1706" s="19"/>
    </row>
    <row r="1707" spans="1:16" x14ac:dyDescent="0.25">
      <c r="A1707" s="55" t="s">
        <v>4230</v>
      </c>
      <c r="B1707" s="56" t="s">
        <v>4264</v>
      </c>
      <c r="C1707" s="57" t="s">
        <v>4265</v>
      </c>
      <c r="D1707" s="56" t="s">
        <v>6792</v>
      </c>
      <c r="E1707" s="56" t="s">
        <v>19</v>
      </c>
      <c r="F1707" s="58">
        <v>5</v>
      </c>
      <c r="G1707" s="59">
        <v>57.96</v>
      </c>
      <c r="H1707" s="60">
        <v>289.8</v>
      </c>
      <c r="I1707" s="38"/>
      <c r="J1707" s="38"/>
      <c r="L1707" s="27"/>
      <c r="N1707" s="19"/>
      <c r="P1707" s="19"/>
    </row>
    <row r="1708" spans="1:16" x14ac:dyDescent="0.25">
      <c r="A1708" s="55" t="s">
        <v>4233</v>
      </c>
      <c r="B1708" s="56" t="s">
        <v>4267</v>
      </c>
      <c r="C1708" s="57" t="s">
        <v>4268</v>
      </c>
      <c r="D1708" s="56" t="s">
        <v>6792</v>
      </c>
      <c r="E1708" s="56" t="s">
        <v>19</v>
      </c>
      <c r="F1708" s="58">
        <v>5</v>
      </c>
      <c r="G1708" s="59">
        <v>57.96</v>
      </c>
      <c r="H1708" s="60">
        <v>289.8</v>
      </c>
      <c r="I1708" s="38"/>
      <c r="J1708" s="38"/>
      <c r="L1708" s="27"/>
      <c r="N1708" s="19"/>
      <c r="P1708" s="19"/>
    </row>
    <row r="1709" spans="1:16" x14ac:dyDescent="0.25">
      <c r="A1709" s="55" t="s">
        <v>3957</v>
      </c>
      <c r="B1709" s="56" t="s">
        <v>3982</v>
      </c>
      <c r="C1709" s="57" t="s">
        <v>3983</v>
      </c>
      <c r="D1709" s="56" t="s">
        <v>6792</v>
      </c>
      <c r="E1709" s="56" t="s">
        <v>19</v>
      </c>
      <c r="F1709" s="58">
        <v>5</v>
      </c>
      <c r="G1709" s="59">
        <v>57.89</v>
      </c>
      <c r="H1709" s="60">
        <v>289.45</v>
      </c>
      <c r="I1709" s="38"/>
      <c r="J1709" s="38"/>
      <c r="L1709" s="27"/>
      <c r="N1709" s="19"/>
      <c r="P1709" s="19"/>
    </row>
    <row r="1710" spans="1:16" x14ac:dyDescent="0.25">
      <c r="A1710" s="55" t="s">
        <v>983</v>
      </c>
      <c r="B1710" s="56" t="s">
        <v>984</v>
      </c>
      <c r="C1710" s="57" t="s">
        <v>985</v>
      </c>
      <c r="D1710" s="56" t="s">
        <v>6792</v>
      </c>
      <c r="E1710" s="56" t="s">
        <v>68</v>
      </c>
      <c r="F1710" s="58">
        <v>7</v>
      </c>
      <c r="G1710" s="59">
        <v>41.24</v>
      </c>
      <c r="H1710" s="60">
        <v>288.68</v>
      </c>
      <c r="I1710" s="38"/>
      <c r="J1710" s="38"/>
      <c r="L1710" s="27"/>
      <c r="N1710" s="19"/>
      <c r="P1710" s="19"/>
    </row>
    <row r="1711" spans="1:16" x14ac:dyDescent="0.25">
      <c r="A1711" s="55" t="s">
        <v>5685</v>
      </c>
      <c r="B1711" s="56" t="s">
        <v>5686</v>
      </c>
      <c r="C1711" s="57" t="s">
        <v>5687</v>
      </c>
      <c r="D1711" s="56" t="s">
        <v>6792</v>
      </c>
      <c r="E1711" s="56" t="s">
        <v>12</v>
      </c>
      <c r="F1711" s="58">
        <v>2</v>
      </c>
      <c r="G1711" s="59">
        <v>143.47999999999999</v>
      </c>
      <c r="H1711" s="60">
        <v>286.95999999999998</v>
      </c>
      <c r="I1711" s="38"/>
      <c r="J1711" s="38"/>
      <c r="L1711" s="27"/>
      <c r="N1711" s="19"/>
      <c r="P1711" s="19"/>
    </row>
    <row r="1712" spans="1:16" x14ac:dyDescent="0.25">
      <c r="A1712" s="55" t="s">
        <v>5502</v>
      </c>
      <c r="B1712" s="56" t="s">
        <v>5503</v>
      </c>
      <c r="C1712" s="57" t="s">
        <v>5327</v>
      </c>
      <c r="D1712" s="56" t="s">
        <v>6792</v>
      </c>
      <c r="E1712" s="56" t="s">
        <v>12</v>
      </c>
      <c r="F1712" s="58">
        <v>10</v>
      </c>
      <c r="G1712" s="59">
        <v>28.47</v>
      </c>
      <c r="H1712" s="60">
        <v>284.7</v>
      </c>
      <c r="I1712" s="38"/>
      <c r="J1712" s="38"/>
      <c r="K1712" s="27" t="s">
        <v>6533</v>
      </c>
      <c r="L1712" s="27"/>
      <c r="N1712" s="19"/>
      <c r="P1712" s="19"/>
    </row>
    <row r="1713" spans="1:16" x14ac:dyDescent="0.25">
      <c r="A1713" s="55" t="s">
        <v>3368</v>
      </c>
      <c r="B1713" s="56" t="s">
        <v>3381</v>
      </c>
      <c r="C1713" s="57" t="s">
        <v>3382</v>
      </c>
      <c r="D1713" s="56" t="s">
        <v>6792</v>
      </c>
      <c r="E1713" s="56" t="s">
        <v>19</v>
      </c>
      <c r="F1713" s="58">
        <v>5</v>
      </c>
      <c r="G1713" s="59">
        <v>55.72</v>
      </c>
      <c r="H1713" s="60">
        <v>278.60000000000002</v>
      </c>
      <c r="I1713" s="38"/>
      <c r="J1713" s="38"/>
      <c r="L1713" s="27"/>
      <c r="N1713" s="19"/>
      <c r="P1713" s="19"/>
    </row>
    <row r="1714" spans="1:16" x14ac:dyDescent="0.25">
      <c r="A1714" s="55" t="s">
        <v>1028</v>
      </c>
      <c r="B1714" s="56" t="s">
        <v>1029</v>
      </c>
      <c r="C1714" s="57" t="s">
        <v>1030</v>
      </c>
      <c r="D1714" s="56" t="s">
        <v>6792</v>
      </c>
      <c r="E1714" s="56" t="s">
        <v>68</v>
      </c>
      <c r="F1714" s="58">
        <v>5</v>
      </c>
      <c r="G1714" s="59">
        <v>54.79</v>
      </c>
      <c r="H1714" s="60">
        <v>273.95</v>
      </c>
      <c r="I1714" s="38"/>
      <c r="J1714" s="38"/>
      <c r="L1714" s="27"/>
      <c r="N1714" s="19"/>
      <c r="P1714" s="19"/>
    </row>
    <row r="1715" spans="1:16" ht="16.5" x14ac:dyDescent="0.25">
      <c r="A1715" s="55" t="s">
        <v>5808</v>
      </c>
      <c r="B1715" s="56" t="s">
        <v>5812</v>
      </c>
      <c r="C1715" s="57" t="s">
        <v>5813</v>
      </c>
      <c r="D1715" s="56" t="s">
        <v>11</v>
      </c>
      <c r="E1715" s="56" t="s">
        <v>68</v>
      </c>
      <c r="F1715" s="58">
        <v>5</v>
      </c>
      <c r="G1715" s="59">
        <v>54.74</v>
      </c>
      <c r="H1715" s="60">
        <v>273.7</v>
      </c>
      <c r="I1715" s="38"/>
      <c r="J1715" s="38"/>
      <c r="L1715" s="27"/>
      <c r="N1715" s="19"/>
      <c r="P1715" s="19"/>
    </row>
    <row r="1716" spans="1:16" x14ac:dyDescent="0.25">
      <c r="A1716" s="55" t="s">
        <v>5145</v>
      </c>
      <c r="B1716" s="56" t="s">
        <v>5149</v>
      </c>
      <c r="C1716" s="57" t="s">
        <v>5150</v>
      </c>
      <c r="D1716" s="56" t="s">
        <v>6792</v>
      </c>
      <c r="E1716" s="56" t="s">
        <v>68</v>
      </c>
      <c r="F1716" s="58">
        <v>5</v>
      </c>
      <c r="G1716" s="59">
        <v>54.7</v>
      </c>
      <c r="H1716" s="60">
        <v>273.5</v>
      </c>
      <c r="I1716" s="38"/>
      <c r="J1716" s="38"/>
      <c r="L1716" s="27"/>
      <c r="N1716" s="19"/>
      <c r="P1716" s="19"/>
    </row>
    <row r="1717" spans="1:16" x14ac:dyDescent="0.25">
      <c r="A1717" s="55" t="s">
        <v>2709</v>
      </c>
      <c r="B1717" s="56" t="s">
        <v>2710</v>
      </c>
      <c r="C1717" s="57" t="s">
        <v>2711</v>
      </c>
      <c r="D1717" s="56" t="s">
        <v>6792</v>
      </c>
      <c r="E1717" s="56" t="s">
        <v>68</v>
      </c>
      <c r="F1717" s="58">
        <v>5</v>
      </c>
      <c r="G1717" s="59">
        <v>54.51</v>
      </c>
      <c r="H1717" s="60">
        <v>272.55</v>
      </c>
      <c r="I1717" s="38"/>
      <c r="J1717" s="38"/>
      <c r="L1717" s="27"/>
      <c r="N1717" s="19"/>
      <c r="P1717" s="19"/>
    </row>
    <row r="1718" spans="1:16" x14ac:dyDescent="0.25">
      <c r="A1718" s="55" t="s">
        <v>5772</v>
      </c>
      <c r="B1718" s="56" t="s">
        <v>5776</v>
      </c>
      <c r="C1718" s="57" t="s">
        <v>5777</v>
      </c>
      <c r="D1718" s="56" t="s">
        <v>6792</v>
      </c>
      <c r="E1718" s="56" t="s">
        <v>12</v>
      </c>
      <c r="F1718" s="58">
        <v>2</v>
      </c>
      <c r="G1718" s="59">
        <v>136.06</v>
      </c>
      <c r="H1718" s="60">
        <v>272.12</v>
      </c>
      <c r="I1718" s="38"/>
      <c r="J1718" s="38"/>
      <c r="K1718" s="27" t="s">
        <v>6797</v>
      </c>
      <c r="L1718" s="27"/>
      <c r="N1718" s="19"/>
      <c r="P1718" s="19"/>
    </row>
    <row r="1719" spans="1:16" x14ac:dyDescent="0.25">
      <c r="A1719" s="55" t="s">
        <v>6377</v>
      </c>
      <c r="B1719" s="56" t="s">
        <v>6390</v>
      </c>
      <c r="C1719" s="57" t="s">
        <v>6391</v>
      </c>
      <c r="D1719" s="56" t="s">
        <v>6792</v>
      </c>
      <c r="E1719" s="56" t="s">
        <v>12</v>
      </c>
      <c r="F1719" s="58">
        <v>7</v>
      </c>
      <c r="G1719" s="59">
        <v>38.56</v>
      </c>
      <c r="H1719" s="60">
        <v>269.92</v>
      </c>
      <c r="I1719" s="38"/>
      <c r="J1719" s="38"/>
      <c r="K1719" s="27" t="s">
        <v>6533</v>
      </c>
      <c r="L1719" s="27"/>
      <c r="N1719" s="19"/>
      <c r="P1719" s="19"/>
    </row>
    <row r="1720" spans="1:16" x14ac:dyDescent="0.25">
      <c r="A1720" s="55" t="s">
        <v>4488</v>
      </c>
      <c r="B1720" s="56" t="s">
        <v>4492</v>
      </c>
      <c r="C1720" s="57" t="s">
        <v>4493</v>
      </c>
      <c r="D1720" s="56" t="s">
        <v>6792</v>
      </c>
      <c r="E1720" s="56" t="s">
        <v>68</v>
      </c>
      <c r="F1720" s="61">
        <v>5</v>
      </c>
      <c r="G1720" s="59">
        <v>53.75</v>
      </c>
      <c r="H1720" s="60">
        <v>268.75</v>
      </c>
      <c r="I1720" s="38"/>
      <c r="J1720" s="38"/>
      <c r="L1720" s="27"/>
      <c r="N1720" s="19"/>
      <c r="P1720" s="19"/>
    </row>
    <row r="1721" spans="1:16" ht="24.75" x14ac:dyDescent="0.25">
      <c r="A1721" s="55" t="s">
        <v>1747</v>
      </c>
      <c r="B1721" s="56" t="s">
        <v>1748</v>
      </c>
      <c r="C1721" s="57" t="s">
        <v>1749</v>
      </c>
      <c r="D1721" s="56" t="s">
        <v>11</v>
      </c>
      <c r="E1721" s="56" t="s">
        <v>19</v>
      </c>
      <c r="F1721" s="58">
        <v>5</v>
      </c>
      <c r="G1721" s="59">
        <v>53.29</v>
      </c>
      <c r="H1721" s="60">
        <v>266.45</v>
      </c>
      <c r="I1721" s="38"/>
      <c r="J1721" s="38"/>
      <c r="L1721" s="27"/>
      <c r="N1721" s="19"/>
      <c r="P1721" s="19"/>
    </row>
    <row r="1722" spans="1:16" x14ac:dyDescent="0.25">
      <c r="A1722" s="55" t="s">
        <v>971</v>
      </c>
      <c r="B1722" s="56" t="s">
        <v>972</v>
      </c>
      <c r="C1722" s="57" t="s">
        <v>973</v>
      </c>
      <c r="D1722" s="56" t="s">
        <v>6792</v>
      </c>
      <c r="E1722" s="56" t="s">
        <v>68</v>
      </c>
      <c r="F1722" s="58">
        <v>7</v>
      </c>
      <c r="G1722" s="59">
        <v>37.9</v>
      </c>
      <c r="H1722" s="60">
        <v>265.3</v>
      </c>
      <c r="I1722" s="38"/>
      <c r="J1722" s="38"/>
      <c r="L1722" s="27"/>
      <c r="N1722" s="19"/>
      <c r="P1722" s="19"/>
    </row>
    <row r="1723" spans="1:16" x14ac:dyDescent="0.25">
      <c r="A1723" s="55" t="s">
        <v>992</v>
      </c>
      <c r="B1723" s="56" t="s">
        <v>993</v>
      </c>
      <c r="C1723" s="57" t="s">
        <v>994</v>
      </c>
      <c r="D1723" s="56" t="s">
        <v>6792</v>
      </c>
      <c r="E1723" s="56" t="s">
        <v>68</v>
      </c>
      <c r="F1723" s="58">
        <v>7</v>
      </c>
      <c r="G1723" s="59">
        <v>37.9</v>
      </c>
      <c r="H1723" s="60">
        <v>265.3</v>
      </c>
      <c r="I1723" s="38"/>
      <c r="J1723" s="38"/>
      <c r="L1723" s="27"/>
      <c r="N1723" s="19"/>
      <c r="P1723" s="19"/>
    </row>
    <row r="1724" spans="1:16" x14ac:dyDescent="0.25">
      <c r="A1724" s="55" t="s">
        <v>986</v>
      </c>
      <c r="B1724" s="56" t="s">
        <v>987</v>
      </c>
      <c r="C1724" s="57" t="s">
        <v>988</v>
      </c>
      <c r="D1724" s="56" t="s">
        <v>6792</v>
      </c>
      <c r="E1724" s="56" t="s">
        <v>19</v>
      </c>
      <c r="F1724" s="58">
        <v>7</v>
      </c>
      <c r="G1724" s="59">
        <v>37.799999999999997</v>
      </c>
      <c r="H1724" s="60">
        <v>264.60000000000002</v>
      </c>
      <c r="I1724" s="38"/>
      <c r="J1724" s="38"/>
      <c r="L1724" s="27"/>
      <c r="N1724" s="19"/>
      <c r="P1724" s="19"/>
    </row>
    <row r="1725" spans="1:16" x14ac:dyDescent="0.25">
      <c r="A1725" s="55" t="s">
        <v>4772</v>
      </c>
      <c r="B1725" s="56" t="s">
        <v>4773</v>
      </c>
      <c r="C1725" s="57" t="s">
        <v>4774</v>
      </c>
      <c r="D1725" s="56" t="s">
        <v>6792</v>
      </c>
      <c r="E1725" s="56" t="s">
        <v>12</v>
      </c>
      <c r="F1725" s="58">
        <v>2</v>
      </c>
      <c r="G1725" s="59">
        <v>131.96</v>
      </c>
      <c r="H1725" s="60">
        <v>263.92</v>
      </c>
      <c r="I1725" s="38"/>
      <c r="J1725" s="38"/>
      <c r="L1725" s="27"/>
      <c r="N1725" s="19"/>
      <c r="P1725" s="19"/>
    </row>
    <row r="1726" spans="1:16" ht="16.5" x14ac:dyDescent="0.25">
      <c r="A1726" s="55" t="s">
        <v>1545</v>
      </c>
      <c r="B1726" s="56" t="s">
        <v>1546</v>
      </c>
      <c r="C1726" s="57" t="s">
        <v>1547</v>
      </c>
      <c r="D1726" s="56" t="s">
        <v>11</v>
      </c>
      <c r="E1726" s="56" t="s">
        <v>19</v>
      </c>
      <c r="F1726" s="58">
        <v>4</v>
      </c>
      <c r="G1726" s="59">
        <v>65.84</v>
      </c>
      <c r="H1726" s="60">
        <v>263.36</v>
      </c>
      <c r="I1726" s="38"/>
      <c r="J1726" s="38"/>
      <c r="L1726" s="27"/>
      <c r="N1726" s="19"/>
      <c r="P1726" s="19"/>
    </row>
    <row r="1727" spans="1:16" x14ac:dyDescent="0.25">
      <c r="A1727" s="55" t="s">
        <v>1338</v>
      </c>
      <c r="B1727" s="56" t="s">
        <v>1345</v>
      </c>
      <c r="C1727" s="57" t="s">
        <v>1346</v>
      </c>
      <c r="D1727" s="56" t="s">
        <v>6792</v>
      </c>
      <c r="E1727" s="56" t="s">
        <v>68</v>
      </c>
      <c r="F1727" s="58">
        <v>5</v>
      </c>
      <c r="G1727" s="59">
        <v>52.48</v>
      </c>
      <c r="H1727" s="60">
        <v>262.39999999999998</v>
      </c>
      <c r="I1727" s="38"/>
      <c r="J1727" s="38"/>
      <c r="L1727" s="27"/>
      <c r="N1727" s="19"/>
      <c r="P1727" s="19"/>
    </row>
    <row r="1728" spans="1:16" x14ac:dyDescent="0.25">
      <c r="A1728" s="55" t="s">
        <v>5790</v>
      </c>
      <c r="B1728" s="56" t="s">
        <v>5794</v>
      </c>
      <c r="C1728" s="57" t="s">
        <v>5795</v>
      </c>
      <c r="D1728" s="56" t="s">
        <v>6792</v>
      </c>
      <c r="E1728" s="56" t="s">
        <v>68</v>
      </c>
      <c r="F1728" s="58">
        <v>5</v>
      </c>
      <c r="G1728" s="59">
        <v>52.48</v>
      </c>
      <c r="H1728" s="60">
        <v>262.39999999999998</v>
      </c>
      <c r="I1728" s="38"/>
      <c r="J1728" s="38"/>
      <c r="L1728" s="27"/>
      <c r="N1728" s="19"/>
      <c r="P1728" s="19"/>
    </row>
    <row r="1729" spans="1:16" x14ac:dyDescent="0.25">
      <c r="A1729" s="55" t="s">
        <v>3809</v>
      </c>
      <c r="B1729" s="56" t="s">
        <v>3822</v>
      </c>
      <c r="C1729" s="57" t="s">
        <v>3823</v>
      </c>
      <c r="D1729" s="56" t="s">
        <v>6792</v>
      </c>
      <c r="E1729" s="56" t="s">
        <v>19</v>
      </c>
      <c r="F1729" s="58">
        <v>5</v>
      </c>
      <c r="G1729" s="59">
        <v>52.24</v>
      </c>
      <c r="H1729" s="60">
        <v>261.2</v>
      </c>
      <c r="I1729" s="38"/>
      <c r="J1729" s="38"/>
      <c r="L1729" s="27"/>
      <c r="N1729" s="19"/>
      <c r="P1729" s="19"/>
    </row>
    <row r="1730" spans="1:16" x14ac:dyDescent="0.25">
      <c r="A1730" s="55" t="s">
        <v>3569</v>
      </c>
      <c r="B1730" s="56" t="s">
        <v>3582</v>
      </c>
      <c r="C1730" s="57" t="s">
        <v>3583</v>
      </c>
      <c r="D1730" s="56" t="s">
        <v>6792</v>
      </c>
      <c r="E1730" s="56" t="s">
        <v>68</v>
      </c>
      <c r="F1730" s="58">
        <v>22</v>
      </c>
      <c r="G1730" s="59">
        <v>11.84</v>
      </c>
      <c r="H1730" s="60">
        <v>260.48</v>
      </c>
      <c r="I1730" s="38"/>
      <c r="J1730" s="38"/>
      <c r="L1730" s="27"/>
      <c r="N1730" s="19"/>
      <c r="P1730" s="19"/>
    </row>
    <row r="1731" spans="1:16" ht="24.75" x14ac:dyDescent="0.25">
      <c r="A1731" s="55" t="s">
        <v>6002</v>
      </c>
      <c r="B1731" s="56" t="s">
        <v>6006</v>
      </c>
      <c r="C1731" s="57" t="s">
        <v>6007</v>
      </c>
      <c r="D1731" s="56" t="s">
        <v>11</v>
      </c>
      <c r="E1731" s="56" t="s">
        <v>12</v>
      </c>
      <c r="F1731" s="58">
        <v>7</v>
      </c>
      <c r="G1731" s="59">
        <v>37.04</v>
      </c>
      <c r="H1731" s="60">
        <v>259.27999999999997</v>
      </c>
      <c r="I1731" s="38"/>
      <c r="J1731" s="38"/>
      <c r="L1731" s="27"/>
      <c r="N1731" s="19"/>
      <c r="P1731" s="19"/>
    </row>
    <row r="1732" spans="1:16" x14ac:dyDescent="0.25">
      <c r="A1732" s="55" t="s">
        <v>2313</v>
      </c>
      <c r="B1732" s="56" t="s">
        <v>2314</v>
      </c>
      <c r="C1732" s="57" t="s">
        <v>2315</v>
      </c>
      <c r="D1732" s="56" t="s">
        <v>6792</v>
      </c>
      <c r="E1732" s="56" t="s">
        <v>19</v>
      </c>
      <c r="F1732" s="61">
        <v>5</v>
      </c>
      <c r="G1732" s="59">
        <v>51.43</v>
      </c>
      <c r="H1732" s="60">
        <v>257.14999999999998</v>
      </c>
      <c r="I1732" s="38"/>
      <c r="J1732" s="38"/>
      <c r="L1732" s="27"/>
      <c r="N1732" s="19"/>
      <c r="P1732" s="19"/>
    </row>
    <row r="1733" spans="1:16" x14ac:dyDescent="0.25">
      <c r="A1733" s="55" t="s">
        <v>4769</v>
      </c>
      <c r="B1733" s="56" t="s">
        <v>4770</v>
      </c>
      <c r="C1733" s="57" t="s">
        <v>4771</v>
      </c>
      <c r="D1733" s="56" t="s">
        <v>6792</v>
      </c>
      <c r="E1733" s="56" t="s">
        <v>12</v>
      </c>
      <c r="F1733" s="58">
        <v>2</v>
      </c>
      <c r="G1733" s="59">
        <v>128.30000000000001</v>
      </c>
      <c r="H1733" s="60">
        <v>256.60000000000002</v>
      </c>
      <c r="I1733" s="38"/>
      <c r="J1733" s="38"/>
      <c r="L1733" s="27"/>
      <c r="N1733" s="19"/>
      <c r="P1733" s="19"/>
    </row>
    <row r="1734" spans="1:16" x14ac:dyDescent="0.25">
      <c r="A1734" s="55" t="s">
        <v>2349</v>
      </c>
      <c r="B1734" s="56" t="s">
        <v>2350</v>
      </c>
      <c r="C1734" s="57" t="s">
        <v>2351</v>
      </c>
      <c r="D1734" s="56" t="s">
        <v>6792</v>
      </c>
      <c r="E1734" s="56" t="s">
        <v>19</v>
      </c>
      <c r="F1734" s="61">
        <v>5</v>
      </c>
      <c r="G1734" s="59">
        <v>51.14</v>
      </c>
      <c r="H1734" s="60">
        <v>255.7</v>
      </c>
      <c r="I1734" s="38"/>
      <c r="J1734" s="38"/>
      <c r="L1734" s="27"/>
      <c r="N1734" s="19"/>
      <c r="P1734" s="19"/>
    </row>
    <row r="1735" spans="1:16" x14ac:dyDescent="0.25">
      <c r="A1735" s="55" t="s">
        <v>2673</v>
      </c>
      <c r="B1735" s="56" t="s">
        <v>2674</v>
      </c>
      <c r="C1735" s="57" t="s">
        <v>2675</v>
      </c>
      <c r="D1735" s="56" t="s">
        <v>6792</v>
      </c>
      <c r="E1735" s="56" t="s">
        <v>68</v>
      </c>
      <c r="F1735" s="58">
        <v>5</v>
      </c>
      <c r="G1735" s="59">
        <v>51.08</v>
      </c>
      <c r="H1735" s="60">
        <v>255.4</v>
      </c>
      <c r="I1735" s="38"/>
      <c r="J1735" s="38"/>
      <c r="L1735" s="27"/>
      <c r="N1735" s="19"/>
      <c r="P1735" s="19"/>
    </row>
    <row r="1736" spans="1:16" ht="16.5" x14ac:dyDescent="0.25">
      <c r="A1736" s="55" t="s">
        <v>2911</v>
      </c>
      <c r="B1736" s="56" t="s">
        <v>2912</v>
      </c>
      <c r="C1736" s="57" t="s">
        <v>2913</v>
      </c>
      <c r="D1736" s="56" t="s">
        <v>11</v>
      </c>
      <c r="E1736" s="56" t="s">
        <v>19</v>
      </c>
      <c r="F1736" s="58">
        <v>10</v>
      </c>
      <c r="G1736" s="59">
        <v>25.5</v>
      </c>
      <c r="H1736" s="60">
        <v>255</v>
      </c>
      <c r="I1736" s="38"/>
      <c r="J1736" s="38"/>
      <c r="L1736" s="27"/>
      <c r="N1736" s="19"/>
      <c r="P1736" s="19"/>
    </row>
    <row r="1737" spans="1:16" x14ac:dyDescent="0.25">
      <c r="A1737" s="55" t="s">
        <v>5091</v>
      </c>
      <c r="B1737" s="56" t="s">
        <v>5095</v>
      </c>
      <c r="C1737" s="57" t="s">
        <v>5096</v>
      </c>
      <c r="D1737" s="56" t="s">
        <v>6792</v>
      </c>
      <c r="E1737" s="56" t="s">
        <v>12</v>
      </c>
      <c r="F1737" s="58">
        <v>5</v>
      </c>
      <c r="G1737" s="59">
        <v>50.49</v>
      </c>
      <c r="H1737" s="60">
        <v>252.45</v>
      </c>
      <c r="I1737" s="38"/>
      <c r="J1737" s="38"/>
      <c r="L1737" s="27"/>
      <c r="N1737" s="19"/>
      <c r="P1737" s="19"/>
    </row>
    <row r="1738" spans="1:16" x14ac:dyDescent="0.25">
      <c r="A1738" s="55" t="s">
        <v>6310</v>
      </c>
      <c r="B1738" s="56" t="s">
        <v>6323</v>
      </c>
      <c r="C1738" s="57" t="s">
        <v>6324</v>
      </c>
      <c r="D1738" s="56" t="s">
        <v>6792</v>
      </c>
      <c r="E1738" s="56" t="s">
        <v>19</v>
      </c>
      <c r="F1738" s="58">
        <v>7</v>
      </c>
      <c r="G1738" s="59">
        <v>35.71</v>
      </c>
      <c r="H1738" s="60">
        <v>249.97</v>
      </c>
      <c r="I1738" s="38"/>
      <c r="J1738" s="38"/>
      <c r="L1738" s="27"/>
      <c r="N1738" s="19"/>
      <c r="P1738" s="19"/>
    </row>
    <row r="1739" spans="1:16" x14ac:dyDescent="0.25">
      <c r="A1739" s="55" t="s">
        <v>2226</v>
      </c>
      <c r="B1739" s="56" t="s">
        <v>2227</v>
      </c>
      <c r="C1739" s="57" t="s">
        <v>2228</v>
      </c>
      <c r="D1739" s="56" t="s">
        <v>6792</v>
      </c>
      <c r="E1739" s="56" t="s">
        <v>19</v>
      </c>
      <c r="F1739" s="61">
        <v>5</v>
      </c>
      <c r="G1739" s="59">
        <v>49.27</v>
      </c>
      <c r="H1739" s="60">
        <v>246.35</v>
      </c>
      <c r="I1739" s="38"/>
      <c r="J1739" s="38"/>
      <c r="L1739" s="27"/>
      <c r="N1739" s="19"/>
      <c r="P1739" s="19"/>
    </row>
    <row r="1740" spans="1:16" x14ac:dyDescent="0.25">
      <c r="A1740" s="55" t="s">
        <v>5136</v>
      </c>
      <c r="B1740" s="56" t="s">
        <v>5140</v>
      </c>
      <c r="C1740" s="57" t="s">
        <v>5141</v>
      </c>
      <c r="D1740" s="56" t="s">
        <v>11</v>
      </c>
      <c r="E1740" s="56" t="s">
        <v>68</v>
      </c>
      <c r="F1740" s="58">
        <v>3</v>
      </c>
      <c r="G1740" s="59">
        <v>81.92</v>
      </c>
      <c r="H1740" s="60">
        <v>245.76</v>
      </c>
      <c r="I1740" s="38"/>
      <c r="J1740" s="38"/>
      <c r="L1740" s="27"/>
      <c r="N1740" s="19"/>
      <c r="P1740" s="19"/>
    </row>
    <row r="1741" spans="1:16" x14ac:dyDescent="0.25">
      <c r="A1741" s="55" t="s">
        <v>4144</v>
      </c>
      <c r="B1741" s="56" t="s">
        <v>4175</v>
      </c>
      <c r="C1741" s="57" t="s">
        <v>4176</v>
      </c>
      <c r="D1741" s="56" t="s">
        <v>6792</v>
      </c>
      <c r="E1741" s="56" t="s">
        <v>19</v>
      </c>
      <c r="F1741" s="58">
        <v>5</v>
      </c>
      <c r="G1741" s="59">
        <v>48.83</v>
      </c>
      <c r="H1741" s="60">
        <v>244.15</v>
      </c>
      <c r="I1741" s="38"/>
      <c r="J1741" s="38"/>
      <c r="L1741" s="27"/>
      <c r="N1741" s="19"/>
      <c r="P1741" s="19"/>
    </row>
    <row r="1742" spans="1:16" x14ac:dyDescent="0.25">
      <c r="A1742" s="55" t="s">
        <v>3990</v>
      </c>
      <c r="B1742" s="56" t="s">
        <v>4015</v>
      </c>
      <c r="C1742" s="57" t="s">
        <v>4016</v>
      </c>
      <c r="D1742" s="56" t="s">
        <v>6792</v>
      </c>
      <c r="E1742" s="56" t="s">
        <v>68</v>
      </c>
      <c r="F1742" s="58">
        <v>5</v>
      </c>
      <c r="G1742" s="59">
        <v>48.71</v>
      </c>
      <c r="H1742" s="60">
        <v>243.55</v>
      </c>
      <c r="I1742" s="38"/>
      <c r="J1742" s="38"/>
      <c r="L1742" s="27"/>
      <c r="N1742" s="19"/>
      <c r="P1742" s="19"/>
    </row>
    <row r="1743" spans="1:16" x14ac:dyDescent="0.25">
      <c r="A1743" s="55" t="s">
        <v>6514</v>
      </c>
      <c r="B1743" s="56" t="s">
        <v>6525</v>
      </c>
      <c r="C1743" s="57" t="s">
        <v>6526</v>
      </c>
      <c r="D1743" s="56" t="s">
        <v>6840</v>
      </c>
      <c r="E1743" s="56" t="s">
        <v>12</v>
      </c>
      <c r="F1743" s="58">
        <v>7</v>
      </c>
      <c r="G1743" s="59">
        <v>34.65</v>
      </c>
      <c r="H1743" s="60">
        <v>242.55</v>
      </c>
      <c r="I1743" s="38"/>
      <c r="J1743" s="38"/>
      <c r="L1743" s="27"/>
      <c r="N1743" s="19"/>
      <c r="P1743" s="19"/>
    </row>
    <row r="1744" spans="1:16" x14ac:dyDescent="0.25">
      <c r="A1744" s="55" t="s">
        <v>427</v>
      </c>
      <c r="B1744" s="56" t="s">
        <v>431</v>
      </c>
      <c r="C1744" s="57" t="s">
        <v>432</v>
      </c>
      <c r="D1744" s="56" t="s">
        <v>6792</v>
      </c>
      <c r="E1744" s="56" t="s">
        <v>12</v>
      </c>
      <c r="F1744" s="58">
        <v>31</v>
      </c>
      <c r="G1744" s="59">
        <v>7.81</v>
      </c>
      <c r="H1744" s="60">
        <v>242.11</v>
      </c>
      <c r="I1744" s="38"/>
      <c r="J1744" s="38"/>
      <c r="L1744" s="27"/>
      <c r="N1744" s="19"/>
      <c r="P1744" s="19"/>
    </row>
    <row r="1745" spans="1:16" x14ac:dyDescent="0.25">
      <c r="A1745" s="55" t="s">
        <v>4660</v>
      </c>
      <c r="B1745" s="56" t="s">
        <v>4661</v>
      </c>
      <c r="C1745" s="57" t="s">
        <v>4662</v>
      </c>
      <c r="D1745" s="56" t="s">
        <v>6792</v>
      </c>
      <c r="E1745" s="56" t="s">
        <v>68</v>
      </c>
      <c r="F1745" s="58">
        <v>5</v>
      </c>
      <c r="G1745" s="59">
        <v>48.18</v>
      </c>
      <c r="H1745" s="60">
        <v>240.9</v>
      </c>
      <c r="I1745" s="38"/>
      <c r="J1745" s="38"/>
      <c r="L1745" s="27"/>
      <c r="N1745" s="19"/>
      <c r="P1745" s="19"/>
    </row>
    <row r="1746" spans="1:16" x14ac:dyDescent="0.25">
      <c r="A1746" s="55" t="s">
        <v>4469</v>
      </c>
      <c r="B1746" s="56" t="s">
        <v>4473</v>
      </c>
      <c r="C1746" s="57" t="s">
        <v>4474</v>
      </c>
      <c r="D1746" s="56" t="s">
        <v>6792</v>
      </c>
      <c r="E1746" s="56" t="s">
        <v>68</v>
      </c>
      <c r="F1746" s="61">
        <v>2</v>
      </c>
      <c r="G1746" s="59">
        <v>120</v>
      </c>
      <c r="H1746" s="60">
        <v>240</v>
      </c>
      <c r="I1746" s="38"/>
      <c r="J1746" s="38"/>
      <c r="L1746" s="27"/>
      <c r="N1746" s="19"/>
      <c r="P1746" s="19"/>
    </row>
    <row r="1747" spans="1:16" x14ac:dyDescent="0.25">
      <c r="A1747" s="55" t="s">
        <v>1441</v>
      </c>
      <c r="B1747" s="56" t="s">
        <v>1442</v>
      </c>
      <c r="C1747" s="57" t="s">
        <v>1443</v>
      </c>
      <c r="D1747" s="56" t="s">
        <v>6792</v>
      </c>
      <c r="E1747" s="56" t="s">
        <v>68</v>
      </c>
      <c r="F1747" s="58">
        <v>3</v>
      </c>
      <c r="G1747" s="59">
        <v>79.959999999999994</v>
      </c>
      <c r="H1747" s="60">
        <v>239.88</v>
      </c>
      <c r="I1747" s="38"/>
      <c r="J1747" s="38"/>
      <c r="L1747" s="27"/>
      <c r="N1747" s="19"/>
      <c r="P1747" s="19"/>
    </row>
    <row r="1748" spans="1:16" x14ac:dyDescent="0.25">
      <c r="A1748" s="55" t="s">
        <v>3401</v>
      </c>
      <c r="B1748" s="56" t="s">
        <v>3414</v>
      </c>
      <c r="C1748" s="57" t="s">
        <v>3415</v>
      </c>
      <c r="D1748" s="56" t="s">
        <v>6792</v>
      </c>
      <c r="E1748" s="56" t="s">
        <v>19</v>
      </c>
      <c r="F1748" s="58">
        <v>5</v>
      </c>
      <c r="G1748" s="59">
        <v>47.38</v>
      </c>
      <c r="H1748" s="60">
        <v>236.9</v>
      </c>
      <c r="I1748" s="38"/>
      <c r="J1748" s="38"/>
      <c r="L1748" s="27"/>
      <c r="N1748" s="19"/>
      <c r="P1748" s="19"/>
    </row>
    <row r="1749" spans="1:16" x14ac:dyDescent="0.25">
      <c r="A1749" s="55" t="s">
        <v>3422</v>
      </c>
      <c r="B1749" s="56" t="s">
        <v>3435</v>
      </c>
      <c r="C1749" s="57" t="s">
        <v>3436</v>
      </c>
      <c r="D1749" s="56" t="s">
        <v>6792</v>
      </c>
      <c r="E1749" s="56" t="s">
        <v>12</v>
      </c>
      <c r="F1749" s="58">
        <v>5</v>
      </c>
      <c r="G1749" s="59">
        <v>47.38</v>
      </c>
      <c r="H1749" s="60">
        <v>236.9</v>
      </c>
      <c r="I1749" s="38"/>
      <c r="J1749" s="38"/>
      <c r="L1749" s="27"/>
      <c r="N1749" s="19"/>
      <c r="P1749" s="19"/>
    </row>
    <row r="1750" spans="1:16" x14ac:dyDescent="0.25">
      <c r="A1750" s="55" t="s">
        <v>3440</v>
      </c>
      <c r="B1750" s="56" t="s">
        <v>3453</v>
      </c>
      <c r="C1750" s="57" t="s">
        <v>3454</v>
      </c>
      <c r="D1750" s="56" t="s">
        <v>6792</v>
      </c>
      <c r="E1750" s="56" t="s">
        <v>19</v>
      </c>
      <c r="F1750" s="58">
        <v>5</v>
      </c>
      <c r="G1750" s="59">
        <v>47.38</v>
      </c>
      <c r="H1750" s="60">
        <v>236.9</v>
      </c>
      <c r="I1750" s="38"/>
      <c r="J1750" s="38"/>
      <c r="L1750" s="27"/>
      <c r="N1750" s="19"/>
      <c r="P1750" s="19"/>
    </row>
    <row r="1751" spans="1:16" x14ac:dyDescent="0.25">
      <c r="A1751" s="55" t="s">
        <v>3467</v>
      </c>
      <c r="B1751" s="56" t="s">
        <v>3480</v>
      </c>
      <c r="C1751" s="57" t="s">
        <v>3481</v>
      </c>
      <c r="D1751" s="56" t="s">
        <v>6792</v>
      </c>
      <c r="E1751" s="56" t="s">
        <v>19</v>
      </c>
      <c r="F1751" s="58">
        <v>5</v>
      </c>
      <c r="G1751" s="59">
        <v>47.38</v>
      </c>
      <c r="H1751" s="60">
        <v>236.9</v>
      </c>
      <c r="I1751" s="38"/>
      <c r="J1751" s="38"/>
      <c r="L1751" s="27"/>
      <c r="N1751" s="19"/>
      <c r="P1751" s="19"/>
    </row>
    <row r="1752" spans="1:16" x14ac:dyDescent="0.25">
      <c r="A1752" s="55" t="s">
        <v>3473</v>
      </c>
      <c r="B1752" s="56" t="s">
        <v>3486</v>
      </c>
      <c r="C1752" s="57" t="s">
        <v>3487</v>
      </c>
      <c r="D1752" s="56" t="s">
        <v>6792</v>
      </c>
      <c r="E1752" s="56" t="s">
        <v>19</v>
      </c>
      <c r="F1752" s="58">
        <v>5</v>
      </c>
      <c r="G1752" s="59">
        <v>47.38</v>
      </c>
      <c r="H1752" s="60">
        <v>236.9</v>
      </c>
      <c r="I1752" s="38"/>
      <c r="J1752" s="38"/>
      <c r="L1752" s="27"/>
      <c r="N1752" s="19"/>
      <c r="P1752" s="19"/>
    </row>
    <row r="1753" spans="1:16" x14ac:dyDescent="0.25">
      <c r="A1753" s="55" t="s">
        <v>3494</v>
      </c>
      <c r="B1753" s="56" t="s">
        <v>3507</v>
      </c>
      <c r="C1753" s="57" t="s">
        <v>3508</v>
      </c>
      <c r="D1753" s="56" t="s">
        <v>6792</v>
      </c>
      <c r="E1753" s="56" t="s">
        <v>19</v>
      </c>
      <c r="F1753" s="58">
        <v>5</v>
      </c>
      <c r="G1753" s="59">
        <v>47.38</v>
      </c>
      <c r="H1753" s="60">
        <v>236.9</v>
      </c>
      <c r="I1753" s="38"/>
      <c r="J1753" s="38"/>
      <c r="L1753" s="27"/>
      <c r="N1753" s="19"/>
      <c r="P1753" s="19"/>
    </row>
    <row r="1754" spans="1:16" x14ac:dyDescent="0.25">
      <c r="A1754" s="55" t="s">
        <v>3512</v>
      </c>
      <c r="B1754" s="56" t="s">
        <v>3525</v>
      </c>
      <c r="C1754" s="57" t="s">
        <v>3526</v>
      </c>
      <c r="D1754" s="56" t="s">
        <v>6792</v>
      </c>
      <c r="E1754" s="56" t="s">
        <v>19</v>
      </c>
      <c r="F1754" s="58">
        <v>5</v>
      </c>
      <c r="G1754" s="59">
        <v>47.38</v>
      </c>
      <c r="H1754" s="60">
        <v>236.9</v>
      </c>
      <c r="I1754" s="38"/>
      <c r="J1754" s="38"/>
      <c r="L1754" s="27"/>
      <c r="N1754" s="19"/>
      <c r="P1754" s="19"/>
    </row>
    <row r="1755" spans="1:16" x14ac:dyDescent="0.25">
      <c r="A1755" s="55" t="s">
        <v>3611</v>
      </c>
      <c r="B1755" s="56" t="s">
        <v>3624</v>
      </c>
      <c r="C1755" s="57" t="s">
        <v>3625</v>
      </c>
      <c r="D1755" s="56" t="s">
        <v>6792</v>
      </c>
      <c r="E1755" s="56" t="s">
        <v>19</v>
      </c>
      <c r="F1755" s="58">
        <v>5</v>
      </c>
      <c r="G1755" s="59">
        <v>47.38</v>
      </c>
      <c r="H1755" s="60">
        <v>236.9</v>
      </c>
      <c r="I1755" s="38"/>
      <c r="J1755" s="38"/>
      <c r="L1755" s="27"/>
      <c r="N1755" s="19"/>
      <c r="P1755" s="19"/>
    </row>
    <row r="1756" spans="1:16" x14ac:dyDescent="0.25">
      <c r="A1756" s="55" t="s">
        <v>3629</v>
      </c>
      <c r="B1756" s="56" t="s">
        <v>3642</v>
      </c>
      <c r="C1756" s="57" t="s">
        <v>3643</v>
      </c>
      <c r="D1756" s="56" t="s">
        <v>6792</v>
      </c>
      <c r="E1756" s="56" t="s">
        <v>19</v>
      </c>
      <c r="F1756" s="58">
        <v>5</v>
      </c>
      <c r="G1756" s="59">
        <v>47.38</v>
      </c>
      <c r="H1756" s="60">
        <v>236.9</v>
      </c>
      <c r="I1756" s="38"/>
      <c r="J1756" s="38"/>
      <c r="L1756" s="27"/>
      <c r="N1756" s="19"/>
      <c r="P1756" s="19"/>
    </row>
    <row r="1757" spans="1:16" x14ac:dyDescent="0.25">
      <c r="A1757" s="55" t="s">
        <v>3755</v>
      </c>
      <c r="B1757" s="56" t="s">
        <v>3768</v>
      </c>
      <c r="C1757" s="57" t="s">
        <v>3769</v>
      </c>
      <c r="D1757" s="56" t="s">
        <v>6792</v>
      </c>
      <c r="E1757" s="56" t="s">
        <v>19</v>
      </c>
      <c r="F1757" s="58">
        <v>5</v>
      </c>
      <c r="G1757" s="59">
        <v>47.38</v>
      </c>
      <c r="H1757" s="60">
        <v>236.9</v>
      </c>
      <c r="I1757" s="38"/>
      <c r="J1757" s="38"/>
      <c r="L1757" s="27"/>
      <c r="N1757" s="19"/>
      <c r="P1757" s="19"/>
    </row>
    <row r="1758" spans="1:16" x14ac:dyDescent="0.25">
      <c r="A1758" s="55" t="s">
        <v>3770</v>
      </c>
      <c r="B1758" s="56" t="s">
        <v>3783</v>
      </c>
      <c r="C1758" s="57" t="s">
        <v>3784</v>
      </c>
      <c r="D1758" s="56" t="s">
        <v>6792</v>
      </c>
      <c r="E1758" s="56" t="s">
        <v>19</v>
      </c>
      <c r="F1758" s="58">
        <v>5</v>
      </c>
      <c r="G1758" s="59">
        <v>47.38</v>
      </c>
      <c r="H1758" s="60">
        <v>236.9</v>
      </c>
      <c r="I1758" s="38"/>
      <c r="J1758" s="38"/>
      <c r="L1758" s="27"/>
      <c r="N1758" s="19"/>
      <c r="P1758" s="19"/>
    </row>
    <row r="1759" spans="1:16" x14ac:dyDescent="0.25">
      <c r="A1759" s="55" t="s">
        <v>6316</v>
      </c>
      <c r="B1759" s="56" t="s">
        <v>6329</v>
      </c>
      <c r="C1759" s="57" t="s">
        <v>6330</v>
      </c>
      <c r="D1759" s="56" t="s">
        <v>6792</v>
      </c>
      <c r="E1759" s="56" t="s">
        <v>19</v>
      </c>
      <c r="F1759" s="58">
        <v>7</v>
      </c>
      <c r="G1759" s="59">
        <v>33.64</v>
      </c>
      <c r="H1759" s="60">
        <v>235.48</v>
      </c>
      <c r="I1759" s="38"/>
      <c r="J1759" s="38"/>
      <c r="L1759" s="27"/>
      <c r="N1759" s="19"/>
      <c r="P1759" s="19"/>
    </row>
    <row r="1760" spans="1:16" x14ac:dyDescent="0.25">
      <c r="A1760" s="55" t="s">
        <v>2220</v>
      </c>
      <c r="B1760" s="56" t="s">
        <v>2221</v>
      </c>
      <c r="C1760" s="57" t="s">
        <v>2222</v>
      </c>
      <c r="D1760" s="56" t="s">
        <v>6792</v>
      </c>
      <c r="E1760" s="56" t="s">
        <v>19</v>
      </c>
      <c r="F1760" s="61">
        <v>3</v>
      </c>
      <c r="G1760" s="59">
        <v>78.05</v>
      </c>
      <c r="H1760" s="60">
        <v>234.15</v>
      </c>
      <c r="I1760" s="38"/>
      <c r="J1760" s="38"/>
      <c r="L1760" s="27"/>
      <c r="N1760" s="19"/>
      <c r="P1760" s="19"/>
    </row>
    <row r="1761" spans="1:16" x14ac:dyDescent="0.25">
      <c r="A1761" s="55" t="s">
        <v>6383</v>
      </c>
      <c r="B1761" s="56" t="s">
        <v>6396</v>
      </c>
      <c r="C1761" s="57" t="s">
        <v>6397</v>
      </c>
      <c r="D1761" s="56" t="s">
        <v>6792</v>
      </c>
      <c r="E1761" s="56" t="s">
        <v>12</v>
      </c>
      <c r="F1761" s="58">
        <v>7</v>
      </c>
      <c r="G1761" s="59">
        <v>33.31</v>
      </c>
      <c r="H1761" s="60">
        <v>233.17</v>
      </c>
      <c r="I1761" s="38"/>
      <c r="J1761" s="38"/>
      <c r="K1761" s="27" t="s">
        <v>6533</v>
      </c>
      <c r="L1761" s="27"/>
      <c r="N1761" s="19"/>
      <c r="P1761" s="19"/>
    </row>
    <row r="1762" spans="1:16" ht="16.5" x14ac:dyDescent="0.25">
      <c r="A1762" s="55" t="s">
        <v>4242</v>
      </c>
      <c r="B1762" s="56" t="s">
        <v>4276</v>
      </c>
      <c r="C1762" s="57" t="s">
        <v>4277</v>
      </c>
      <c r="D1762" s="56" t="s">
        <v>11</v>
      </c>
      <c r="E1762" s="56" t="s">
        <v>19</v>
      </c>
      <c r="F1762" s="58">
        <v>5</v>
      </c>
      <c r="G1762" s="59">
        <v>46.56</v>
      </c>
      <c r="H1762" s="60">
        <v>232.8</v>
      </c>
      <c r="I1762" s="38"/>
      <c r="J1762" s="38"/>
      <c r="L1762" s="27"/>
      <c r="N1762" s="19"/>
      <c r="P1762" s="19"/>
    </row>
    <row r="1763" spans="1:16" ht="16.5" x14ac:dyDescent="0.25">
      <c r="A1763" s="55" t="s">
        <v>2908</v>
      </c>
      <c r="B1763" s="56" t="s">
        <v>2909</v>
      </c>
      <c r="C1763" s="57" t="s">
        <v>2910</v>
      </c>
      <c r="D1763" s="56" t="s">
        <v>11</v>
      </c>
      <c r="E1763" s="56" t="s">
        <v>19</v>
      </c>
      <c r="F1763" s="58">
        <v>10</v>
      </c>
      <c r="G1763" s="59">
        <v>22.84</v>
      </c>
      <c r="H1763" s="60">
        <v>228.4</v>
      </c>
      <c r="I1763" s="38"/>
      <c r="J1763" s="38"/>
      <c r="L1763" s="27"/>
      <c r="N1763" s="19"/>
      <c r="P1763" s="19"/>
    </row>
    <row r="1764" spans="1:16" ht="24.75" x14ac:dyDescent="0.25">
      <c r="A1764" s="55" t="s">
        <v>1771</v>
      </c>
      <c r="B1764" s="56" t="s">
        <v>1772</v>
      </c>
      <c r="C1764" s="57" t="s">
        <v>1773</v>
      </c>
      <c r="D1764" s="56" t="s">
        <v>11</v>
      </c>
      <c r="E1764" s="56" t="s">
        <v>19</v>
      </c>
      <c r="F1764" s="58">
        <v>7</v>
      </c>
      <c r="G1764" s="59">
        <v>32.479999999999997</v>
      </c>
      <c r="H1764" s="60">
        <v>227.36</v>
      </c>
      <c r="I1764" s="38"/>
      <c r="J1764" s="38"/>
      <c r="L1764" s="27"/>
      <c r="N1764" s="19"/>
      <c r="P1764" s="19"/>
    </row>
    <row r="1765" spans="1:16" x14ac:dyDescent="0.25">
      <c r="A1765" s="55" t="s">
        <v>3926</v>
      </c>
      <c r="B1765" s="56" t="s">
        <v>3949</v>
      </c>
      <c r="C1765" s="57" t="s">
        <v>3950</v>
      </c>
      <c r="D1765" s="56" t="s">
        <v>6792</v>
      </c>
      <c r="E1765" s="56" t="s">
        <v>19</v>
      </c>
      <c r="F1765" s="58">
        <v>5</v>
      </c>
      <c r="G1765" s="59">
        <v>45.37</v>
      </c>
      <c r="H1765" s="60">
        <v>226.85</v>
      </c>
      <c r="I1765" s="38"/>
      <c r="J1765" s="38"/>
      <c r="L1765" s="27"/>
      <c r="N1765" s="19"/>
      <c r="P1765" s="19"/>
    </row>
    <row r="1766" spans="1:16" x14ac:dyDescent="0.25">
      <c r="A1766" s="55" t="s">
        <v>5917</v>
      </c>
      <c r="B1766" s="56" t="s">
        <v>5921</v>
      </c>
      <c r="C1766" s="57" t="s">
        <v>5922</v>
      </c>
      <c r="D1766" s="56" t="s">
        <v>6792</v>
      </c>
      <c r="E1766" s="56" t="s">
        <v>19</v>
      </c>
      <c r="F1766" s="58">
        <v>7</v>
      </c>
      <c r="G1766" s="59">
        <v>32.28</v>
      </c>
      <c r="H1766" s="60">
        <v>225.96</v>
      </c>
      <c r="I1766" s="38"/>
      <c r="J1766" s="38"/>
      <c r="L1766" s="27"/>
      <c r="N1766" s="19"/>
      <c r="P1766" s="19"/>
    </row>
    <row r="1767" spans="1:16" ht="16.5" x14ac:dyDescent="0.25">
      <c r="A1767" s="55" t="s">
        <v>1741</v>
      </c>
      <c r="B1767" s="56" t="s">
        <v>1742</v>
      </c>
      <c r="C1767" s="57" t="s">
        <v>1743</v>
      </c>
      <c r="D1767" s="56" t="s">
        <v>6792</v>
      </c>
      <c r="E1767" s="56" t="s">
        <v>19</v>
      </c>
      <c r="F1767" s="58">
        <v>4</v>
      </c>
      <c r="G1767" s="59">
        <v>56.36</v>
      </c>
      <c r="H1767" s="60">
        <v>225.44</v>
      </c>
      <c r="I1767" s="38"/>
      <c r="J1767" s="38"/>
      <c r="L1767" s="27"/>
      <c r="N1767" s="19"/>
      <c r="P1767" s="19"/>
    </row>
    <row r="1768" spans="1:16" ht="24.75" x14ac:dyDescent="0.25">
      <c r="A1768" s="55" t="s">
        <v>2799</v>
      </c>
      <c r="B1768" s="56" t="s">
        <v>2800</v>
      </c>
      <c r="C1768" s="57" t="s">
        <v>2801</v>
      </c>
      <c r="D1768" s="56" t="s">
        <v>11</v>
      </c>
      <c r="E1768" s="56" t="s">
        <v>68</v>
      </c>
      <c r="F1768" s="58">
        <v>5</v>
      </c>
      <c r="G1768" s="59">
        <v>44.43</v>
      </c>
      <c r="H1768" s="60">
        <v>222.15</v>
      </c>
      <c r="I1768" s="38"/>
      <c r="J1768" s="38"/>
      <c r="L1768" s="27"/>
      <c r="N1768" s="19"/>
      <c r="P1768" s="19"/>
    </row>
    <row r="1769" spans="1:16" x14ac:dyDescent="0.25">
      <c r="A1769" s="55" t="s">
        <v>4667</v>
      </c>
      <c r="B1769" s="56" t="s">
        <v>4668</v>
      </c>
      <c r="C1769" s="57" t="s">
        <v>4669</v>
      </c>
      <c r="D1769" s="56" t="s">
        <v>6792</v>
      </c>
      <c r="E1769" s="56" t="s">
        <v>12</v>
      </c>
      <c r="F1769" s="58">
        <v>5</v>
      </c>
      <c r="G1769" s="59">
        <v>44.02</v>
      </c>
      <c r="H1769" s="60">
        <v>220.1</v>
      </c>
      <c r="I1769" s="38"/>
      <c r="J1769" s="38"/>
      <c r="L1769" s="27"/>
      <c r="N1769" s="19"/>
      <c r="P1769" s="19"/>
    </row>
    <row r="1770" spans="1:16" x14ac:dyDescent="0.25">
      <c r="A1770" s="55" t="s">
        <v>6365</v>
      </c>
      <c r="B1770" s="56" t="s">
        <v>6378</v>
      </c>
      <c r="C1770" s="57" t="s">
        <v>6379</v>
      </c>
      <c r="D1770" s="56" t="s">
        <v>6792</v>
      </c>
      <c r="E1770" s="56" t="s">
        <v>12</v>
      </c>
      <c r="F1770" s="58">
        <v>7</v>
      </c>
      <c r="G1770" s="59">
        <v>31.18</v>
      </c>
      <c r="H1770" s="60">
        <v>218.26</v>
      </c>
      <c r="I1770" s="38"/>
      <c r="J1770" s="38"/>
      <c r="K1770" s="27" t="s">
        <v>6533</v>
      </c>
      <c r="L1770" s="27"/>
      <c r="N1770" s="19"/>
      <c r="P1770" s="19"/>
    </row>
    <row r="1771" spans="1:16" x14ac:dyDescent="0.25">
      <c r="A1771" s="55" t="s">
        <v>4203</v>
      </c>
      <c r="B1771" s="56" t="s">
        <v>4237</v>
      </c>
      <c r="C1771" s="57" t="s">
        <v>4238</v>
      </c>
      <c r="D1771" s="56" t="s">
        <v>6792</v>
      </c>
      <c r="E1771" s="56" t="s">
        <v>19</v>
      </c>
      <c r="F1771" s="58">
        <v>5</v>
      </c>
      <c r="G1771" s="59">
        <v>43.58</v>
      </c>
      <c r="H1771" s="60">
        <v>217.9</v>
      </c>
      <c r="I1771" s="38"/>
      <c r="J1771" s="38"/>
      <c r="L1771" s="27"/>
      <c r="N1771" s="19"/>
      <c r="P1771" s="19"/>
    </row>
    <row r="1772" spans="1:16" x14ac:dyDescent="0.25">
      <c r="A1772" s="55" t="s">
        <v>4691</v>
      </c>
      <c r="B1772" s="56" t="s">
        <v>4692</v>
      </c>
      <c r="C1772" s="57" t="s">
        <v>4693</v>
      </c>
      <c r="D1772" s="56" t="s">
        <v>6792</v>
      </c>
      <c r="E1772" s="56" t="s">
        <v>12</v>
      </c>
      <c r="F1772" s="58">
        <v>3</v>
      </c>
      <c r="G1772" s="59">
        <v>72.61</v>
      </c>
      <c r="H1772" s="60">
        <v>217.83</v>
      </c>
      <c r="I1772" s="38"/>
      <c r="J1772" s="38"/>
      <c r="L1772" s="27"/>
      <c r="N1772" s="19"/>
      <c r="P1772" s="19"/>
    </row>
    <row r="1773" spans="1:16" x14ac:dyDescent="0.25">
      <c r="A1773" s="55" t="s">
        <v>6368</v>
      </c>
      <c r="B1773" s="56" t="s">
        <v>6381</v>
      </c>
      <c r="C1773" s="57" t="s">
        <v>6382</v>
      </c>
      <c r="D1773" s="56" t="s">
        <v>6792</v>
      </c>
      <c r="E1773" s="56" t="s">
        <v>12</v>
      </c>
      <c r="F1773" s="58">
        <v>7</v>
      </c>
      <c r="G1773" s="59">
        <v>30.89</v>
      </c>
      <c r="H1773" s="60">
        <v>216.23</v>
      </c>
      <c r="I1773" s="38"/>
      <c r="J1773" s="38"/>
      <c r="K1773" s="27" t="s">
        <v>6533</v>
      </c>
      <c r="L1773" s="27"/>
      <c r="N1773" s="19"/>
      <c r="P1773" s="19"/>
    </row>
    <row r="1774" spans="1:16" ht="16.5" x14ac:dyDescent="0.25">
      <c r="A1774" s="55" t="s">
        <v>5811</v>
      </c>
      <c r="B1774" s="56" t="s">
        <v>5815</v>
      </c>
      <c r="C1774" s="57" t="s">
        <v>5816</v>
      </c>
      <c r="D1774" s="56" t="s">
        <v>11</v>
      </c>
      <c r="E1774" s="56" t="s">
        <v>68</v>
      </c>
      <c r="F1774" s="58">
        <v>3</v>
      </c>
      <c r="G1774" s="59">
        <v>72.03</v>
      </c>
      <c r="H1774" s="60">
        <v>216.09</v>
      </c>
      <c r="I1774" s="38"/>
      <c r="J1774" s="38"/>
      <c r="L1774" s="27"/>
      <c r="N1774" s="19"/>
      <c r="P1774" s="19"/>
    </row>
    <row r="1775" spans="1:16" x14ac:dyDescent="0.25">
      <c r="A1775" s="55" t="s">
        <v>1222</v>
      </c>
      <c r="B1775" s="56" t="s">
        <v>1227</v>
      </c>
      <c r="C1775" s="57" t="s">
        <v>1228</v>
      </c>
      <c r="D1775" s="56" t="s">
        <v>6792</v>
      </c>
      <c r="E1775" s="56" t="s">
        <v>68</v>
      </c>
      <c r="F1775" s="58">
        <v>20</v>
      </c>
      <c r="G1775" s="59">
        <v>10.68</v>
      </c>
      <c r="H1775" s="60">
        <v>213.6</v>
      </c>
      <c r="I1775" s="38"/>
      <c r="J1775" s="38"/>
      <c r="L1775" s="27"/>
      <c r="N1775" s="19"/>
      <c r="P1775" s="19"/>
    </row>
    <row r="1776" spans="1:16" x14ac:dyDescent="0.25">
      <c r="A1776" s="55" t="s">
        <v>3428</v>
      </c>
      <c r="B1776" s="56" t="s">
        <v>3441</v>
      </c>
      <c r="C1776" s="57" t="s">
        <v>3442</v>
      </c>
      <c r="D1776" s="56" t="s">
        <v>6792</v>
      </c>
      <c r="E1776" s="56" t="s">
        <v>19</v>
      </c>
      <c r="F1776" s="58">
        <v>9</v>
      </c>
      <c r="G1776" s="59">
        <v>23.69</v>
      </c>
      <c r="H1776" s="60">
        <v>213.21</v>
      </c>
      <c r="I1776" s="38"/>
      <c r="J1776" s="38"/>
      <c r="L1776" s="27"/>
      <c r="N1776" s="19"/>
      <c r="P1776" s="19"/>
    </row>
    <row r="1777" spans="1:16" x14ac:dyDescent="0.25">
      <c r="A1777" s="55" t="s">
        <v>3599</v>
      </c>
      <c r="B1777" s="56" t="s">
        <v>3612</v>
      </c>
      <c r="C1777" s="57" t="s">
        <v>3613</v>
      </c>
      <c r="D1777" s="56" t="s">
        <v>6792</v>
      </c>
      <c r="E1777" s="56" t="s">
        <v>19</v>
      </c>
      <c r="F1777" s="58">
        <v>3</v>
      </c>
      <c r="G1777" s="59">
        <v>71.06</v>
      </c>
      <c r="H1777" s="60">
        <v>213.18</v>
      </c>
      <c r="I1777" s="38"/>
      <c r="J1777" s="38"/>
      <c r="L1777" s="27"/>
      <c r="N1777" s="19"/>
      <c r="P1777" s="19"/>
    </row>
    <row r="1778" spans="1:16" ht="16.5" x14ac:dyDescent="0.25">
      <c r="A1778" s="55" t="s">
        <v>5814</v>
      </c>
      <c r="B1778" s="56" t="s">
        <v>5818</v>
      </c>
      <c r="C1778" s="57" t="s">
        <v>5819</v>
      </c>
      <c r="D1778" s="56" t="s">
        <v>11</v>
      </c>
      <c r="E1778" s="56" t="s">
        <v>68</v>
      </c>
      <c r="F1778" s="58">
        <v>2</v>
      </c>
      <c r="G1778" s="59">
        <v>105.83</v>
      </c>
      <c r="H1778" s="60">
        <v>211.66</v>
      </c>
      <c r="I1778" s="38"/>
      <c r="J1778" s="38"/>
      <c r="L1778" s="27"/>
      <c r="N1778" s="19"/>
      <c r="P1778" s="19"/>
    </row>
    <row r="1779" spans="1:16" ht="24.75" x14ac:dyDescent="0.25">
      <c r="A1779" s="55" t="s">
        <v>1423</v>
      </c>
      <c r="B1779" s="56" t="s">
        <v>1424</v>
      </c>
      <c r="C1779" s="57" t="s">
        <v>1425</v>
      </c>
      <c r="D1779" s="56" t="s">
        <v>11</v>
      </c>
      <c r="E1779" s="56" t="s">
        <v>68</v>
      </c>
      <c r="F1779" s="58">
        <v>3</v>
      </c>
      <c r="G1779" s="59">
        <v>70.34</v>
      </c>
      <c r="H1779" s="60">
        <v>211.02</v>
      </c>
      <c r="I1779" s="38"/>
      <c r="J1779" s="38"/>
      <c r="L1779" s="27"/>
      <c r="N1779" s="19"/>
      <c r="P1779" s="19"/>
    </row>
    <row r="1780" spans="1:16" ht="16.5" x14ac:dyDescent="0.25">
      <c r="A1780" s="55" t="s">
        <v>3899</v>
      </c>
      <c r="B1780" s="56" t="s">
        <v>3921</v>
      </c>
      <c r="C1780" s="57" t="s">
        <v>3922</v>
      </c>
      <c r="D1780" s="56" t="s">
        <v>11</v>
      </c>
      <c r="E1780" s="56" t="s">
        <v>19</v>
      </c>
      <c r="F1780" s="58">
        <v>5</v>
      </c>
      <c r="G1780" s="59">
        <v>42.14</v>
      </c>
      <c r="H1780" s="60">
        <v>210.7</v>
      </c>
      <c r="I1780" s="38"/>
      <c r="J1780" s="38"/>
      <c r="L1780" s="27"/>
      <c r="N1780" s="19"/>
      <c r="P1780" s="19"/>
    </row>
    <row r="1781" spans="1:16" x14ac:dyDescent="0.25">
      <c r="A1781" s="55" t="s">
        <v>4615</v>
      </c>
      <c r="B1781" s="56" t="s">
        <v>4616</v>
      </c>
      <c r="C1781" s="57" t="s">
        <v>4617</v>
      </c>
      <c r="D1781" s="56" t="s">
        <v>6792</v>
      </c>
      <c r="E1781" s="56" t="s">
        <v>12</v>
      </c>
      <c r="F1781" s="58">
        <v>5</v>
      </c>
      <c r="G1781" s="59">
        <v>42.14</v>
      </c>
      <c r="H1781" s="60">
        <v>210.7</v>
      </c>
      <c r="I1781" s="38"/>
      <c r="J1781" s="38"/>
      <c r="L1781" s="27"/>
      <c r="N1781" s="19"/>
      <c r="P1781" s="19"/>
    </row>
    <row r="1782" spans="1:16" x14ac:dyDescent="0.25">
      <c r="A1782" s="55" t="s">
        <v>5598</v>
      </c>
      <c r="B1782" s="56" t="s">
        <v>5602</v>
      </c>
      <c r="C1782" s="57" t="s">
        <v>5603</v>
      </c>
      <c r="D1782" s="56" t="s">
        <v>6792</v>
      </c>
      <c r="E1782" s="56" t="s">
        <v>12</v>
      </c>
      <c r="F1782" s="58">
        <v>5</v>
      </c>
      <c r="G1782" s="59">
        <v>41.97</v>
      </c>
      <c r="H1782" s="60">
        <v>209.85</v>
      </c>
      <c r="I1782" s="38"/>
      <c r="J1782" s="38"/>
      <c r="L1782" s="27"/>
      <c r="N1782" s="19"/>
      <c r="P1782" s="19"/>
    </row>
    <row r="1783" spans="1:16" ht="16.5" x14ac:dyDescent="0.25">
      <c r="A1783" s="55" t="s">
        <v>94</v>
      </c>
      <c r="B1783" s="56" t="s">
        <v>95</v>
      </c>
      <c r="C1783" s="57" t="s">
        <v>96</v>
      </c>
      <c r="D1783" s="56" t="s">
        <v>11</v>
      </c>
      <c r="E1783" s="56" t="s">
        <v>93</v>
      </c>
      <c r="F1783" s="58">
        <v>12</v>
      </c>
      <c r="G1783" s="59">
        <v>17.47</v>
      </c>
      <c r="H1783" s="60">
        <v>209.64</v>
      </c>
      <c r="I1783" s="38"/>
      <c r="J1783" s="38"/>
      <c r="L1783" s="27"/>
      <c r="N1783" s="19"/>
      <c r="P1783" s="19"/>
    </row>
    <row r="1784" spans="1:16" ht="24.75" x14ac:dyDescent="0.25">
      <c r="A1784" s="55" t="s">
        <v>4528</v>
      </c>
      <c r="B1784" s="56" t="s">
        <v>4529</v>
      </c>
      <c r="C1784" s="57" t="s">
        <v>4530</v>
      </c>
      <c r="D1784" s="56" t="s">
        <v>11</v>
      </c>
      <c r="E1784" s="56" t="s">
        <v>12</v>
      </c>
      <c r="F1784" s="58">
        <v>32</v>
      </c>
      <c r="G1784" s="59">
        <v>6.48</v>
      </c>
      <c r="H1784" s="60">
        <v>207.36</v>
      </c>
      <c r="I1784" s="38"/>
      <c r="J1784" s="38"/>
      <c r="L1784" s="27"/>
      <c r="N1784" s="19"/>
      <c r="P1784" s="19"/>
    </row>
    <row r="1785" spans="1:16" ht="24.75" x14ac:dyDescent="0.25">
      <c r="A1785" s="55" t="s">
        <v>2784</v>
      </c>
      <c r="B1785" s="56" t="s">
        <v>2785</v>
      </c>
      <c r="C1785" s="57" t="s">
        <v>2786</v>
      </c>
      <c r="D1785" s="56" t="s">
        <v>11</v>
      </c>
      <c r="E1785" s="56" t="s">
        <v>68</v>
      </c>
      <c r="F1785" s="58">
        <v>10</v>
      </c>
      <c r="G1785" s="59">
        <v>20.71</v>
      </c>
      <c r="H1785" s="60">
        <v>207.1</v>
      </c>
      <c r="I1785" s="38"/>
      <c r="J1785" s="38"/>
      <c r="L1785" s="27"/>
      <c r="N1785" s="19"/>
      <c r="P1785" s="19"/>
    </row>
    <row r="1786" spans="1:16" ht="16.5" x14ac:dyDescent="0.25">
      <c r="A1786" s="55" t="s">
        <v>8</v>
      </c>
      <c r="B1786" s="56" t="s">
        <v>9</v>
      </c>
      <c r="C1786" s="57" t="s">
        <v>10</v>
      </c>
      <c r="D1786" s="56" t="s">
        <v>11</v>
      </c>
      <c r="E1786" s="56" t="s">
        <v>12</v>
      </c>
      <c r="F1786" s="58">
        <v>35</v>
      </c>
      <c r="G1786" s="59">
        <v>5.87</v>
      </c>
      <c r="H1786" s="60">
        <v>205.45</v>
      </c>
      <c r="I1786" s="38"/>
      <c r="J1786" s="38"/>
      <c r="L1786" s="27"/>
      <c r="N1786" s="19"/>
      <c r="P1786" s="19"/>
    </row>
    <row r="1787" spans="1:16" x14ac:dyDescent="0.25">
      <c r="A1787" s="55" t="s">
        <v>1420</v>
      </c>
      <c r="B1787" s="56" t="s">
        <v>1421</v>
      </c>
      <c r="C1787" s="57" t="s">
        <v>1422</v>
      </c>
      <c r="D1787" s="56" t="s">
        <v>6792</v>
      </c>
      <c r="E1787" s="56" t="s">
        <v>68</v>
      </c>
      <c r="F1787" s="58">
        <v>5</v>
      </c>
      <c r="G1787" s="59">
        <v>40.909999999999997</v>
      </c>
      <c r="H1787" s="60">
        <v>204.55</v>
      </c>
      <c r="I1787" s="38"/>
      <c r="J1787" s="38"/>
      <c r="L1787" s="27"/>
      <c r="N1787" s="19"/>
      <c r="P1787" s="19"/>
    </row>
    <row r="1788" spans="1:16" x14ac:dyDescent="0.25">
      <c r="A1788" s="55" t="s">
        <v>4868</v>
      </c>
      <c r="B1788" s="56" t="s">
        <v>4872</v>
      </c>
      <c r="C1788" s="57" t="s">
        <v>4873</v>
      </c>
      <c r="D1788" s="56" t="s">
        <v>6792</v>
      </c>
      <c r="E1788" s="56" t="s">
        <v>68</v>
      </c>
      <c r="F1788" s="58">
        <v>3</v>
      </c>
      <c r="G1788" s="59">
        <v>68.180000000000007</v>
      </c>
      <c r="H1788" s="60">
        <v>204.54</v>
      </c>
      <c r="I1788" s="38"/>
      <c r="J1788" s="38"/>
      <c r="L1788" s="27"/>
      <c r="N1788" s="19"/>
      <c r="P1788" s="19"/>
    </row>
    <row r="1789" spans="1:16" x14ac:dyDescent="0.25">
      <c r="A1789" s="55" t="s">
        <v>6322</v>
      </c>
      <c r="B1789" s="56" t="s">
        <v>6335</v>
      </c>
      <c r="C1789" s="57" t="s">
        <v>6336</v>
      </c>
      <c r="D1789" s="56" t="s">
        <v>6792</v>
      </c>
      <c r="E1789" s="56" t="s">
        <v>19</v>
      </c>
      <c r="F1789" s="58">
        <v>26</v>
      </c>
      <c r="G1789" s="59">
        <v>7.85</v>
      </c>
      <c r="H1789" s="60">
        <v>204.1</v>
      </c>
      <c r="I1789" s="38"/>
      <c r="J1789" s="38"/>
      <c r="L1789" s="27"/>
      <c r="N1789" s="19"/>
      <c r="P1789" s="19"/>
    </row>
    <row r="1790" spans="1:16" x14ac:dyDescent="0.25">
      <c r="A1790" s="55" t="s">
        <v>2920</v>
      </c>
      <c r="B1790" s="56" t="s">
        <v>2921</v>
      </c>
      <c r="C1790" s="57" t="s">
        <v>2922</v>
      </c>
      <c r="D1790" s="56" t="s">
        <v>6792</v>
      </c>
      <c r="E1790" s="56" t="s">
        <v>19</v>
      </c>
      <c r="F1790" s="58">
        <v>5</v>
      </c>
      <c r="G1790" s="59">
        <v>40.619999999999997</v>
      </c>
      <c r="H1790" s="60">
        <v>203.1</v>
      </c>
      <c r="I1790" s="38"/>
      <c r="J1790" s="38"/>
      <c r="L1790" s="27"/>
      <c r="N1790" s="19"/>
      <c r="P1790" s="19"/>
    </row>
    <row r="1791" spans="1:16" x14ac:dyDescent="0.25">
      <c r="A1791" s="55" t="s">
        <v>1188</v>
      </c>
      <c r="B1791" s="56" t="s">
        <v>1192</v>
      </c>
      <c r="C1791" s="57" t="s">
        <v>1193</v>
      </c>
      <c r="D1791" s="56" t="s">
        <v>6792</v>
      </c>
      <c r="E1791" s="56" t="s">
        <v>12</v>
      </c>
      <c r="F1791" s="58">
        <v>5</v>
      </c>
      <c r="G1791" s="59">
        <v>40.270000000000003</v>
      </c>
      <c r="H1791" s="60">
        <v>201.35</v>
      </c>
      <c r="I1791" s="38"/>
      <c r="J1791" s="38"/>
      <c r="L1791" s="27"/>
      <c r="N1791" s="19"/>
      <c r="P1791" s="19"/>
    </row>
    <row r="1792" spans="1:16" ht="24.75" x14ac:dyDescent="0.25">
      <c r="A1792" s="55" t="s">
        <v>1229</v>
      </c>
      <c r="B1792" s="56" t="s">
        <v>1236</v>
      </c>
      <c r="C1792" s="57" t="s">
        <v>1237</v>
      </c>
      <c r="D1792" s="56" t="s">
        <v>11</v>
      </c>
      <c r="E1792" s="56" t="s">
        <v>12</v>
      </c>
      <c r="F1792" s="58">
        <v>10</v>
      </c>
      <c r="G1792" s="59">
        <v>20.079999999999998</v>
      </c>
      <c r="H1792" s="60">
        <v>200.8</v>
      </c>
      <c r="I1792" s="38"/>
      <c r="J1792" s="38"/>
      <c r="L1792" s="27"/>
      <c r="N1792" s="19"/>
      <c r="P1792" s="19"/>
    </row>
    <row r="1793" spans="1:16" ht="16.5" x14ac:dyDescent="0.25">
      <c r="A1793" s="55" t="s">
        <v>6622</v>
      </c>
      <c r="B1793" s="56" t="s">
        <v>6635</v>
      </c>
      <c r="C1793" s="57" t="s">
        <v>6636</v>
      </c>
      <c r="D1793" s="56" t="s">
        <v>6840</v>
      </c>
      <c r="E1793" s="56" t="s">
        <v>19</v>
      </c>
      <c r="F1793" s="61">
        <v>9</v>
      </c>
      <c r="G1793" s="59">
        <v>22.14</v>
      </c>
      <c r="H1793" s="60">
        <v>199.26</v>
      </c>
      <c r="I1793" s="38"/>
      <c r="J1793" s="38"/>
      <c r="L1793" s="27"/>
      <c r="N1793" s="19"/>
      <c r="P1793" s="19"/>
    </row>
    <row r="1794" spans="1:16" x14ac:dyDescent="0.25">
      <c r="A1794" s="55" t="s">
        <v>424</v>
      </c>
      <c r="B1794" s="56" t="s">
        <v>428</v>
      </c>
      <c r="C1794" s="57" t="s">
        <v>429</v>
      </c>
      <c r="D1794" s="56" t="s">
        <v>6792</v>
      </c>
      <c r="E1794" s="56" t="s">
        <v>12</v>
      </c>
      <c r="F1794" s="58">
        <v>31</v>
      </c>
      <c r="G1794" s="59">
        <v>6.41</v>
      </c>
      <c r="H1794" s="60">
        <v>198.71</v>
      </c>
      <c r="I1794" s="38"/>
      <c r="J1794" s="38"/>
      <c r="L1794" s="27"/>
      <c r="N1794" s="19"/>
      <c r="P1794" s="19"/>
    </row>
    <row r="1795" spans="1:16" x14ac:dyDescent="0.25">
      <c r="A1795" s="55" t="s">
        <v>2757</v>
      </c>
      <c r="B1795" s="56" t="s">
        <v>2758</v>
      </c>
      <c r="C1795" s="57" t="s">
        <v>2759</v>
      </c>
      <c r="D1795" s="56" t="s">
        <v>6792</v>
      </c>
      <c r="E1795" s="56" t="s">
        <v>19</v>
      </c>
      <c r="F1795" s="58">
        <v>5</v>
      </c>
      <c r="G1795" s="59">
        <v>39.67</v>
      </c>
      <c r="H1795" s="60">
        <v>198.35</v>
      </c>
      <c r="I1795" s="38"/>
      <c r="J1795" s="38"/>
      <c r="L1795" s="27"/>
      <c r="N1795" s="19"/>
      <c r="P1795" s="19"/>
    </row>
    <row r="1796" spans="1:16" x14ac:dyDescent="0.25">
      <c r="A1796" s="55" t="s">
        <v>3791</v>
      </c>
      <c r="B1796" s="56" t="s">
        <v>3804</v>
      </c>
      <c r="C1796" s="57" t="s">
        <v>3805</v>
      </c>
      <c r="D1796" s="56" t="s">
        <v>6792</v>
      </c>
      <c r="E1796" s="56" t="s">
        <v>68</v>
      </c>
      <c r="F1796" s="58">
        <v>5</v>
      </c>
      <c r="G1796" s="59">
        <v>39.61</v>
      </c>
      <c r="H1796" s="60">
        <v>198.05</v>
      </c>
      <c r="I1796" s="38"/>
      <c r="J1796" s="38"/>
      <c r="L1796" s="27"/>
      <c r="N1796" s="19"/>
      <c r="P1796" s="19"/>
    </row>
    <row r="1797" spans="1:16" x14ac:dyDescent="0.25">
      <c r="A1797" s="55" t="s">
        <v>5367</v>
      </c>
      <c r="B1797" s="56" t="s">
        <v>5368</v>
      </c>
      <c r="C1797" s="57" t="s">
        <v>5369</v>
      </c>
      <c r="D1797" s="56" t="s">
        <v>6792</v>
      </c>
      <c r="E1797" s="56" t="s">
        <v>12</v>
      </c>
      <c r="F1797" s="58">
        <v>3</v>
      </c>
      <c r="G1797" s="59">
        <v>65.83</v>
      </c>
      <c r="H1797" s="60">
        <v>197.49</v>
      </c>
      <c r="I1797" s="38"/>
      <c r="J1797" s="38"/>
      <c r="K1797" s="27" t="s">
        <v>6533</v>
      </c>
      <c r="L1797" s="27"/>
      <c r="N1797" s="19"/>
      <c r="P1797" s="19"/>
    </row>
    <row r="1798" spans="1:16" x14ac:dyDescent="0.25">
      <c r="A1798" s="55" t="s">
        <v>5340</v>
      </c>
      <c r="B1798" s="56" t="s">
        <v>5341</v>
      </c>
      <c r="C1798" s="57" t="s">
        <v>5342</v>
      </c>
      <c r="D1798" s="56" t="s">
        <v>6792</v>
      </c>
      <c r="E1798" s="56" t="s">
        <v>12</v>
      </c>
      <c r="F1798" s="58">
        <v>3</v>
      </c>
      <c r="G1798" s="59">
        <v>65.69</v>
      </c>
      <c r="H1798" s="60">
        <v>197.07</v>
      </c>
      <c r="I1798" s="38"/>
      <c r="J1798" s="38"/>
      <c r="K1798" s="27" t="s">
        <v>6533</v>
      </c>
      <c r="L1798" s="27"/>
      <c r="N1798" s="19"/>
      <c r="P1798" s="19"/>
    </row>
    <row r="1799" spans="1:16" x14ac:dyDescent="0.25">
      <c r="A1799" s="55" t="s">
        <v>4584</v>
      </c>
      <c r="B1799" s="56" t="s">
        <v>4585</v>
      </c>
      <c r="C1799" s="57" t="s">
        <v>4586</v>
      </c>
      <c r="D1799" s="56" t="s">
        <v>6792</v>
      </c>
      <c r="E1799" s="56" t="s">
        <v>12</v>
      </c>
      <c r="F1799" s="58">
        <v>5</v>
      </c>
      <c r="G1799" s="59">
        <v>39.369999999999997</v>
      </c>
      <c r="H1799" s="60">
        <v>196.85</v>
      </c>
      <c r="I1799" s="38"/>
      <c r="J1799" s="38"/>
      <c r="L1799" s="27"/>
      <c r="N1799" s="19"/>
      <c r="P1799" s="19"/>
    </row>
    <row r="1800" spans="1:16" x14ac:dyDescent="0.25">
      <c r="A1800" s="55" t="s">
        <v>4606</v>
      </c>
      <c r="B1800" s="56" t="s">
        <v>4607</v>
      </c>
      <c r="C1800" s="57" t="s">
        <v>4608</v>
      </c>
      <c r="D1800" s="56" t="s">
        <v>6792</v>
      </c>
      <c r="E1800" s="56" t="s">
        <v>12</v>
      </c>
      <c r="F1800" s="58">
        <v>5</v>
      </c>
      <c r="G1800" s="59">
        <v>39.369999999999997</v>
      </c>
      <c r="H1800" s="60">
        <v>196.85</v>
      </c>
      <c r="I1800" s="38"/>
      <c r="J1800" s="38"/>
      <c r="L1800" s="27"/>
      <c r="N1800" s="19"/>
      <c r="P1800" s="19"/>
    </row>
    <row r="1801" spans="1:16" x14ac:dyDescent="0.25">
      <c r="A1801" s="55" t="s">
        <v>2670</v>
      </c>
      <c r="B1801" s="56" t="s">
        <v>2671</v>
      </c>
      <c r="C1801" s="57" t="s">
        <v>2672</v>
      </c>
      <c r="D1801" s="56" t="s">
        <v>6792</v>
      </c>
      <c r="E1801" s="56" t="s">
        <v>68</v>
      </c>
      <c r="F1801" s="58">
        <v>5</v>
      </c>
      <c r="G1801" s="59">
        <v>39.31</v>
      </c>
      <c r="H1801" s="60">
        <v>196.55</v>
      </c>
      <c r="I1801" s="38"/>
      <c r="J1801" s="38"/>
      <c r="L1801" s="27"/>
      <c r="N1801" s="19"/>
      <c r="P1801" s="19"/>
    </row>
    <row r="1802" spans="1:16" x14ac:dyDescent="0.25">
      <c r="A1802" s="55" t="s">
        <v>5212</v>
      </c>
      <c r="B1802" s="56" t="s">
        <v>5213</v>
      </c>
      <c r="C1802" s="57" t="s">
        <v>5214</v>
      </c>
      <c r="D1802" s="56" t="s">
        <v>6792</v>
      </c>
      <c r="E1802" s="56" t="s">
        <v>12</v>
      </c>
      <c r="F1802" s="58">
        <v>3</v>
      </c>
      <c r="G1802" s="59">
        <v>65.459999999999994</v>
      </c>
      <c r="H1802" s="60">
        <v>196.38</v>
      </c>
      <c r="I1802" s="38"/>
      <c r="J1802" s="38"/>
      <c r="L1802" s="27"/>
      <c r="N1802" s="19"/>
      <c r="P1802" s="19"/>
    </row>
    <row r="1803" spans="1:16" x14ac:dyDescent="0.25">
      <c r="A1803" s="55" t="s">
        <v>1265</v>
      </c>
      <c r="B1803" s="56" t="s">
        <v>1273</v>
      </c>
      <c r="C1803" s="57" t="s">
        <v>1274</v>
      </c>
      <c r="D1803" s="56" t="s">
        <v>6792</v>
      </c>
      <c r="E1803" s="56" t="s">
        <v>19</v>
      </c>
      <c r="F1803" s="58">
        <v>33</v>
      </c>
      <c r="G1803" s="59">
        <v>5.94</v>
      </c>
      <c r="H1803" s="60">
        <v>196.02</v>
      </c>
      <c r="I1803" s="38"/>
      <c r="J1803" s="38"/>
      <c r="L1803" s="27"/>
      <c r="N1803" s="19"/>
      <c r="P1803" s="19"/>
    </row>
    <row r="1804" spans="1:16" ht="16.5" x14ac:dyDescent="0.25">
      <c r="A1804" s="55" t="s">
        <v>1542</v>
      </c>
      <c r="B1804" s="56" t="s">
        <v>1543</v>
      </c>
      <c r="C1804" s="57" t="s">
        <v>1544</v>
      </c>
      <c r="D1804" s="56" t="s">
        <v>11</v>
      </c>
      <c r="E1804" s="56" t="s">
        <v>19</v>
      </c>
      <c r="F1804" s="58">
        <v>4</v>
      </c>
      <c r="G1804" s="59">
        <v>48.79</v>
      </c>
      <c r="H1804" s="60">
        <v>195.16</v>
      </c>
      <c r="I1804" s="38"/>
      <c r="J1804" s="38"/>
      <c r="L1804" s="27"/>
      <c r="N1804" s="19"/>
      <c r="P1804" s="19"/>
    </row>
    <row r="1805" spans="1:16" ht="16.5" x14ac:dyDescent="0.25">
      <c r="A1805" s="55" t="s">
        <v>1924</v>
      </c>
      <c r="B1805" s="56" t="s">
        <v>1925</v>
      </c>
      <c r="C1805" s="57" t="s">
        <v>1926</v>
      </c>
      <c r="D1805" s="56" t="s">
        <v>11</v>
      </c>
      <c r="E1805" s="56" t="s">
        <v>68</v>
      </c>
      <c r="F1805" s="58">
        <v>8</v>
      </c>
      <c r="G1805" s="59">
        <v>24.18</v>
      </c>
      <c r="H1805" s="60">
        <v>193.44</v>
      </c>
      <c r="I1805" s="38"/>
      <c r="J1805" s="38"/>
      <c r="L1805" s="27"/>
      <c r="N1805" s="19"/>
      <c r="P1805" s="19"/>
    </row>
    <row r="1806" spans="1:16" x14ac:dyDescent="0.25">
      <c r="A1806" s="55" t="s">
        <v>6168</v>
      </c>
      <c r="B1806" s="56" t="s">
        <v>6181</v>
      </c>
      <c r="C1806" s="57" t="s">
        <v>6182</v>
      </c>
      <c r="D1806" s="56" t="s">
        <v>6792</v>
      </c>
      <c r="E1806" s="56" t="s">
        <v>12</v>
      </c>
      <c r="F1806" s="58">
        <v>5</v>
      </c>
      <c r="G1806" s="59">
        <v>38.630000000000003</v>
      </c>
      <c r="H1806" s="60">
        <v>193.15</v>
      </c>
      <c r="I1806" s="38"/>
      <c r="J1806" s="38"/>
      <c r="L1806" s="27"/>
      <c r="N1806" s="19"/>
      <c r="P1806" s="19"/>
    </row>
    <row r="1807" spans="1:16" x14ac:dyDescent="0.25">
      <c r="A1807" s="55" t="s">
        <v>4648</v>
      </c>
      <c r="B1807" s="56" t="s">
        <v>4649</v>
      </c>
      <c r="C1807" s="57" t="s">
        <v>4650</v>
      </c>
      <c r="D1807" s="56" t="s">
        <v>6792</v>
      </c>
      <c r="E1807" s="56" t="s">
        <v>12</v>
      </c>
      <c r="F1807" s="58">
        <v>5</v>
      </c>
      <c r="G1807" s="59">
        <v>38.44</v>
      </c>
      <c r="H1807" s="60">
        <v>192.2</v>
      </c>
      <c r="I1807" s="38"/>
      <c r="J1807" s="38"/>
      <c r="L1807" s="27"/>
      <c r="N1807" s="19"/>
      <c r="P1807" s="19"/>
    </row>
    <row r="1808" spans="1:16" x14ac:dyDescent="0.25">
      <c r="A1808" s="55" t="s">
        <v>5289</v>
      </c>
      <c r="B1808" s="56" t="s">
        <v>5290</v>
      </c>
      <c r="C1808" s="57" t="s">
        <v>5291</v>
      </c>
      <c r="D1808" s="56" t="s">
        <v>6792</v>
      </c>
      <c r="E1808" s="56" t="s">
        <v>12</v>
      </c>
      <c r="F1808" s="58">
        <v>3</v>
      </c>
      <c r="G1808" s="59">
        <v>63.95</v>
      </c>
      <c r="H1808" s="60">
        <v>191.85</v>
      </c>
      <c r="I1808" s="38"/>
      <c r="J1808" s="38"/>
      <c r="K1808" s="27" t="s">
        <v>6533</v>
      </c>
      <c r="L1808" s="27"/>
      <c r="N1808" s="19"/>
      <c r="P1808" s="19"/>
    </row>
    <row r="1809" spans="1:16" x14ac:dyDescent="0.25">
      <c r="A1809" s="55" t="s">
        <v>2694</v>
      </c>
      <c r="B1809" s="56" t="s">
        <v>2695</v>
      </c>
      <c r="C1809" s="57" t="s">
        <v>2696</v>
      </c>
      <c r="D1809" s="56" t="s">
        <v>6792</v>
      </c>
      <c r="E1809" s="56" t="s">
        <v>68</v>
      </c>
      <c r="F1809" s="58">
        <v>5</v>
      </c>
      <c r="G1809" s="59">
        <v>38.32</v>
      </c>
      <c r="H1809" s="60">
        <v>191.6</v>
      </c>
      <c r="I1809" s="38"/>
      <c r="J1809" s="38"/>
      <c r="L1809" s="27"/>
      <c r="N1809" s="19"/>
      <c r="P1809" s="19"/>
    </row>
    <row r="1810" spans="1:16" x14ac:dyDescent="0.25">
      <c r="A1810" s="55" t="s">
        <v>2298</v>
      </c>
      <c r="B1810" s="56" t="s">
        <v>2299</v>
      </c>
      <c r="C1810" s="57" t="s">
        <v>2300</v>
      </c>
      <c r="D1810" s="56" t="s">
        <v>6792</v>
      </c>
      <c r="E1810" s="56" t="s">
        <v>19</v>
      </c>
      <c r="F1810" s="61">
        <v>5</v>
      </c>
      <c r="G1810" s="59">
        <v>38.270000000000003</v>
      </c>
      <c r="H1810" s="60">
        <v>191.35</v>
      </c>
      <c r="I1810" s="38"/>
      <c r="J1810" s="38"/>
      <c r="L1810" s="27"/>
      <c r="N1810" s="19"/>
      <c r="P1810" s="19"/>
    </row>
    <row r="1811" spans="1:16" x14ac:dyDescent="0.25">
      <c r="A1811" s="55" t="s">
        <v>2814</v>
      </c>
      <c r="B1811" s="56" t="s">
        <v>2815</v>
      </c>
      <c r="C1811" s="57" t="s">
        <v>2816</v>
      </c>
      <c r="D1811" s="56" t="s">
        <v>6792</v>
      </c>
      <c r="E1811" s="56" t="s">
        <v>68</v>
      </c>
      <c r="F1811" s="58">
        <v>6</v>
      </c>
      <c r="G1811" s="59">
        <v>31.88</v>
      </c>
      <c r="H1811" s="60">
        <v>191.28</v>
      </c>
      <c r="I1811" s="38"/>
      <c r="J1811" s="38"/>
      <c r="L1811" s="27"/>
      <c r="N1811" s="19"/>
      <c r="P1811" s="19"/>
    </row>
    <row r="1812" spans="1:16" x14ac:dyDescent="0.25">
      <c r="A1812" s="55" t="s">
        <v>2229</v>
      </c>
      <c r="B1812" s="56" t="s">
        <v>2230</v>
      </c>
      <c r="C1812" s="57" t="s">
        <v>2231</v>
      </c>
      <c r="D1812" s="56" t="s">
        <v>6792</v>
      </c>
      <c r="E1812" s="56" t="s">
        <v>19</v>
      </c>
      <c r="F1812" s="61">
        <v>8</v>
      </c>
      <c r="G1812" s="59">
        <v>23.69</v>
      </c>
      <c r="H1812" s="60">
        <v>189.52</v>
      </c>
      <c r="I1812" s="38"/>
      <c r="J1812" s="38"/>
      <c r="L1812" s="27"/>
      <c r="N1812" s="19"/>
      <c r="P1812" s="19"/>
    </row>
    <row r="1813" spans="1:16" x14ac:dyDescent="0.25">
      <c r="A1813" s="55" t="s">
        <v>3731</v>
      </c>
      <c r="B1813" s="56" t="s">
        <v>3744</v>
      </c>
      <c r="C1813" s="57" t="s">
        <v>3745</v>
      </c>
      <c r="D1813" s="56" t="s">
        <v>6792</v>
      </c>
      <c r="E1813" s="56" t="s">
        <v>19</v>
      </c>
      <c r="F1813" s="58">
        <v>5</v>
      </c>
      <c r="G1813" s="59">
        <v>37.9</v>
      </c>
      <c r="H1813" s="60">
        <v>189.5</v>
      </c>
      <c r="I1813" s="38"/>
      <c r="J1813" s="38"/>
      <c r="L1813" s="27"/>
      <c r="N1813" s="19"/>
      <c r="P1813" s="19"/>
    </row>
    <row r="1814" spans="1:16" x14ac:dyDescent="0.25">
      <c r="A1814" s="55" t="s">
        <v>1909</v>
      </c>
      <c r="B1814" s="56" t="s">
        <v>1910</v>
      </c>
      <c r="C1814" s="57" t="s">
        <v>1911</v>
      </c>
      <c r="D1814" s="56" t="s">
        <v>6792</v>
      </c>
      <c r="E1814" s="56" t="s">
        <v>19</v>
      </c>
      <c r="F1814" s="58">
        <v>5</v>
      </c>
      <c r="G1814" s="59">
        <v>37.479999999999997</v>
      </c>
      <c r="H1814" s="60">
        <v>187.4</v>
      </c>
      <c r="I1814" s="38"/>
      <c r="J1814" s="38"/>
      <c r="L1814" s="27"/>
      <c r="N1814" s="19"/>
      <c r="P1814" s="19"/>
    </row>
    <row r="1815" spans="1:16" ht="24.75" x14ac:dyDescent="0.25">
      <c r="A1815" s="55" t="s">
        <v>2796</v>
      </c>
      <c r="B1815" s="56" t="s">
        <v>2797</v>
      </c>
      <c r="C1815" s="57" t="s">
        <v>2798</v>
      </c>
      <c r="D1815" s="56" t="s">
        <v>11</v>
      </c>
      <c r="E1815" s="56" t="s">
        <v>68</v>
      </c>
      <c r="F1815" s="58">
        <v>5</v>
      </c>
      <c r="G1815" s="59">
        <v>36.68</v>
      </c>
      <c r="H1815" s="60">
        <v>183.4</v>
      </c>
      <c r="I1815" s="38"/>
      <c r="J1815" s="38"/>
      <c r="L1815" s="27"/>
      <c r="N1815" s="19"/>
      <c r="P1815" s="19"/>
    </row>
    <row r="1816" spans="1:16" x14ac:dyDescent="0.25">
      <c r="A1816" s="55" t="s">
        <v>5610</v>
      </c>
      <c r="B1816" s="56" t="s">
        <v>5614</v>
      </c>
      <c r="C1816" s="57" t="s">
        <v>5615</v>
      </c>
      <c r="D1816" s="56" t="s">
        <v>6792</v>
      </c>
      <c r="E1816" s="56" t="s">
        <v>12</v>
      </c>
      <c r="F1816" s="58">
        <v>13</v>
      </c>
      <c r="G1816" s="59">
        <v>14.05</v>
      </c>
      <c r="H1816" s="60">
        <v>182.65</v>
      </c>
      <c r="I1816" s="38"/>
      <c r="J1816" s="38"/>
      <c r="L1816" s="27"/>
      <c r="N1816" s="19"/>
      <c r="P1816" s="19"/>
    </row>
    <row r="1817" spans="1:16" x14ac:dyDescent="0.25">
      <c r="A1817" s="55" t="s">
        <v>6174</v>
      </c>
      <c r="B1817" s="56" t="s">
        <v>6187</v>
      </c>
      <c r="C1817" s="57" t="s">
        <v>6188</v>
      </c>
      <c r="D1817" s="56" t="s">
        <v>6792</v>
      </c>
      <c r="E1817" s="56" t="s">
        <v>12</v>
      </c>
      <c r="F1817" s="58">
        <v>5</v>
      </c>
      <c r="G1817" s="59">
        <v>36.46</v>
      </c>
      <c r="H1817" s="60">
        <v>182.3</v>
      </c>
      <c r="I1817" s="38"/>
      <c r="J1817" s="38"/>
      <c r="L1817" s="27"/>
      <c r="N1817" s="19"/>
      <c r="P1817" s="19"/>
    </row>
    <row r="1818" spans="1:16" x14ac:dyDescent="0.25">
      <c r="A1818" s="55" t="s">
        <v>3923</v>
      </c>
      <c r="B1818" s="56" t="s">
        <v>3946</v>
      </c>
      <c r="C1818" s="57" t="s">
        <v>3947</v>
      </c>
      <c r="D1818" s="56" t="s">
        <v>6792</v>
      </c>
      <c r="E1818" s="56" t="s">
        <v>19</v>
      </c>
      <c r="F1818" s="58">
        <v>5</v>
      </c>
      <c r="G1818" s="59">
        <v>36.4</v>
      </c>
      <c r="H1818" s="60">
        <v>182</v>
      </c>
      <c r="I1818" s="38"/>
      <c r="J1818" s="38"/>
      <c r="L1818" s="27"/>
      <c r="N1818" s="19"/>
      <c r="P1818" s="19"/>
    </row>
    <row r="1819" spans="1:16" x14ac:dyDescent="0.25">
      <c r="A1819" s="55" t="s">
        <v>4952</v>
      </c>
      <c r="B1819" s="56" t="s">
        <v>4956</v>
      </c>
      <c r="C1819" s="57" t="s">
        <v>4957</v>
      </c>
      <c r="D1819" s="56" t="s">
        <v>6792</v>
      </c>
      <c r="E1819" s="56" t="s">
        <v>68</v>
      </c>
      <c r="F1819" s="58">
        <v>7</v>
      </c>
      <c r="G1819" s="59">
        <v>25.96</v>
      </c>
      <c r="H1819" s="60">
        <v>181.72</v>
      </c>
      <c r="I1819" s="38"/>
      <c r="J1819" s="38"/>
      <c r="L1819" s="27"/>
      <c r="N1819" s="19"/>
      <c r="P1819" s="19"/>
    </row>
    <row r="1820" spans="1:16" x14ac:dyDescent="0.25">
      <c r="A1820" s="55" t="s">
        <v>4014</v>
      </c>
      <c r="B1820" s="56" t="s">
        <v>4039</v>
      </c>
      <c r="C1820" s="57" t="s">
        <v>4040</v>
      </c>
      <c r="D1820" s="56" t="s">
        <v>6792</v>
      </c>
      <c r="E1820" s="56" t="s">
        <v>19</v>
      </c>
      <c r="F1820" s="58">
        <v>7</v>
      </c>
      <c r="G1820" s="59">
        <v>25.74</v>
      </c>
      <c r="H1820" s="60">
        <v>180.18</v>
      </c>
      <c r="I1820" s="38"/>
      <c r="J1820" s="38"/>
      <c r="L1820" s="27"/>
      <c r="N1820" s="19"/>
      <c r="P1820" s="19"/>
    </row>
    <row r="1821" spans="1:16" x14ac:dyDescent="0.25">
      <c r="A1821" s="55" t="s">
        <v>3948</v>
      </c>
      <c r="B1821" s="56" t="s">
        <v>3973</v>
      </c>
      <c r="C1821" s="57" t="s">
        <v>3974</v>
      </c>
      <c r="D1821" s="56" t="s">
        <v>6792</v>
      </c>
      <c r="E1821" s="56" t="s">
        <v>19</v>
      </c>
      <c r="F1821" s="58">
        <v>5</v>
      </c>
      <c r="G1821" s="59">
        <v>35.94</v>
      </c>
      <c r="H1821" s="60">
        <v>179.7</v>
      </c>
      <c r="I1821" s="38"/>
      <c r="J1821" s="38"/>
      <c r="L1821" s="27"/>
      <c r="N1821" s="19"/>
      <c r="P1821" s="19"/>
    </row>
    <row r="1822" spans="1:16" ht="16.5" x14ac:dyDescent="0.25">
      <c r="A1822" s="55" t="s">
        <v>3085</v>
      </c>
      <c r="B1822" s="56" t="s">
        <v>3086</v>
      </c>
      <c r="C1822" s="57" t="s">
        <v>3087</v>
      </c>
      <c r="D1822" s="56" t="s">
        <v>11</v>
      </c>
      <c r="E1822" s="56" t="s">
        <v>19</v>
      </c>
      <c r="F1822" s="58">
        <v>5</v>
      </c>
      <c r="G1822" s="59">
        <v>35.86</v>
      </c>
      <c r="H1822" s="60">
        <v>179.3</v>
      </c>
      <c r="I1822" s="38"/>
      <c r="J1822" s="38"/>
      <c r="L1822" s="27"/>
      <c r="N1822" s="19"/>
      <c r="P1822" s="19"/>
    </row>
    <row r="1823" spans="1:16" x14ac:dyDescent="0.25">
      <c r="A1823" s="55" t="s">
        <v>4612</v>
      </c>
      <c r="B1823" s="56" t="s">
        <v>4613</v>
      </c>
      <c r="C1823" s="57" t="s">
        <v>4614</v>
      </c>
      <c r="D1823" s="56" t="s">
        <v>6792</v>
      </c>
      <c r="E1823" s="56" t="s">
        <v>12</v>
      </c>
      <c r="F1823" s="58">
        <v>5</v>
      </c>
      <c r="G1823" s="59">
        <v>35.81</v>
      </c>
      <c r="H1823" s="60">
        <v>179.05</v>
      </c>
      <c r="I1823" s="38"/>
      <c r="J1823" s="38"/>
      <c r="L1823" s="27"/>
      <c r="N1823" s="19"/>
      <c r="P1823" s="19"/>
    </row>
    <row r="1824" spans="1:16" x14ac:dyDescent="0.25">
      <c r="A1824" s="55" t="s">
        <v>3437</v>
      </c>
      <c r="B1824" s="56" t="s">
        <v>3450</v>
      </c>
      <c r="C1824" s="57" t="s">
        <v>3451</v>
      </c>
      <c r="D1824" s="56" t="s">
        <v>6792</v>
      </c>
      <c r="E1824" s="56" t="s">
        <v>19</v>
      </c>
      <c r="F1824" s="58">
        <v>5</v>
      </c>
      <c r="G1824" s="59">
        <v>35.53</v>
      </c>
      <c r="H1824" s="60">
        <v>177.65</v>
      </c>
      <c r="I1824" s="38"/>
      <c r="J1824" s="38"/>
      <c r="L1824" s="27"/>
      <c r="N1824" s="19"/>
      <c r="P1824" s="19"/>
    </row>
    <row r="1825" spans="1:16" x14ac:dyDescent="0.25">
      <c r="A1825" s="55" t="s">
        <v>5709</v>
      </c>
      <c r="B1825" s="56" t="s">
        <v>5710</v>
      </c>
      <c r="C1825" s="57" t="s">
        <v>5711</v>
      </c>
      <c r="D1825" s="56" t="s">
        <v>6792</v>
      </c>
      <c r="E1825" s="56" t="s">
        <v>68</v>
      </c>
      <c r="F1825" s="58">
        <v>2</v>
      </c>
      <c r="G1825" s="59">
        <v>88.79</v>
      </c>
      <c r="H1825" s="60">
        <v>177.58</v>
      </c>
      <c r="I1825" s="38"/>
      <c r="J1825" s="38"/>
      <c r="L1825" s="27"/>
      <c r="N1825" s="19"/>
      <c r="P1825" s="19"/>
    </row>
    <row r="1826" spans="1:16" ht="16.5" x14ac:dyDescent="0.25">
      <c r="A1826" s="55" t="s">
        <v>3951</v>
      </c>
      <c r="B1826" s="56" t="s">
        <v>3976</v>
      </c>
      <c r="C1826" s="57" t="s">
        <v>3977</v>
      </c>
      <c r="D1826" s="56" t="s">
        <v>11</v>
      </c>
      <c r="E1826" s="56" t="s">
        <v>19</v>
      </c>
      <c r="F1826" s="58">
        <v>5</v>
      </c>
      <c r="G1826" s="59">
        <v>35.24</v>
      </c>
      <c r="H1826" s="60">
        <v>176.2</v>
      </c>
      <c r="I1826" s="38"/>
      <c r="J1826" s="38"/>
      <c r="L1826" s="27"/>
      <c r="N1826" s="19"/>
      <c r="P1826" s="19"/>
    </row>
    <row r="1827" spans="1:16" ht="16.5" x14ac:dyDescent="0.25">
      <c r="A1827" s="55" t="s">
        <v>3797</v>
      </c>
      <c r="B1827" s="56" t="s">
        <v>3810</v>
      </c>
      <c r="C1827" s="57" t="s">
        <v>3811</v>
      </c>
      <c r="D1827" s="56" t="s">
        <v>11</v>
      </c>
      <c r="E1827" s="56" t="s">
        <v>19</v>
      </c>
      <c r="F1827" s="58">
        <v>6</v>
      </c>
      <c r="G1827" s="59">
        <v>29.26</v>
      </c>
      <c r="H1827" s="60">
        <v>175.56</v>
      </c>
      <c r="I1827" s="38"/>
      <c r="J1827" s="38"/>
      <c r="L1827" s="27"/>
      <c r="N1827" s="19"/>
      <c r="P1827" s="19"/>
    </row>
    <row r="1828" spans="1:16" x14ac:dyDescent="0.25">
      <c r="A1828" s="55" t="s">
        <v>956</v>
      </c>
      <c r="B1828" s="56" t="s">
        <v>957</v>
      </c>
      <c r="C1828" s="57" t="s">
        <v>958</v>
      </c>
      <c r="D1828" s="56" t="s">
        <v>6792</v>
      </c>
      <c r="E1828" s="56" t="s">
        <v>12</v>
      </c>
      <c r="F1828" s="58">
        <v>18</v>
      </c>
      <c r="G1828" s="59">
        <v>9.75</v>
      </c>
      <c r="H1828" s="60">
        <v>175.5</v>
      </c>
      <c r="I1828" s="38"/>
      <c r="J1828" s="38"/>
      <c r="L1828" s="27"/>
      <c r="N1828" s="19"/>
      <c r="P1828" s="19"/>
    </row>
    <row r="1829" spans="1:16" ht="24.75" x14ac:dyDescent="0.25">
      <c r="A1829" s="55" t="s">
        <v>6129</v>
      </c>
      <c r="B1829" s="56" t="s">
        <v>6142</v>
      </c>
      <c r="C1829" s="57" t="s">
        <v>6143</v>
      </c>
      <c r="D1829" s="56" t="s">
        <v>11</v>
      </c>
      <c r="E1829" s="56" t="s">
        <v>68</v>
      </c>
      <c r="F1829" s="58">
        <v>7</v>
      </c>
      <c r="G1829" s="59">
        <v>25.01</v>
      </c>
      <c r="H1829" s="60">
        <v>175.07</v>
      </c>
      <c r="I1829" s="38"/>
      <c r="J1829" s="38"/>
      <c r="L1829" s="27"/>
      <c r="N1829" s="19"/>
      <c r="P1829" s="19"/>
    </row>
    <row r="1830" spans="1:16" ht="16.5" x14ac:dyDescent="0.25">
      <c r="A1830" s="55" t="s">
        <v>4853</v>
      </c>
      <c r="B1830" s="56" t="s">
        <v>4857</v>
      </c>
      <c r="C1830" s="57" t="s">
        <v>4858</v>
      </c>
      <c r="D1830" s="56" t="s">
        <v>6792</v>
      </c>
      <c r="E1830" s="56" t="s">
        <v>12</v>
      </c>
      <c r="F1830" s="58">
        <v>2</v>
      </c>
      <c r="G1830" s="59">
        <v>87.36</v>
      </c>
      <c r="H1830" s="60">
        <v>174.72</v>
      </c>
      <c r="I1830" s="38"/>
      <c r="J1830" s="38"/>
      <c r="L1830" s="27"/>
      <c r="N1830" s="19"/>
      <c r="P1830" s="19"/>
    </row>
    <row r="1831" spans="1:16" x14ac:dyDescent="0.25">
      <c r="A1831" s="55" t="s">
        <v>2706</v>
      </c>
      <c r="B1831" s="56" t="s">
        <v>2707</v>
      </c>
      <c r="C1831" s="57" t="s">
        <v>2708</v>
      </c>
      <c r="D1831" s="56" t="s">
        <v>6792</v>
      </c>
      <c r="E1831" s="56" t="s">
        <v>68</v>
      </c>
      <c r="F1831" s="58">
        <v>5</v>
      </c>
      <c r="G1831" s="59">
        <v>34.659999999999997</v>
      </c>
      <c r="H1831" s="60">
        <v>173.3</v>
      </c>
      <c r="I1831" s="38"/>
      <c r="J1831" s="38"/>
      <c r="L1831" s="27"/>
      <c r="N1831" s="19"/>
      <c r="P1831" s="19"/>
    </row>
    <row r="1832" spans="1:16" x14ac:dyDescent="0.25">
      <c r="A1832" s="55" t="s">
        <v>3317</v>
      </c>
      <c r="B1832" s="56" t="s">
        <v>3330</v>
      </c>
      <c r="C1832" s="57" t="s">
        <v>3331</v>
      </c>
      <c r="D1832" s="56" t="s">
        <v>6792</v>
      </c>
      <c r="E1832" s="56" t="s">
        <v>68</v>
      </c>
      <c r="F1832" s="58">
        <v>5</v>
      </c>
      <c r="G1832" s="59">
        <v>34.36</v>
      </c>
      <c r="H1832" s="60">
        <v>171.8</v>
      </c>
      <c r="I1832" s="38"/>
      <c r="J1832" s="38"/>
      <c r="L1832" s="27"/>
      <c r="N1832" s="19"/>
      <c r="P1832" s="19"/>
    </row>
    <row r="1833" spans="1:16" x14ac:dyDescent="0.25">
      <c r="A1833" s="55" t="s">
        <v>3332</v>
      </c>
      <c r="B1833" s="56" t="s">
        <v>3345</v>
      </c>
      <c r="C1833" s="57" t="s">
        <v>3346</v>
      </c>
      <c r="D1833" s="56" t="s">
        <v>6792</v>
      </c>
      <c r="E1833" s="56" t="s">
        <v>19</v>
      </c>
      <c r="F1833" s="58">
        <v>5</v>
      </c>
      <c r="G1833" s="59">
        <v>34.36</v>
      </c>
      <c r="H1833" s="60">
        <v>171.8</v>
      </c>
      <c r="I1833" s="38"/>
      <c r="J1833" s="38"/>
      <c r="L1833" s="27"/>
      <c r="N1833" s="19"/>
      <c r="P1833" s="19"/>
    </row>
    <row r="1834" spans="1:16" ht="24.75" x14ac:dyDescent="0.25">
      <c r="A1834" s="55" t="s">
        <v>1768</v>
      </c>
      <c r="B1834" s="56" t="s">
        <v>1769</v>
      </c>
      <c r="C1834" s="57" t="s">
        <v>1770</v>
      </c>
      <c r="D1834" s="56" t="s">
        <v>11</v>
      </c>
      <c r="E1834" s="56" t="s">
        <v>19</v>
      </c>
      <c r="F1834" s="58">
        <v>7</v>
      </c>
      <c r="G1834" s="59">
        <v>24.44</v>
      </c>
      <c r="H1834" s="60">
        <v>171.08</v>
      </c>
      <c r="I1834" s="38"/>
      <c r="J1834" s="38"/>
      <c r="L1834" s="27"/>
      <c r="N1834" s="19"/>
      <c r="P1834" s="19"/>
    </row>
    <row r="1835" spans="1:16" x14ac:dyDescent="0.25">
      <c r="A1835" s="55" t="s">
        <v>3362</v>
      </c>
      <c r="B1835" s="56" t="s">
        <v>3375</v>
      </c>
      <c r="C1835" s="57" t="s">
        <v>3376</v>
      </c>
      <c r="D1835" s="56" t="s">
        <v>6792</v>
      </c>
      <c r="E1835" s="56" t="s">
        <v>19</v>
      </c>
      <c r="F1835" s="58">
        <v>5</v>
      </c>
      <c r="G1835" s="59">
        <v>34.17</v>
      </c>
      <c r="H1835" s="60">
        <v>170.85</v>
      </c>
      <c r="I1835" s="38"/>
      <c r="J1835" s="38"/>
      <c r="L1835" s="27"/>
      <c r="N1835" s="19"/>
      <c r="P1835" s="19"/>
    </row>
    <row r="1836" spans="1:16" x14ac:dyDescent="0.25">
      <c r="A1836" s="55" t="s">
        <v>5038</v>
      </c>
      <c r="B1836" s="56" t="s">
        <v>5042</v>
      </c>
      <c r="C1836" s="57" t="s">
        <v>5043</v>
      </c>
      <c r="D1836" s="56" t="s">
        <v>6792</v>
      </c>
      <c r="E1836" s="56" t="s">
        <v>12</v>
      </c>
      <c r="F1836" s="58">
        <v>5</v>
      </c>
      <c r="G1836" s="59">
        <v>34.17</v>
      </c>
      <c r="H1836" s="60">
        <v>170.85</v>
      </c>
      <c r="I1836" s="38"/>
      <c r="J1836" s="38"/>
      <c r="L1836" s="27"/>
      <c r="N1836" s="19"/>
      <c r="P1836" s="19"/>
    </row>
    <row r="1837" spans="1:16" x14ac:dyDescent="0.25">
      <c r="A1837" s="55" t="s">
        <v>959</v>
      </c>
      <c r="B1837" s="56" t="s">
        <v>960</v>
      </c>
      <c r="C1837" s="57" t="s">
        <v>961</v>
      </c>
      <c r="D1837" s="56" t="s">
        <v>6792</v>
      </c>
      <c r="E1837" s="56" t="s">
        <v>19</v>
      </c>
      <c r="F1837" s="58">
        <v>3</v>
      </c>
      <c r="G1837" s="59">
        <v>56.85</v>
      </c>
      <c r="H1837" s="60">
        <v>170.55</v>
      </c>
      <c r="I1837" s="38"/>
      <c r="J1837" s="38"/>
      <c r="L1837" s="27"/>
      <c r="N1837" s="19"/>
      <c r="P1837" s="19"/>
    </row>
    <row r="1838" spans="1:16" ht="24.75" x14ac:dyDescent="0.25">
      <c r="A1838" s="55" t="s">
        <v>1753</v>
      </c>
      <c r="B1838" s="56" t="s">
        <v>1754</v>
      </c>
      <c r="C1838" s="57" t="s">
        <v>1755</v>
      </c>
      <c r="D1838" s="56" t="s">
        <v>11</v>
      </c>
      <c r="E1838" s="56" t="s">
        <v>19</v>
      </c>
      <c r="F1838" s="58">
        <v>8</v>
      </c>
      <c r="G1838" s="59">
        <v>21.14</v>
      </c>
      <c r="H1838" s="60">
        <v>169.12</v>
      </c>
      <c r="I1838" s="38"/>
      <c r="J1838" s="38"/>
      <c r="L1838" s="27"/>
      <c r="N1838" s="19"/>
      <c r="P1838" s="19"/>
    </row>
    <row r="1839" spans="1:16" x14ac:dyDescent="0.25">
      <c r="A1839" s="55" t="s">
        <v>6313</v>
      </c>
      <c r="B1839" s="56" t="s">
        <v>6326</v>
      </c>
      <c r="C1839" s="57" t="s">
        <v>6327</v>
      </c>
      <c r="D1839" s="56" t="s">
        <v>6792</v>
      </c>
      <c r="E1839" s="56" t="s">
        <v>19</v>
      </c>
      <c r="F1839" s="58">
        <v>7</v>
      </c>
      <c r="G1839" s="59">
        <v>24.11</v>
      </c>
      <c r="H1839" s="60">
        <v>168.77</v>
      </c>
      <c r="I1839" s="38"/>
      <c r="J1839" s="38"/>
      <c r="L1839" s="27"/>
      <c r="N1839" s="19"/>
      <c r="P1839" s="19"/>
    </row>
    <row r="1840" spans="1:16" x14ac:dyDescent="0.25">
      <c r="A1840" s="55" t="s">
        <v>5574</v>
      </c>
      <c r="B1840" s="56" t="s">
        <v>5578</v>
      </c>
      <c r="C1840" s="57" t="s">
        <v>5579</v>
      </c>
      <c r="D1840" s="56" t="s">
        <v>6792</v>
      </c>
      <c r="E1840" s="56" t="s">
        <v>12</v>
      </c>
      <c r="F1840" s="58">
        <v>5</v>
      </c>
      <c r="G1840" s="59">
        <v>33.57</v>
      </c>
      <c r="H1840" s="60">
        <v>167.85</v>
      </c>
      <c r="I1840" s="38"/>
      <c r="J1840" s="38"/>
      <c r="L1840" s="27"/>
      <c r="N1840" s="19"/>
      <c r="P1840" s="19"/>
    </row>
    <row r="1841" spans="1:16" x14ac:dyDescent="0.25">
      <c r="A1841" s="55" t="s">
        <v>4679</v>
      </c>
      <c r="B1841" s="56" t="s">
        <v>4680</v>
      </c>
      <c r="C1841" s="57" t="s">
        <v>4681</v>
      </c>
      <c r="D1841" s="56" t="s">
        <v>6792</v>
      </c>
      <c r="E1841" s="56" t="s">
        <v>12</v>
      </c>
      <c r="F1841" s="58">
        <v>5</v>
      </c>
      <c r="G1841" s="59">
        <v>33.54</v>
      </c>
      <c r="H1841" s="60">
        <v>167.7</v>
      </c>
      <c r="I1841" s="38"/>
      <c r="J1841" s="38"/>
      <c r="L1841" s="27"/>
      <c r="N1841" s="19"/>
      <c r="P1841" s="19"/>
    </row>
    <row r="1842" spans="1:16" ht="16.5" x14ac:dyDescent="0.25">
      <c r="A1842" s="55" t="s">
        <v>2091</v>
      </c>
      <c r="B1842" s="56" t="s">
        <v>2092</v>
      </c>
      <c r="C1842" s="57" t="s">
        <v>2093</v>
      </c>
      <c r="D1842" s="56" t="s">
        <v>11</v>
      </c>
      <c r="E1842" s="56" t="s">
        <v>19</v>
      </c>
      <c r="F1842" s="61">
        <v>2</v>
      </c>
      <c r="G1842" s="59">
        <v>83.21</v>
      </c>
      <c r="H1842" s="60">
        <v>166.42</v>
      </c>
      <c r="I1842" s="38"/>
      <c r="J1842" s="38"/>
      <c r="L1842" s="27"/>
      <c r="N1842" s="19"/>
      <c r="P1842" s="19"/>
    </row>
    <row r="1843" spans="1:16" x14ac:dyDescent="0.25">
      <c r="A1843" s="55" t="s">
        <v>5920</v>
      </c>
      <c r="B1843" s="56" t="s">
        <v>5924</v>
      </c>
      <c r="C1843" s="57" t="s">
        <v>5925</v>
      </c>
      <c r="D1843" s="56" t="s">
        <v>6792</v>
      </c>
      <c r="E1843" s="56" t="s">
        <v>19</v>
      </c>
      <c r="F1843" s="58">
        <v>7</v>
      </c>
      <c r="G1843" s="59">
        <v>23.69</v>
      </c>
      <c r="H1843" s="60">
        <v>165.83</v>
      </c>
      <c r="I1843" s="38"/>
      <c r="J1843" s="38"/>
      <c r="L1843" s="27"/>
      <c r="N1843" s="19"/>
      <c r="P1843" s="19"/>
    </row>
    <row r="1844" spans="1:16" ht="16.5" x14ac:dyDescent="0.25">
      <c r="A1844" s="55" t="s">
        <v>1933</v>
      </c>
      <c r="B1844" s="56" t="s">
        <v>1934</v>
      </c>
      <c r="C1844" s="57" t="s">
        <v>1935</v>
      </c>
      <c r="D1844" s="56" t="s">
        <v>11</v>
      </c>
      <c r="E1844" s="56" t="s">
        <v>68</v>
      </c>
      <c r="F1844" s="58">
        <v>2</v>
      </c>
      <c r="G1844" s="59">
        <v>82.26</v>
      </c>
      <c r="H1844" s="60">
        <v>164.52</v>
      </c>
      <c r="I1844" s="38"/>
      <c r="J1844" s="38"/>
      <c r="L1844" s="27"/>
      <c r="N1844" s="19"/>
      <c r="P1844" s="19"/>
    </row>
    <row r="1845" spans="1:16" ht="16.5" x14ac:dyDescent="0.25">
      <c r="A1845" s="55" t="s">
        <v>1539</v>
      </c>
      <c r="B1845" s="56" t="s">
        <v>1540</v>
      </c>
      <c r="C1845" s="57" t="s">
        <v>1541</v>
      </c>
      <c r="D1845" s="56" t="s">
        <v>11</v>
      </c>
      <c r="E1845" s="56" t="s">
        <v>19</v>
      </c>
      <c r="F1845" s="58">
        <v>4</v>
      </c>
      <c r="G1845" s="59">
        <v>40.74</v>
      </c>
      <c r="H1845" s="60">
        <v>162.96</v>
      </c>
      <c r="I1845" s="38"/>
      <c r="J1845" s="38"/>
      <c r="L1845" s="27"/>
      <c r="N1845" s="19"/>
      <c r="P1845" s="19"/>
    </row>
    <row r="1846" spans="1:16" x14ac:dyDescent="0.25">
      <c r="A1846" s="55" t="s">
        <v>4442</v>
      </c>
      <c r="B1846" s="56" t="s">
        <v>4443</v>
      </c>
      <c r="C1846" s="57" t="s">
        <v>4362</v>
      </c>
      <c r="D1846" s="56" t="s">
        <v>6792</v>
      </c>
      <c r="E1846" s="56" t="s">
        <v>12</v>
      </c>
      <c r="F1846" s="58">
        <v>6</v>
      </c>
      <c r="G1846" s="59">
        <v>27.15</v>
      </c>
      <c r="H1846" s="60">
        <v>162.9</v>
      </c>
      <c r="I1846" s="38"/>
      <c r="J1846" s="38"/>
      <c r="L1846" s="27"/>
      <c r="N1846" s="19"/>
      <c r="P1846" s="19"/>
    </row>
    <row r="1847" spans="1:16" x14ac:dyDescent="0.25">
      <c r="A1847" s="55" t="s">
        <v>4403</v>
      </c>
      <c r="B1847" s="56" t="s">
        <v>4407</v>
      </c>
      <c r="C1847" s="57" t="s">
        <v>4408</v>
      </c>
      <c r="D1847" s="56" t="s">
        <v>6792</v>
      </c>
      <c r="E1847" s="56" t="s">
        <v>68</v>
      </c>
      <c r="F1847" s="58">
        <v>5</v>
      </c>
      <c r="G1847" s="59">
        <v>32.53</v>
      </c>
      <c r="H1847" s="60">
        <v>162.65</v>
      </c>
      <c r="I1847" s="38"/>
      <c r="J1847" s="38"/>
      <c r="L1847" s="27"/>
      <c r="N1847" s="19"/>
      <c r="P1847" s="19"/>
    </row>
    <row r="1848" spans="1:16" x14ac:dyDescent="0.25">
      <c r="A1848" s="55" t="s">
        <v>4587</v>
      </c>
      <c r="B1848" s="56" t="s">
        <v>4588</v>
      </c>
      <c r="C1848" s="57" t="s">
        <v>4589</v>
      </c>
      <c r="D1848" s="56" t="s">
        <v>6792</v>
      </c>
      <c r="E1848" s="56" t="s">
        <v>12</v>
      </c>
      <c r="F1848" s="58">
        <v>5</v>
      </c>
      <c r="G1848" s="59">
        <v>32.049999999999997</v>
      </c>
      <c r="H1848" s="60">
        <v>160.25</v>
      </c>
      <c r="I1848" s="38"/>
      <c r="J1848" s="38"/>
      <c r="L1848" s="27"/>
      <c r="N1848" s="19"/>
      <c r="P1848" s="19"/>
    </row>
    <row r="1849" spans="1:16" x14ac:dyDescent="0.25">
      <c r="A1849" s="55" t="s">
        <v>5023</v>
      </c>
      <c r="B1849" s="56" t="s">
        <v>5027</v>
      </c>
      <c r="C1849" s="57" t="s">
        <v>5028</v>
      </c>
      <c r="D1849" s="56" t="s">
        <v>6792</v>
      </c>
      <c r="E1849" s="56" t="s">
        <v>12</v>
      </c>
      <c r="F1849" s="58">
        <v>5</v>
      </c>
      <c r="G1849" s="59">
        <v>32.04</v>
      </c>
      <c r="H1849" s="60">
        <v>160.19999999999999</v>
      </c>
      <c r="I1849" s="38"/>
      <c r="J1849" s="38"/>
      <c r="L1849" s="27"/>
      <c r="N1849" s="19"/>
      <c r="P1849" s="19"/>
    </row>
    <row r="1850" spans="1:16" x14ac:dyDescent="0.25">
      <c r="A1850" s="55" t="s">
        <v>6471</v>
      </c>
      <c r="B1850" s="56" t="s">
        <v>6481</v>
      </c>
      <c r="C1850" s="57" t="s">
        <v>6482</v>
      </c>
      <c r="D1850" s="56" t="s">
        <v>6792</v>
      </c>
      <c r="E1850" s="56" t="s">
        <v>12</v>
      </c>
      <c r="F1850" s="58">
        <v>5</v>
      </c>
      <c r="G1850" s="59">
        <v>32.04</v>
      </c>
      <c r="H1850" s="60">
        <v>160.19999999999999</v>
      </c>
      <c r="I1850" s="38"/>
      <c r="J1850" s="38"/>
      <c r="L1850" s="27"/>
      <c r="N1850" s="19"/>
      <c r="P1850" s="19"/>
    </row>
    <row r="1851" spans="1:16" x14ac:dyDescent="0.25">
      <c r="A1851" s="55" t="s">
        <v>4491</v>
      </c>
      <c r="B1851" s="56" t="s">
        <v>4495</v>
      </c>
      <c r="C1851" s="57" t="s">
        <v>4496</v>
      </c>
      <c r="D1851" s="56" t="s">
        <v>6792</v>
      </c>
      <c r="E1851" s="56" t="s">
        <v>68</v>
      </c>
      <c r="F1851" s="61">
        <v>5</v>
      </c>
      <c r="G1851" s="59">
        <v>31.71</v>
      </c>
      <c r="H1851" s="60">
        <v>158.55000000000001</v>
      </c>
      <c r="I1851" s="38"/>
      <c r="J1851" s="38"/>
      <c r="L1851" s="27"/>
      <c r="N1851" s="19"/>
      <c r="P1851" s="19"/>
    </row>
    <row r="1852" spans="1:16" x14ac:dyDescent="0.25">
      <c r="A1852" s="55" t="s">
        <v>2316</v>
      </c>
      <c r="B1852" s="56" t="s">
        <v>2317</v>
      </c>
      <c r="C1852" s="57" t="s">
        <v>2318</v>
      </c>
      <c r="D1852" s="56" t="s">
        <v>6792</v>
      </c>
      <c r="E1852" s="56" t="s">
        <v>19</v>
      </c>
      <c r="F1852" s="61">
        <v>5</v>
      </c>
      <c r="G1852" s="59">
        <v>31.6</v>
      </c>
      <c r="H1852" s="60">
        <v>158</v>
      </c>
      <c r="I1852" s="38"/>
      <c r="J1852" s="38"/>
      <c r="L1852" s="27"/>
      <c r="N1852" s="19"/>
      <c r="P1852" s="19"/>
    </row>
    <row r="1853" spans="1:16" ht="16.5" x14ac:dyDescent="0.25">
      <c r="A1853" s="55" t="s">
        <v>4990</v>
      </c>
      <c r="B1853" s="56" t="s">
        <v>4994</v>
      </c>
      <c r="C1853" s="57" t="s">
        <v>4995</v>
      </c>
      <c r="D1853" s="56" t="s">
        <v>11</v>
      </c>
      <c r="E1853" s="56" t="s">
        <v>12</v>
      </c>
      <c r="F1853" s="58">
        <v>5</v>
      </c>
      <c r="G1853" s="59">
        <v>31.46</v>
      </c>
      <c r="H1853" s="60">
        <v>157.30000000000001</v>
      </c>
      <c r="I1853" s="38"/>
      <c r="J1853" s="38"/>
      <c r="L1853" s="27"/>
      <c r="N1853" s="19"/>
      <c r="P1853" s="19"/>
    </row>
    <row r="1854" spans="1:16" ht="24.75" x14ac:dyDescent="0.25">
      <c r="A1854" s="55" t="s">
        <v>1759</v>
      </c>
      <c r="B1854" s="56" t="s">
        <v>1760</v>
      </c>
      <c r="C1854" s="57" t="s">
        <v>1761</v>
      </c>
      <c r="D1854" s="56" t="s">
        <v>11</v>
      </c>
      <c r="E1854" s="56" t="s">
        <v>19</v>
      </c>
      <c r="F1854" s="58">
        <v>7</v>
      </c>
      <c r="G1854" s="59">
        <v>22.05</v>
      </c>
      <c r="H1854" s="60">
        <v>154.35</v>
      </c>
      <c r="I1854" s="38"/>
      <c r="J1854" s="38"/>
      <c r="L1854" s="27"/>
      <c r="N1854" s="19"/>
      <c r="P1854" s="19"/>
    </row>
    <row r="1855" spans="1:16" x14ac:dyDescent="0.25">
      <c r="A1855" s="55" t="s">
        <v>6359</v>
      </c>
      <c r="B1855" s="56" t="s">
        <v>6372</v>
      </c>
      <c r="C1855" s="57" t="s">
        <v>6373</v>
      </c>
      <c r="D1855" s="56" t="s">
        <v>6792</v>
      </c>
      <c r="E1855" s="56" t="s">
        <v>12</v>
      </c>
      <c r="F1855" s="58">
        <v>7</v>
      </c>
      <c r="G1855" s="59">
        <v>22.05</v>
      </c>
      <c r="H1855" s="60">
        <v>154.35</v>
      </c>
      <c r="I1855" s="38"/>
      <c r="J1855" s="38"/>
      <c r="K1855" s="27" t="s">
        <v>6533</v>
      </c>
      <c r="L1855" s="27"/>
      <c r="N1855" s="19"/>
      <c r="P1855" s="19"/>
    </row>
    <row r="1856" spans="1:16" x14ac:dyDescent="0.25">
      <c r="A1856" s="55" t="s">
        <v>1194</v>
      </c>
      <c r="B1856" s="56" t="s">
        <v>1198</v>
      </c>
      <c r="C1856" s="57" t="s">
        <v>1199</v>
      </c>
      <c r="D1856" s="56" t="s">
        <v>6792</v>
      </c>
      <c r="E1856" s="56" t="s">
        <v>12</v>
      </c>
      <c r="F1856" s="58">
        <v>5</v>
      </c>
      <c r="G1856" s="59">
        <v>30.79</v>
      </c>
      <c r="H1856" s="60">
        <v>153.94999999999999</v>
      </c>
      <c r="I1856" s="38"/>
      <c r="J1856" s="38"/>
      <c r="L1856" s="27"/>
      <c r="N1856" s="19"/>
      <c r="P1856" s="19"/>
    </row>
    <row r="1857" spans="1:16" x14ac:dyDescent="0.25">
      <c r="A1857" s="55" t="s">
        <v>3323</v>
      </c>
      <c r="B1857" s="56" t="s">
        <v>3336</v>
      </c>
      <c r="C1857" s="57" t="s">
        <v>3337</v>
      </c>
      <c r="D1857" s="56" t="s">
        <v>6792</v>
      </c>
      <c r="E1857" s="56" t="s">
        <v>19</v>
      </c>
      <c r="F1857" s="58">
        <v>5</v>
      </c>
      <c r="G1857" s="59">
        <v>30.79</v>
      </c>
      <c r="H1857" s="60">
        <v>153.94999999999999</v>
      </c>
      <c r="I1857" s="38"/>
      <c r="J1857" s="38"/>
      <c r="L1857" s="27"/>
      <c r="N1857" s="19"/>
      <c r="P1857" s="19"/>
    </row>
    <row r="1858" spans="1:16" x14ac:dyDescent="0.25">
      <c r="A1858" s="55" t="s">
        <v>3536</v>
      </c>
      <c r="B1858" s="56" t="s">
        <v>3549</v>
      </c>
      <c r="C1858" s="57" t="s">
        <v>3550</v>
      </c>
      <c r="D1858" s="56" t="s">
        <v>6792</v>
      </c>
      <c r="E1858" s="56" t="s">
        <v>19</v>
      </c>
      <c r="F1858" s="58">
        <v>5</v>
      </c>
      <c r="G1858" s="59">
        <v>30.79</v>
      </c>
      <c r="H1858" s="60">
        <v>153.94999999999999</v>
      </c>
      <c r="I1858" s="38"/>
      <c r="J1858" s="38"/>
      <c r="L1858" s="27"/>
      <c r="N1858" s="19"/>
      <c r="P1858" s="19"/>
    </row>
    <row r="1859" spans="1:16" x14ac:dyDescent="0.25">
      <c r="A1859" s="55" t="s">
        <v>6147</v>
      </c>
      <c r="B1859" s="56" t="s">
        <v>6160</v>
      </c>
      <c r="C1859" s="57" t="s">
        <v>6161</v>
      </c>
      <c r="D1859" s="56" t="s">
        <v>6792</v>
      </c>
      <c r="E1859" s="56" t="s">
        <v>12</v>
      </c>
      <c r="F1859" s="58">
        <v>5</v>
      </c>
      <c r="G1859" s="59">
        <v>30.66</v>
      </c>
      <c r="H1859" s="60">
        <v>153.30000000000001</v>
      </c>
      <c r="I1859" s="38"/>
      <c r="J1859" s="38"/>
      <c r="L1859" s="27"/>
      <c r="N1859" s="19"/>
      <c r="P1859" s="19"/>
    </row>
    <row r="1860" spans="1:16" ht="24.75" x14ac:dyDescent="0.25">
      <c r="A1860" s="55" t="s">
        <v>2781</v>
      </c>
      <c r="B1860" s="56" t="s">
        <v>2782</v>
      </c>
      <c r="C1860" s="57" t="s">
        <v>2783</v>
      </c>
      <c r="D1860" s="56" t="s">
        <v>11</v>
      </c>
      <c r="E1860" s="56" t="s">
        <v>68</v>
      </c>
      <c r="F1860" s="58">
        <v>9</v>
      </c>
      <c r="G1860" s="59">
        <v>16.84</v>
      </c>
      <c r="H1860" s="60">
        <v>151.56</v>
      </c>
      <c r="I1860" s="38"/>
      <c r="J1860" s="38"/>
      <c r="L1860" s="27"/>
      <c r="N1860" s="19"/>
      <c r="P1860" s="19"/>
    </row>
    <row r="1861" spans="1:16" x14ac:dyDescent="0.25">
      <c r="A1861" s="55" t="s">
        <v>5793</v>
      </c>
      <c r="B1861" s="56" t="s">
        <v>5797</v>
      </c>
      <c r="C1861" s="57" t="s">
        <v>5798</v>
      </c>
      <c r="D1861" s="56" t="s">
        <v>6792</v>
      </c>
      <c r="E1861" s="56" t="s">
        <v>68</v>
      </c>
      <c r="F1861" s="58">
        <v>2</v>
      </c>
      <c r="G1861" s="59">
        <v>75.77</v>
      </c>
      <c r="H1861" s="60">
        <v>151.54</v>
      </c>
      <c r="I1861" s="38"/>
      <c r="J1861" s="38"/>
      <c r="L1861" s="27"/>
      <c r="N1861" s="19"/>
      <c r="P1861" s="19"/>
    </row>
    <row r="1862" spans="1:16" x14ac:dyDescent="0.25">
      <c r="A1862" s="55" t="s">
        <v>2301</v>
      </c>
      <c r="B1862" s="56" t="s">
        <v>2302</v>
      </c>
      <c r="C1862" s="57" t="s">
        <v>2303</v>
      </c>
      <c r="D1862" s="56" t="s">
        <v>6792</v>
      </c>
      <c r="E1862" s="56" t="s">
        <v>19</v>
      </c>
      <c r="F1862" s="61">
        <v>5</v>
      </c>
      <c r="G1862" s="59">
        <v>30.29</v>
      </c>
      <c r="H1862" s="60">
        <v>151.44999999999999</v>
      </c>
      <c r="I1862" s="38"/>
      <c r="J1862" s="38"/>
      <c r="L1862" s="27"/>
      <c r="N1862" s="19"/>
      <c r="P1862" s="19"/>
    </row>
    <row r="1863" spans="1:16" x14ac:dyDescent="0.25">
      <c r="A1863" s="55" t="s">
        <v>5265</v>
      </c>
      <c r="B1863" s="56" t="s">
        <v>5266</v>
      </c>
      <c r="C1863" s="57" t="s">
        <v>5267</v>
      </c>
      <c r="D1863" s="56" t="s">
        <v>6792</v>
      </c>
      <c r="E1863" s="56" t="s">
        <v>12</v>
      </c>
      <c r="F1863" s="58">
        <v>9</v>
      </c>
      <c r="G1863" s="59">
        <v>16.79</v>
      </c>
      <c r="H1863" s="60">
        <v>151.11000000000001</v>
      </c>
      <c r="I1863" s="38"/>
      <c r="J1863" s="38"/>
      <c r="L1863" s="27"/>
      <c r="N1863" s="19"/>
      <c r="P1863" s="19"/>
    </row>
    <row r="1864" spans="1:16" x14ac:dyDescent="0.25">
      <c r="A1864" s="55" t="s">
        <v>5283</v>
      </c>
      <c r="B1864" s="56" t="s">
        <v>5284</v>
      </c>
      <c r="C1864" s="57" t="s">
        <v>5285</v>
      </c>
      <c r="D1864" s="56" t="s">
        <v>6792</v>
      </c>
      <c r="E1864" s="56" t="s">
        <v>12</v>
      </c>
      <c r="F1864" s="58">
        <v>3</v>
      </c>
      <c r="G1864" s="59">
        <v>50.35</v>
      </c>
      <c r="H1864" s="60">
        <v>151.05000000000001</v>
      </c>
      <c r="I1864" s="38"/>
      <c r="J1864" s="38"/>
      <c r="K1864" s="27" t="s">
        <v>6533</v>
      </c>
      <c r="L1864" s="27"/>
      <c r="N1864" s="19"/>
      <c r="P1864" s="19"/>
    </row>
    <row r="1865" spans="1:16" x14ac:dyDescent="0.25">
      <c r="A1865" s="55" t="s">
        <v>1729</v>
      </c>
      <c r="B1865" s="56" t="s">
        <v>1730</v>
      </c>
      <c r="C1865" s="57" t="s">
        <v>1731</v>
      </c>
      <c r="D1865" s="56" t="s">
        <v>6792</v>
      </c>
      <c r="E1865" s="56" t="s">
        <v>68</v>
      </c>
      <c r="F1865" s="58">
        <v>3</v>
      </c>
      <c r="G1865" s="59">
        <v>50.22</v>
      </c>
      <c r="H1865" s="60">
        <v>150.66</v>
      </c>
      <c r="I1865" s="38"/>
      <c r="J1865" s="38"/>
      <c r="L1865" s="27"/>
      <c r="N1865" s="19"/>
      <c r="P1865" s="19"/>
    </row>
    <row r="1866" spans="1:16" x14ac:dyDescent="0.25">
      <c r="A1866" s="55" t="s">
        <v>4581</v>
      </c>
      <c r="B1866" s="56" t="s">
        <v>4582</v>
      </c>
      <c r="C1866" s="57" t="s">
        <v>4583</v>
      </c>
      <c r="D1866" s="56" t="s">
        <v>6792</v>
      </c>
      <c r="E1866" s="56" t="s">
        <v>68</v>
      </c>
      <c r="F1866" s="58">
        <v>5</v>
      </c>
      <c r="G1866" s="59">
        <v>30.09</v>
      </c>
      <c r="H1866" s="60">
        <v>150.44999999999999</v>
      </c>
      <c r="I1866" s="38"/>
      <c r="J1866" s="38"/>
      <c r="L1866" s="27"/>
      <c r="N1866" s="19"/>
      <c r="P1866" s="19"/>
    </row>
    <row r="1867" spans="1:16" x14ac:dyDescent="0.25">
      <c r="A1867" s="55" t="s">
        <v>3848</v>
      </c>
      <c r="B1867" s="56" t="s">
        <v>3864</v>
      </c>
      <c r="C1867" s="57" t="s">
        <v>3865</v>
      </c>
      <c r="D1867" s="56" t="s">
        <v>6840</v>
      </c>
      <c r="E1867" s="56" t="s">
        <v>19</v>
      </c>
      <c r="F1867" s="58">
        <v>5</v>
      </c>
      <c r="G1867" s="59">
        <v>30</v>
      </c>
      <c r="H1867" s="60">
        <v>150</v>
      </c>
      <c r="I1867" s="38"/>
      <c r="J1867" s="38"/>
      <c r="L1867" s="27"/>
      <c r="N1867" s="19"/>
      <c r="P1867" s="19"/>
    </row>
    <row r="1868" spans="1:16" x14ac:dyDescent="0.25">
      <c r="A1868" s="55" t="s">
        <v>3972</v>
      </c>
      <c r="B1868" s="56" t="s">
        <v>3997</v>
      </c>
      <c r="C1868" s="57" t="s">
        <v>3998</v>
      </c>
      <c r="D1868" s="56" t="s">
        <v>6792</v>
      </c>
      <c r="E1868" s="56" t="s">
        <v>19</v>
      </c>
      <c r="F1868" s="58">
        <v>2</v>
      </c>
      <c r="G1868" s="59">
        <v>74.25</v>
      </c>
      <c r="H1868" s="60">
        <v>148.5</v>
      </c>
      <c r="I1868" s="38"/>
      <c r="J1868" s="38"/>
      <c r="L1868" s="27"/>
      <c r="N1868" s="19"/>
      <c r="P1868" s="19"/>
    </row>
    <row r="1869" spans="1:16" ht="16.5" x14ac:dyDescent="0.25">
      <c r="A1869" s="55" t="s">
        <v>6625</v>
      </c>
      <c r="B1869" s="56" t="s">
        <v>6638</v>
      </c>
      <c r="C1869" s="57" t="s">
        <v>6639</v>
      </c>
      <c r="D1869" s="56" t="s">
        <v>6840</v>
      </c>
      <c r="E1869" s="56" t="s">
        <v>19</v>
      </c>
      <c r="F1869" s="61">
        <v>9</v>
      </c>
      <c r="G1869" s="59">
        <v>16.420000000000002</v>
      </c>
      <c r="H1869" s="60">
        <v>147.78</v>
      </c>
      <c r="I1869" s="38"/>
      <c r="J1869" s="38"/>
      <c r="L1869" s="27"/>
      <c r="N1869" s="19"/>
      <c r="P1869" s="19"/>
    </row>
    <row r="1870" spans="1:16" x14ac:dyDescent="0.25">
      <c r="A1870" s="55" t="s">
        <v>5475</v>
      </c>
      <c r="B1870" s="56" t="s">
        <v>5476</v>
      </c>
      <c r="C1870" s="57" t="s">
        <v>5477</v>
      </c>
      <c r="D1870" s="56" t="s">
        <v>6792</v>
      </c>
      <c r="E1870" s="56" t="s">
        <v>12</v>
      </c>
      <c r="F1870" s="58">
        <v>5</v>
      </c>
      <c r="G1870" s="59">
        <v>29.48</v>
      </c>
      <c r="H1870" s="60">
        <v>147.4</v>
      </c>
      <c r="I1870" s="38"/>
      <c r="J1870" s="38"/>
      <c r="K1870" s="27" t="s">
        <v>6533</v>
      </c>
      <c r="L1870" s="27"/>
      <c r="N1870" s="19"/>
      <c r="P1870" s="19"/>
    </row>
    <row r="1871" spans="1:16" x14ac:dyDescent="0.25">
      <c r="A1871" s="55" t="s">
        <v>3945</v>
      </c>
      <c r="B1871" s="56" t="s">
        <v>3970</v>
      </c>
      <c r="C1871" s="57" t="s">
        <v>3971</v>
      </c>
      <c r="D1871" s="56" t="s">
        <v>6792</v>
      </c>
      <c r="E1871" s="56" t="s">
        <v>19</v>
      </c>
      <c r="F1871" s="58">
        <v>5</v>
      </c>
      <c r="G1871" s="59">
        <v>29.47</v>
      </c>
      <c r="H1871" s="60">
        <v>147.35</v>
      </c>
      <c r="I1871" s="38"/>
      <c r="J1871" s="38"/>
      <c r="L1871" s="27"/>
      <c r="N1871" s="19"/>
      <c r="P1871" s="19"/>
    </row>
    <row r="1872" spans="1:16" x14ac:dyDescent="0.25">
      <c r="A1872" s="55" t="s">
        <v>2676</v>
      </c>
      <c r="B1872" s="56" t="s">
        <v>2677</v>
      </c>
      <c r="C1872" s="57" t="s">
        <v>2678</v>
      </c>
      <c r="D1872" s="56" t="s">
        <v>6792</v>
      </c>
      <c r="E1872" s="56" t="s">
        <v>68</v>
      </c>
      <c r="F1872" s="58">
        <v>2</v>
      </c>
      <c r="G1872" s="59">
        <v>73.66</v>
      </c>
      <c r="H1872" s="60">
        <v>147.32</v>
      </c>
      <c r="I1872" s="38"/>
      <c r="J1872" s="38"/>
      <c r="L1872" s="27"/>
      <c r="N1872" s="19"/>
      <c r="P1872" s="19"/>
    </row>
    <row r="1873" spans="1:16" ht="16.5" x14ac:dyDescent="0.25">
      <c r="A1873" s="55" t="s">
        <v>6646</v>
      </c>
      <c r="B1873" s="56" t="s">
        <v>6659</v>
      </c>
      <c r="C1873" s="57" t="s">
        <v>6660</v>
      </c>
      <c r="D1873" s="56" t="s">
        <v>11</v>
      </c>
      <c r="E1873" s="56" t="s">
        <v>19</v>
      </c>
      <c r="F1873" s="61">
        <v>12</v>
      </c>
      <c r="G1873" s="59">
        <v>12.18</v>
      </c>
      <c r="H1873" s="60">
        <v>146.16</v>
      </c>
      <c r="I1873" s="38"/>
      <c r="J1873" s="38"/>
      <c r="L1873" s="27"/>
      <c r="N1873" s="19"/>
      <c r="P1873" s="19"/>
    </row>
    <row r="1874" spans="1:16" x14ac:dyDescent="0.25">
      <c r="A1874" s="55" t="s">
        <v>668</v>
      </c>
      <c r="B1874" s="56" t="s">
        <v>669</v>
      </c>
      <c r="C1874" s="57" t="s">
        <v>670</v>
      </c>
      <c r="D1874" s="56" t="s">
        <v>6792</v>
      </c>
      <c r="E1874" s="56" t="s">
        <v>68</v>
      </c>
      <c r="F1874" s="58">
        <v>61</v>
      </c>
      <c r="G1874" s="59">
        <v>2.37</v>
      </c>
      <c r="H1874" s="60">
        <v>144.57</v>
      </c>
      <c r="I1874" s="38"/>
      <c r="J1874" s="38"/>
      <c r="L1874" s="27"/>
      <c r="N1874" s="19"/>
      <c r="P1874" s="19"/>
    </row>
    <row r="1875" spans="1:16" ht="24.75" x14ac:dyDescent="0.25">
      <c r="A1875" s="55" t="s">
        <v>5555</v>
      </c>
      <c r="B1875" s="56" t="s">
        <v>5556</v>
      </c>
      <c r="C1875" s="57" t="s">
        <v>5557</v>
      </c>
      <c r="D1875" s="56" t="s">
        <v>11</v>
      </c>
      <c r="E1875" s="56" t="s">
        <v>12</v>
      </c>
      <c r="F1875" s="58">
        <v>5</v>
      </c>
      <c r="G1875" s="59">
        <v>28.76</v>
      </c>
      <c r="H1875" s="60">
        <v>143.80000000000001</v>
      </c>
      <c r="I1875" s="38"/>
      <c r="J1875" s="38"/>
      <c r="K1875" s="27" t="s">
        <v>6533</v>
      </c>
      <c r="L1875" s="27"/>
      <c r="N1875" s="19"/>
      <c r="P1875" s="19"/>
    </row>
    <row r="1876" spans="1:16" x14ac:dyDescent="0.25">
      <c r="A1876" s="55" t="s">
        <v>5451</v>
      </c>
      <c r="B1876" s="56" t="s">
        <v>5452</v>
      </c>
      <c r="C1876" s="57" t="s">
        <v>5453</v>
      </c>
      <c r="D1876" s="56" t="s">
        <v>6792</v>
      </c>
      <c r="E1876" s="56" t="s">
        <v>12</v>
      </c>
      <c r="F1876" s="58">
        <v>14</v>
      </c>
      <c r="G1876" s="59">
        <v>10.220000000000001</v>
      </c>
      <c r="H1876" s="60">
        <v>143.08000000000001</v>
      </c>
      <c r="I1876" s="38"/>
      <c r="J1876" s="38"/>
      <c r="L1876" s="27"/>
      <c r="N1876" s="19"/>
      <c r="P1876" s="19"/>
    </row>
    <row r="1877" spans="1:16" ht="24.75" x14ac:dyDescent="0.25">
      <c r="A1877" s="55" t="s">
        <v>3019</v>
      </c>
      <c r="B1877" s="56" t="s">
        <v>3020</v>
      </c>
      <c r="C1877" s="57" t="s">
        <v>3021</v>
      </c>
      <c r="D1877" s="56" t="s">
        <v>11</v>
      </c>
      <c r="E1877" s="56" t="s">
        <v>68</v>
      </c>
      <c r="F1877" s="58">
        <v>5</v>
      </c>
      <c r="G1877" s="59">
        <v>28.58</v>
      </c>
      <c r="H1877" s="60">
        <v>142.9</v>
      </c>
      <c r="I1877" s="38"/>
      <c r="J1877" s="38"/>
      <c r="K1877" s="27" t="s">
        <v>3301</v>
      </c>
      <c r="L1877" s="27"/>
      <c r="N1877" s="19"/>
      <c r="P1877" s="19"/>
    </row>
    <row r="1878" spans="1:16" x14ac:dyDescent="0.25">
      <c r="A1878" s="55" t="s">
        <v>3776</v>
      </c>
      <c r="B1878" s="56" t="s">
        <v>3789</v>
      </c>
      <c r="C1878" s="57" t="s">
        <v>3790</v>
      </c>
      <c r="D1878" s="56" t="s">
        <v>6792</v>
      </c>
      <c r="E1878" s="56" t="s">
        <v>3301</v>
      </c>
      <c r="F1878" s="58">
        <v>5</v>
      </c>
      <c r="G1878" s="59">
        <v>28.57</v>
      </c>
      <c r="H1878" s="60">
        <v>142.85</v>
      </c>
      <c r="I1878" s="38"/>
      <c r="J1878" s="38"/>
      <c r="L1878" s="27"/>
      <c r="N1878" s="19"/>
      <c r="P1878" s="19"/>
    </row>
    <row r="1879" spans="1:16" x14ac:dyDescent="0.25">
      <c r="A1879" s="55" t="s">
        <v>4466</v>
      </c>
      <c r="B1879" s="56" t="s">
        <v>4470</v>
      </c>
      <c r="C1879" s="57" t="s">
        <v>4471</v>
      </c>
      <c r="D1879" s="56" t="s">
        <v>6792</v>
      </c>
      <c r="E1879" s="56" t="s">
        <v>68</v>
      </c>
      <c r="F1879" s="61">
        <v>2</v>
      </c>
      <c r="G1879" s="59">
        <v>71.319999999999993</v>
      </c>
      <c r="H1879" s="60">
        <v>142.63999999999999</v>
      </c>
      <c r="I1879" s="38"/>
      <c r="J1879" s="38"/>
      <c r="L1879" s="27"/>
      <c r="N1879" s="19"/>
      <c r="P1879" s="19"/>
    </row>
    <row r="1880" spans="1:16" x14ac:dyDescent="0.25">
      <c r="A1880" s="55" t="s">
        <v>3659</v>
      </c>
      <c r="B1880" s="56" t="s">
        <v>3672</v>
      </c>
      <c r="C1880" s="57" t="s">
        <v>3673</v>
      </c>
      <c r="D1880" s="56" t="s">
        <v>6792</v>
      </c>
      <c r="E1880" s="56" t="s">
        <v>19</v>
      </c>
      <c r="F1880" s="58">
        <v>5</v>
      </c>
      <c r="G1880" s="59">
        <v>28.43</v>
      </c>
      <c r="H1880" s="60">
        <v>142.15</v>
      </c>
      <c r="I1880" s="38"/>
      <c r="J1880" s="38"/>
      <c r="L1880" s="27"/>
      <c r="N1880" s="19"/>
      <c r="P1880" s="19"/>
    </row>
    <row r="1881" spans="1:16" x14ac:dyDescent="0.25">
      <c r="A1881" s="55" t="s">
        <v>3695</v>
      </c>
      <c r="B1881" s="56" t="s">
        <v>3708</v>
      </c>
      <c r="C1881" s="57" t="s">
        <v>3709</v>
      </c>
      <c r="D1881" s="56" t="s">
        <v>6792</v>
      </c>
      <c r="E1881" s="56" t="s">
        <v>68</v>
      </c>
      <c r="F1881" s="58">
        <v>5</v>
      </c>
      <c r="G1881" s="59">
        <v>28.43</v>
      </c>
      <c r="H1881" s="60">
        <v>142.15</v>
      </c>
      <c r="I1881" s="38"/>
      <c r="J1881" s="38"/>
      <c r="L1881" s="27"/>
      <c r="N1881" s="19"/>
      <c r="P1881" s="19"/>
    </row>
    <row r="1882" spans="1:16" x14ac:dyDescent="0.25">
      <c r="A1882" s="55" t="s">
        <v>5029</v>
      </c>
      <c r="B1882" s="56" t="s">
        <v>5033</v>
      </c>
      <c r="C1882" s="57" t="s">
        <v>5034</v>
      </c>
      <c r="D1882" s="56" t="s">
        <v>6792</v>
      </c>
      <c r="E1882" s="56" t="s">
        <v>12</v>
      </c>
      <c r="F1882" s="58">
        <v>5</v>
      </c>
      <c r="G1882" s="59">
        <v>28.43</v>
      </c>
      <c r="H1882" s="60">
        <v>142.15</v>
      </c>
      <c r="I1882" s="38"/>
      <c r="J1882" s="38"/>
      <c r="L1882" s="27"/>
      <c r="N1882" s="19"/>
      <c r="P1882" s="19"/>
    </row>
    <row r="1883" spans="1:16" x14ac:dyDescent="0.25">
      <c r="A1883" s="55" t="s">
        <v>3443</v>
      </c>
      <c r="B1883" s="56" t="s">
        <v>3456</v>
      </c>
      <c r="C1883" s="57" t="s">
        <v>3457</v>
      </c>
      <c r="D1883" s="56" t="s">
        <v>6792</v>
      </c>
      <c r="E1883" s="56" t="s">
        <v>68</v>
      </c>
      <c r="F1883" s="58">
        <v>6</v>
      </c>
      <c r="G1883" s="59">
        <v>23.69</v>
      </c>
      <c r="H1883" s="60">
        <v>142.13999999999999</v>
      </c>
      <c r="I1883" s="38"/>
      <c r="J1883" s="38"/>
      <c r="L1883" s="27"/>
      <c r="N1883" s="19"/>
      <c r="P1883" s="19"/>
    </row>
    <row r="1884" spans="1:16" x14ac:dyDescent="0.25">
      <c r="A1884" s="55" t="s">
        <v>1456</v>
      </c>
      <c r="B1884" s="56" t="s">
        <v>1457</v>
      </c>
      <c r="C1884" s="57" t="s">
        <v>1401</v>
      </c>
      <c r="D1884" s="56" t="s">
        <v>6792</v>
      </c>
      <c r="E1884" s="56" t="s">
        <v>68</v>
      </c>
      <c r="F1884" s="58">
        <v>5</v>
      </c>
      <c r="G1884" s="59">
        <v>28.25</v>
      </c>
      <c r="H1884" s="60">
        <v>141.25</v>
      </c>
      <c r="I1884" s="38"/>
      <c r="J1884" s="38"/>
      <c r="L1884" s="27"/>
      <c r="N1884" s="19"/>
      <c r="P1884" s="19"/>
    </row>
    <row r="1885" spans="1:16" x14ac:dyDescent="0.25">
      <c r="A1885" s="55" t="s">
        <v>3773</v>
      </c>
      <c r="B1885" s="56" t="s">
        <v>3786</v>
      </c>
      <c r="C1885" s="57" t="s">
        <v>3787</v>
      </c>
      <c r="D1885" s="56" t="s">
        <v>6792</v>
      </c>
      <c r="E1885" s="56" t="s">
        <v>3301</v>
      </c>
      <c r="F1885" s="58">
        <v>5</v>
      </c>
      <c r="G1885" s="59">
        <v>28.14</v>
      </c>
      <c r="H1885" s="60">
        <v>140.69999999999999</v>
      </c>
      <c r="I1885" s="38"/>
      <c r="J1885" s="38"/>
      <c r="L1885" s="27"/>
      <c r="N1885" s="19"/>
      <c r="P1885" s="19"/>
    </row>
    <row r="1886" spans="1:16" x14ac:dyDescent="0.25">
      <c r="A1886" s="55" t="s">
        <v>1402</v>
      </c>
      <c r="B1886" s="56" t="s">
        <v>1403</v>
      </c>
      <c r="C1886" s="57" t="s">
        <v>1404</v>
      </c>
      <c r="D1886" s="56" t="s">
        <v>6792</v>
      </c>
      <c r="E1886" s="56" t="s">
        <v>68</v>
      </c>
      <c r="F1886" s="58">
        <v>11</v>
      </c>
      <c r="G1886" s="59">
        <v>12.78</v>
      </c>
      <c r="H1886" s="60">
        <v>140.58000000000001</v>
      </c>
      <c r="I1886" s="38"/>
      <c r="J1886" s="38"/>
      <c r="L1886" s="27"/>
      <c r="N1886" s="19"/>
      <c r="P1886" s="19"/>
    </row>
    <row r="1887" spans="1:16" x14ac:dyDescent="0.25">
      <c r="A1887" s="55" t="s">
        <v>3806</v>
      </c>
      <c r="B1887" s="56" t="s">
        <v>3819</v>
      </c>
      <c r="C1887" s="57" t="s">
        <v>3820</v>
      </c>
      <c r="D1887" s="56" t="s">
        <v>6792</v>
      </c>
      <c r="E1887" s="56" t="s">
        <v>19</v>
      </c>
      <c r="F1887" s="58">
        <v>5</v>
      </c>
      <c r="G1887" s="59">
        <v>27.77</v>
      </c>
      <c r="H1887" s="60">
        <v>138.85</v>
      </c>
      <c r="I1887" s="38"/>
      <c r="J1887" s="38"/>
      <c r="L1887" s="27"/>
      <c r="N1887" s="19"/>
      <c r="P1887" s="19"/>
    </row>
    <row r="1888" spans="1:16" x14ac:dyDescent="0.25">
      <c r="A1888" s="55" t="s">
        <v>5035</v>
      </c>
      <c r="B1888" s="56" t="s">
        <v>5039</v>
      </c>
      <c r="C1888" s="57" t="s">
        <v>5040</v>
      </c>
      <c r="D1888" s="56" t="s">
        <v>6792</v>
      </c>
      <c r="E1888" s="56" t="s">
        <v>12</v>
      </c>
      <c r="F1888" s="58">
        <v>5</v>
      </c>
      <c r="G1888" s="59">
        <v>27.76</v>
      </c>
      <c r="H1888" s="60">
        <v>138.80000000000001</v>
      </c>
      <c r="I1888" s="38"/>
      <c r="J1888" s="38"/>
      <c r="L1888" s="27"/>
      <c r="N1888" s="19"/>
      <c r="P1888" s="19"/>
    </row>
    <row r="1889" spans="1:16" x14ac:dyDescent="0.25">
      <c r="A1889" s="55" t="s">
        <v>6352</v>
      </c>
      <c r="B1889" s="56" t="s">
        <v>6366</v>
      </c>
      <c r="C1889" s="57" t="s">
        <v>6367</v>
      </c>
      <c r="D1889" s="56" t="s">
        <v>6792</v>
      </c>
      <c r="E1889" s="56" t="s">
        <v>12</v>
      </c>
      <c r="F1889" s="58">
        <v>7</v>
      </c>
      <c r="G1889" s="59">
        <v>19.600000000000001</v>
      </c>
      <c r="H1889" s="60">
        <v>137.19999999999999</v>
      </c>
      <c r="I1889" s="38"/>
      <c r="J1889" s="38"/>
      <c r="L1889" s="27"/>
      <c r="N1889" s="19"/>
      <c r="P1889" s="19"/>
    </row>
    <row r="1890" spans="1:16" x14ac:dyDescent="0.25">
      <c r="A1890" s="55" t="s">
        <v>5142</v>
      </c>
      <c r="B1890" s="56" t="s">
        <v>5146</v>
      </c>
      <c r="C1890" s="57" t="s">
        <v>5147</v>
      </c>
      <c r="D1890" s="56" t="s">
        <v>11</v>
      </c>
      <c r="E1890" s="56" t="s">
        <v>68</v>
      </c>
      <c r="F1890" s="58">
        <v>3</v>
      </c>
      <c r="G1890" s="59">
        <v>45.28</v>
      </c>
      <c r="H1890" s="60">
        <v>135.84</v>
      </c>
      <c r="I1890" s="38"/>
      <c r="J1890" s="38"/>
      <c r="L1890" s="27"/>
      <c r="N1890" s="19"/>
      <c r="P1890" s="19"/>
    </row>
    <row r="1891" spans="1:16" ht="16.5" x14ac:dyDescent="0.25">
      <c r="A1891" s="55" t="s">
        <v>1834</v>
      </c>
      <c r="B1891" s="56" t="s">
        <v>1835</v>
      </c>
      <c r="C1891" s="57" t="s">
        <v>1836</v>
      </c>
      <c r="D1891" s="56" t="s">
        <v>11</v>
      </c>
      <c r="E1891" s="56" t="s">
        <v>68</v>
      </c>
      <c r="F1891" s="58">
        <v>3</v>
      </c>
      <c r="G1891" s="59">
        <v>44.86</v>
      </c>
      <c r="H1891" s="60">
        <v>134.58000000000001</v>
      </c>
      <c r="I1891" s="38"/>
      <c r="J1891" s="38"/>
      <c r="L1891" s="27"/>
      <c r="N1891" s="19"/>
      <c r="P1891" s="19"/>
    </row>
    <row r="1892" spans="1:16" ht="24.75" x14ac:dyDescent="0.25">
      <c r="A1892" s="55" t="s">
        <v>2793</v>
      </c>
      <c r="B1892" s="56" t="s">
        <v>2794</v>
      </c>
      <c r="C1892" s="57" t="s">
        <v>2795</v>
      </c>
      <c r="D1892" s="56" t="s">
        <v>11</v>
      </c>
      <c r="E1892" s="56" t="s">
        <v>68</v>
      </c>
      <c r="F1892" s="58">
        <v>5</v>
      </c>
      <c r="G1892" s="59">
        <v>26.79</v>
      </c>
      <c r="H1892" s="60">
        <v>133.94999999999999</v>
      </c>
      <c r="I1892" s="38"/>
      <c r="J1892" s="38"/>
      <c r="L1892" s="27"/>
      <c r="N1892" s="19"/>
      <c r="P1892" s="19"/>
    </row>
    <row r="1893" spans="1:16" x14ac:dyDescent="0.25">
      <c r="A1893" s="55" t="s">
        <v>5613</v>
      </c>
      <c r="B1893" s="56" t="s">
        <v>5617</v>
      </c>
      <c r="C1893" s="57" t="s">
        <v>5618</v>
      </c>
      <c r="D1893" s="56" t="s">
        <v>6792</v>
      </c>
      <c r="E1893" s="56" t="s">
        <v>12</v>
      </c>
      <c r="F1893" s="58">
        <v>5</v>
      </c>
      <c r="G1893" s="59">
        <v>26.77</v>
      </c>
      <c r="H1893" s="60">
        <v>133.85</v>
      </c>
      <c r="I1893" s="38"/>
      <c r="J1893" s="38"/>
      <c r="L1893" s="27"/>
      <c r="N1893" s="19"/>
      <c r="P1893" s="19"/>
    </row>
    <row r="1894" spans="1:16" x14ac:dyDescent="0.25">
      <c r="A1894" s="55" t="s">
        <v>4011</v>
      </c>
      <c r="B1894" s="56" t="s">
        <v>4036</v>
      </c>
      <c r="C1894" s="57" t="s">
        <v>4037</v>
      </c>
      <c r="D1894" s="56" t="s">
        <v>6792</v>
      </c>
      <c r="E1894" s="56" t="s">
        <v>19</v>
      </c>
      <c r="F1894" s="58">
        <v>7</v>
      </c>
      <c r="G1894" s="59">
        <v>19</v>
      </c>
      <c r="H1894" s="60">
        <v>133</v>
      </c>
      <c r="I1894" s="38"/>
      <c r="J1894" s="38"/>
      <c r="L1894" s="27"/>
      <c r="N1894" s="19"/>
      <c r="P1894" s="19"/>
    </row>
    <row r="1895" spans="1:16" x14ac:dyDescent="0.25">
      <c r="A1895" s="55" t="s">
        <v>5373</v>
      </c>
      <c r="B1895" s="56" t="s">
        <v>5374</v>
      </c>
      <c r="C1895" s="57" t="s">
        <v>5375</v>
      </c>
      <c r="D1895" s="56" t="s">
        <v>6792</v>
      </c>
      <c r="E1895" s="56" t="s">
        <v>12</v>
      </c>
      <c r="F1895" s="58">
        <v>3</v>
      </c>
      <c r="G1895" s="59">
        <v>44.22</v>
      </c>
      <c r="H1895" s="60">
        <v>132.66</v>
      </c>
      <c r="I1895" s="38"/>
      <c r="J1895" s="38"/>
      <c r="K1895" s="27" t="s">
        <v>6533</v>
      </c>
      <c r="L1895" s="27"/>
      <c r="N1895" s="19"/>
      <c r="P1895" s="19"/>
    </row>
    <row r="1896" spans="1:16" x14ac:dyDescent="0.25">
      <c r="A1896" s="55" t="s">
        <v>5307</v>
      </c>
      <c r="B1896" s="56" t="s">
        <v>5308</v>
      </c>
      <c r="C1896" s="57" t="s">
        <v>5309</v>
      </c>
      <c r="D1896" s="56" t="s">
        <v>6792</v>
      </c>
      <c r="E1896" s="56" t="s">
        <v>12</v>
      </c>
      <c r="F1896" s="58">
        <v>3</v>
      </c>
      <c r="G1896" s="59">
        <v>44.14</v>
      </c>
      <c r="H1896" s="60">
        <v>132.41999999999999</v>
      </c>
      <c r="I1896" s="38"/>
      <c r="J1896" s="38"/>
      <c r="K1896" s="27" t="s">
        <v>6533</v>
      </c>
      <c r="L1896" s="27"/>
      <c r="N1896" s="19"/>
      <c r="P1896" s="19"/>
    </row>
    <row r="1897" spans="1:16" x14ac:dyDescent="0.25">
      <c r="A1897" s="55" t="s">
        <v>5313</v>
      </c>
      <c r="B1897" s="56" t="s">
        <v>5314</v>
      </c>
      <c r="C1897" s="57" t="s">
        <v>5315</v>
      </c>
      <c r="D1897" s="56" t="s">
        <v>6792</v>
      </c>
      <c r="E1897" s="56" t="s">
        <v>12</v>
      </c>
      <c r="F1897" s="58">
        <v>3</v>
      </c>
      <c r="G1897" s="59">
        <v>44.09</v>
      </c>
      <c r="H1897" s="60">
        <v>132.27000000000001</v>
      </c>
      <c r="I1897" s="38"/>
      <c r="J1897" s="38"/>
      <c r="K1897" s="27" t="s">
        <v>6533</v>
      </c>
      <c r="L1897" s="27"/>
      <c r="N1897" s="19"/>
      <c r="P1897" s="19"/>
    </row>
    <row r="1898" spans="1:16" x14ac:dyDescent="0.25">
      <c r="A1898" s="55" t="s">
        <v>1241</v>
      </c>
      <c r="B1898" s="56" t="s">
        <v>1248</v>
      </c>
      <c r="C1898" s="57" t="s">
        <v>1249</v>
      </c>
      <c r="D1898" s="56" t="s">
        <v>6792</v>
      </c>
      <c r="E1898" s="56" t="s">
        <v>12</v>
      </c>
      <c r="F1898" s="58">
        <v>5</v>
      </c>
      <c r="G1898" s="59">
        <v>26.35</v>
      </c>
      <c r="H1898" s="60">
        <v>131.75</v>
      </c>
      <c r="I1898" s="38"/>
      <c r="J1898" s="38"/>
      <c r="L1898" s="27"/>
      <c r="N1898" s="19"/>
      <c r="P1898" s="19"/>
    </row>
    <row r="1899" spans="1:16" x14ac:dyDescent="0.25">
      <c r="A1899" s="55" t="s">
        <v>4889</v>
      </c>
      <c r="B1899" s="56" t="s">
        <v>4893</v>
      </c>
      <c r="C1899" s="57" t="s">
        <v>4894</v>
      </c>
      <c r="D1899" s="56" t="s">
        <v>6792</v>
      </c>
      <c r="E1899" s="56" t="s">
        <v>68</v>
      </c>
      <c r="F1899" s="58">
        <v>5</v>
      </c>
      <c r="G1899" s="59">
        <v>26.31</v>
      </c>
      <c r="H1899" s="60">
        <v>131.55000000000001</v>
      </c>
      <c r="I1899" s="38"/>
      <c r="J1899" s="38"/>
      <c r="L1899" s="27"/>
      <c r="N1899" s="19"/>
      <c r="P1899" s="19"/>
    </row>
    <row r="1900" spans="1:16" x14ac:dyDescent="0.25">
      <c r="A1900" s="55" t="s">
        <v>4880</v>
      </c>
      <c r="B1900" s="56" t="s">
        <v>4884</v>
      </c>
      <c r="C1900" s="57" t="s">
        <v>4885</v>
      </c>
      <c r="D1900" s="56" t="s">
        <v>6792</v>
      </c>
      <c r="E1900" s="56" t="s">
        <v>68</v>
      </c>
      <c r="F1900" s="58">
        <v>5</v>
      </c>
      <c r="G1900" s="59">
        <v>26.3</v>
      </c>
      <c r="H1900" s="60">
        <v>131.5</v>
      </c>
      <c r="I1900" s="38"/>
      <c r="J1900" s="38"/>
      <c r="L1900" s="27"/>
      <c r="N1900" s="19"/>
      <c r="P1900" s="19"/>
    </row>
    <row r="1901" spans="1:16" x14ac:dyDescent="0.25">
      <c r="A1901" s="55" t="s">
        <v>2262</v>
      </c>
      <c r="B1901" s="56" t="s">
        <v>2263</v>
      </c>
      <c r="C1901" s="57" t="s">
        <v>2264</v>
      </c>
      <c r="D1901" s="56" t="s">
        <v>6792</v>
      </c>
      <c r="E1901" s="56" t="s">
        <v>19</v>
      </c>
      <c r="F1901" s="61">
        <v>5</v>
      </c>
      <c r="G1901" s="59">
        <v>26.17</v>
      </c>
      <c r="H1901" s="60">
        <v>130.85</v>
      </c>
      <c r="I1901" s="38"/>
      <c r="J1901" s="38"/>
      <c r="L1901" s="27"/>
      <c r="N1901" s="19"/>
      <c r="P1901" s="19"/>
    </row>
    <row r="1902" spans="1:16" x14ac:dyDescent="0.25">
      <c r="A1902" s="55" t="s">
        <v>4883</v>
      </c>
      <c r="B1902" s="56" t="s">
        <v>4887</v>
      </c>
      <c r="C1902" s="57" t="s">
        <v>4888</v>
      </c>
      <c r="D1902" s="56" t="s">
        <v>6792</v>
      </c>
      <c r="E1902" s="56" t="s">
        <v>68</v>
      </c>
      <c r="F1902" s="58">
        <v>5</v>
      </c>
      <c r="G1902" s="59">
        <v>26.15</v>
      </c>
      <c r="H1902" s="60">
        <v>130.75</v>
      </c>
      <c r="I1902" s="38"/>
      <c r="J1902" s="38"/>
      <c r="L1902" s="27"/>
      <c r="N1902" s="19"/>
      <c r="P1902" s="19"/>
    </row>
    <row r="1903" spans="1:16" x14ac:dyDescent="0.25">
      <c r="A1903" s="55" t="s">
        <v>2917</v>
      </c>
      <c r="B1903" s="56" t="s">
        <v>2918</v>
      </c>
      <c r="C1903" s="57" t="s">
        <v>2919</v>
      </c>
      <c r="D1903" s="56" t="s">
        <v>6792</v>
      </c>
      <c r="E1903" s="56" t="s">
        <v>19</v>
      </c>
      <c r="F1903" s="58">
        <v>5</v>
      </c>
      <c r="G1903" s="59">
        <v>26.11</v>
      </c>
      <c r="H1903" s="60">
        <v>130.55000000000001</v>
      </c>
      <c r="I1903" s="38"/>
      <c r="J1903" s="38"/>
      <c r="L1903" s="27"/>
      <c r="N1903" s="19"/>
      <c r="P1903" s="19"/>
    </row>
    <row r="1904" spans="1:16" ht="16.5" x14ac:dyDescent="0.25">
      <c r="A1904" s="55" t="s">
        <v>62</v>
      </c>
      <c r="B1904" s="56" t="s">
        <v>63</v>
      </c>
      <c r="C1904" s="57" t="s">
        <v>64</v>
      </c>
      <c r="D1904" s="56" t="s">
        <v>11</v>
      </c>
      <c r="E1904" s="56" t="s">
        <v>12</v>
      </c>
      <c r="F1904" s="58">
        <v>17</v>
      </c>
      <c r="G1904" s="59">
        <v>7.65</v>
      </c>
      <c r="H1904" s="60">
        <v>130.05000000000001</v>
      </c>
      <c r="I1904" s="38"/>
      <c r="J1904" s="38"/>
      <c r="L1904" s="27"/>
      <c r="N1904" s="19"/>
      <c r="P1904" s="19"/>
    </row>
    <row r="1905" spans="1:16" x14ac:dyDescent="0.25">
      <c r="A1905" s="55" t="s">
        <v>5534</v>
      </c>
      <c r="B1905" s="56" t="s">
        <v>5535</v>
      </c>
      <c r="C1905" s="57" t="s">
        <v>5536</v>
      </c>
      <c r="D1905" s="56" t="s">
        <v>6792</v>
      </c>
      <c r="E1905" s="56" t="s">
        <v>12</v>
      </c>
      <c r="F1905" s="58">
        <v>5</v>
      </c>
      <c r="G1905" s="59">
        <v>25.97</v>
      </c>
      <c r="H1905" s="60">
        <v>129.85</v>
      </c>
      <c r="I1905" s="38"/>
      <c r="J1905" s="38"/>
      <c r="K1905" s="27" t="s">
        <v>6533</v>
      </c>
      <c r="L1905" s="27"/>
      <c r="N1905" s="19"/>
      <c r="P1905" s="19"/>
    </row>
    <row r="1906" spans="1:16" x14ac:dyDescent="0.25">
      <c r="A1906" s="55" t="s">
        <v>1031</v>
      </c>
      <c r="B1906" s="56" t="s">
        <v>1032</v>
      </c>
      <c r="C1906" s="57" t="s">
        <v>1033</v>
      </c>
      <c r="D1906" s="56" t="s">
        <v>6792</v>
      </c>
      <c r="E1906" s="56" t="s">
        <v>19</v>
      </c>
      <c r="F1906" s="58">
        <v>5</v>
      </c>
      <c r="G1906" s="59">
        <v>25.85</v>
      </c>
      <c r="H1906" s="60">
        <v>129.25</v>
      </c>
      <c r="I1906" s="38"/>
      <c r="J1906" s="38"/>
      <c r="L1906" s="27"/>
      <c r="N1906" s="19"/>
      <c r="P1906" s="19"/>
    </row>
    <row r="1907" spans="1:16" x14ac:dyDescent="0.25">
      <c r="A1907" s="55" t="s">
        <v>4886</v>
      </c>
      <c r="B1907" s="56" t="s">
        <v>4890</v>
      </c>
      <c r="C1907" s="57" t="s">
        <v>4891</v>
      </c>
      <c r="D1907" s="56" t="s">
        <v>6792</v>
      </c>
      <c r="E1907" s="56" t="s">
        <v>68</v>
      </c>
      <c r="F1907" s="58">
        <v>3</v>
      </c>
      <c r="G1907" s="59">
        <v>42.95</v>
      </c>
      <c r="H1907" s="60">
        <v>128.85</v>
      </c>
      <c r="I1907" s="38"/>
      <c r="J1907" s="38"/>
      <c r="L1907" s="27"/>
      <c r="N1907" s="19"/>
      <c r="P1907" s="19"/>
    </row>
    <row r="1908" spans="1:16" x14ac:dyDescent="0.25">
      <c r="A1908" s="55" t="s">
        <v>6474</v>
      </c>
      <c r="B1908" s="56" t="s">
        <v>6484</v>
      </c>
      <c r="C1908" s="57" t="s">
        <v>6485</v>
      </c>
      <c r="D1908" s="56" t="s">
        <v>6792</v>
      </c>
      <c r="E1908" s="56" t="s">
        <v>19</v>
      </c>
      <c r="F1908" s="58">
        <v>20</v>
      </c>
      <c r="G1908" s="59">
        <v>6.41</v>
      </c>
      <c r="H1908" s="60">
        <v>128.19999999999999</v>
      </c>
      <c r="I1908" s="38"/>
      <c r="J1908" s="38"/>
      <c r="L1908" s="27"/>
      <c r="N1908" s="19"/>
      <c r="P1908" s="19"/>
    </row>
    <row r="1909" spans="1:16" x14ac:dyDescent="0.25">
      <c r="A1909" s="55" t="s">
        <v>5044</v>
      </c>
      <c r="B1909" s="56" t="s">
        <v>5048</v>
      </c>
      <c r="C1909" s="57" t="s">
        <v>5049</v>
      </c>
      <c r="D1909" s="56" t="s">
        <v>6792</v>
      </c>
      <c r="E1909" s="56" t="s">
        <v>68</v>
      </c>
      <c r="F1909" s="58">
        <v>5</v>
      </c>
      <c r="G1909" s="59">
        <v>25.63</v>
      </c>
      <c r="H1909" s="60">
        <v>128.15</v>
      </c>
      <c r="I1909" s="38"/>
      <c r="J1909" s="38"/>
      <c r="L1909" s="27"/>
      <c r="N1909" s="19"/>
      <c r="P1909" s="19"/>
    </row>
    <row r="1910" spans="1:16" x14ac:dyDescent="0.25">
      <c r="A1910" s="55" t="s">
        <v>3920</v>
      </c>
      <c r="B1910" s="4" t="s">
        <v>3943</v>
      </c>
      <c r="C1910" s="14" t="s">
        <v>3944</v>
      </c>
      <c r="D1910" s="4" t="s">
        <v>6792</v>
      </c>
      <c r="E1910" s="4" t="s">
        <v>19</v>
      </c>
      <c r="F1910" s="61">
        <v>5</v>
      </c>
      <c r="G1910" s="59">
        <v>25.57</v>
      </c>
      <c r="H1910" s="60">
        <v>127.85</v>
      </c>
      <c r="I1910" s="38"/>
      <c r="J1910" s="38"/>
      <c r="L1910" s="27"/>
      <c r="N1910" s="19"/>
      <c r="P1910" s="19"/>
    </row>
    <row r="1911" spans="1:16" x14ac:dyDescent="0.25">
      <c r="A1911" s="55" t="s">
        <v>4097</v>
      </c>
      <c r="B1911" s="56" t="s">
        <v>4122</v>
      </c>
      <c r="C1911" s="57" t="s">
        <v>4123</v>
      </c>
      <c r="D1911" s="56" t="s">
        <v>6792</v>
      </c>
      <c r="E1911" s="56" t="s">
        <v>68</v>
      </c>
      <c r="F1911" s="58">
        <v>5</v>
      </c>
      <c r="G1911" s="59">
        <v>25.57</v>
      </c>
      <c r="H1911" s="60">
        <v>127.85</v>
      </c>
      <c r="I1911" s="38"/>
      <c r="J1911" s="38"/>
      <c r="L1911" s="27"/>
      <c r="N1911" s="19"/>
      <c r="P1911" s="19"/>
    </row>
    <row r="1912" spans="1:16" x14ac:dyDescent="0.25">
      <c r="A1912" s="55" t="s">
        <v>4877</v>
      </c>
      <c r="B1912" s="56" t="s">
        <v>4881</v>
      </c>
      <c r="C1912" s="57" t="s">
        <v>4882</v>
      </c>
      <c r="D1912" s="56" t="s">
        <v>6792</v>
      </c>
      <c r="E1912" s="56" t="s">
        <v>68</v>
      </c>
      <c r="F1912" s="58">
        <v>5</v>
      </c>
      <c r="G1912" s="59">
        <v>25.57</v>
      </c>
      <c r="H1912" s="60">
        <v>127.85</v>
      </c>
      <c r="I1912" s="38"/>
      <c r="J1912" s="38"/>
      <c r="L1912" s="27"/>
      <c r="N1912" s="19"/>
      <c r="P1912" s="19"/>
    </row>
    <row r="1913" spans="1:16" x14ac:dyDescent="0.25">
      <c r="A1913" s="55" t="s">
        <v>6334</v>
      </c>
      <c r="B1913" s="56" t="s">
        <v>6347</v>
      </c>
      <c r="C1913" s="57" t="s">
        <v>6348</v>
      </c>
      <c r="D1913" s="56" t="s">
        <v>6792</v>
      </c>
      <c r="E1913" s="56" t="s">
        <v>12</v>
      </c>
      <c r="F1913" s="58">
        <v>7</v>
      </c>
      <c r="G1913" s="59">
        <v>18.260000000000002</v>
      </c>
      <c r="H1913" s="60">
        <v>127.82</v>
      </c>
      <c r="I1913" s="38"/>
      <c r="J1913" s="38"/>
      <c r="L1913" s="27"/>
      <c r="N1913" s="19"/>
      <c r="P1913" s="19"/>
    </row>
    <row r="1914" spans="1:16" x14ac:dyDescent="0.25">
      <c r="A1914" s="55" t="s">
        <v>3954</v>
      </c>
      <c r="B1914" s="56" t="s">
        <v>3979</v>
      </c>
      <c r="C1914" s="57" t="s">
        <v>3980</v>
      </c>
      <c r="D1914" s="56" t="s">
        <v>6792</v>
      </c>
      <c r="E1914" s="56" t="s">
        <v>19</v>
      </c>
      <c r="F1914" s="58">
        <v>3</v>
      </c>
      <c r="G1914" s="59">
        <v>42.4</v>
      </c>
      <c r="H1914" s="60">
        <v>127.2</v>
      </c>
      <c r="I1914" s="38"/>
      <c r="J1914" s="38"/>
      <c r="L1914" s="27"/>
      <c r="N1914" s="19"/>
      <c r="P1914" s="19"/>
    </row>
    <row r="1915" spans="1:16" x14ac:dyDescent="0.25">
      <c r="A1915" s="55" t="s">
        <v>5607</v>
      </c>
      <c r="B1915" s="56" t="s">
        <v>5611</v>
      </c>
      <c r="C1915" s="57" t="s">
        <v>5612</v>
      </c>
      <c r="D1915" s="56" t="s">
        <v>6792</v>
      </c>
      <c r="E1915" s="56" t="s">
        <v>12</v>
      </c>
      <c r="F1915" s="58">
        <v>5</v>
      </c>
      <c r="G1915" s="59">
        <v>25.4</v>
      </c>
      <c r="H1915" s="60">
        <v>127</v>
      </c>
      <c r="I1915" s="38"/>
      <c r="J1915" s="38"/>
      <c r="L1915" s="27"/>
      <c r="N1915" s="19"/>
      <c r="P1915" s="19"/>
    </row>
    <row r="1916" spans="1:16" x14ac:dyDescent="0.25">
      <c r="A1916" s="55" t="s">
        <v>6274</v>
      </c>
      <c r="B1916" s="56" t="s">
        <v>6287</v>
      </c>
      <c r="C1916" s="57" t="s">
        <v>6288</v>
      </c>
      <c r="D1916" s="56" t="s">
        <v>6792</v>
      </c>
      <c r="E1916" s="56" t="s">
        <v>19</v>
      </c>
      <c r="F1916" s="58">
        <v>7</v>
      </c>
      <c r="G1916" s="59">
        <v>18.100000000000001</v>
      </c>
      <c r="H1916" s="60">
        <v>126.7</v>
      </c>
      <c r="I1916" s="38"/>
      <c r="J1916" s="38"/>
      <c r="L1916" s="27"/>
      <c r="N1916" s="19"/>
      <c r="P1916" s="19"/>
    </row>
    <row r="1917" spans="1:16" x14ac:dyDescent="0.25">
      <c r="A1917" s="55" t="s">
        <v>6349</v>
      </c>
      <c r="B1917" s="56" t="s">
        <v>6363</v>
      </c>
      <c r="C1917" s="57" t="s">
        <v>6364</v>
      </c>
      <c r="D1917" s="56" t="s">
        <v>6792</v>
      </c>
      <c r="E1917" s="56" t="s">
        <v>12</v>
      </c>
      <c r="F1917" s="58">
        <v>7</v>
      </c>
      <c r="G1917" s="59">
        <v>18.05</v>
      </c>
      <c r="H1917" s="60">
        <v>126.35</v>
      </c>
      <c r="I1917" s="38"/>
      <c r="J1917" s="38"/>
      <c r="L1917" s="27"/>
      <c r="N1917" s="19"/>
      <c r="P1917" s="19"/>
    </row>
    <row r="1918" spans="1:16" ht="16.5" x14ac:dyDescent="0.25">
      <c r="A1918" s="55" t="s">
        <v>6586</v>
      </c>
      <c r="B1918" s="56" t="s">
        <v>6599</v>
      </c>
      <c r="C1918" s="57" t="s">
        <v>6600</v>
      </c>
      <c r="D1918" s="56" t="s">
        <v>6840</v>
      </c>
      <c r="E1918" s="56" t="s">
        <v>19</v>
      </c>
      <c r="F1918" s="61">
        <v>4</v>
      </c>
      <c r="G1918" s="59">
        <v>31.57</v>
      </c>
      <c r="H1918" s="60">
        <v>126.28</v>
      </c>
      <c r="I1918" s="38"/>
      <c r="J1918" s="38"/>
      <c r="L1918" s="27"/>
      <c r="N1918" s="19"/>
      <c r="P1918" s="19"/>
    </row>
    <row r="1919" spans="1:16" x14ac:dyDescent="0.25">
      <c r="A1919" s="55" t="s">
        <v>5361</v>
      </c>
      <c r="B1919" s="56" t="s">
        <v>5362</v>
      </c>
      <c r="C1919" s="57" t="s">
        <v>5363</v>
      </c>
      <c r="D1919" s="56" t="s">
        <v>6792</v>
      </c>
      <c r="E1919" s="56" t="s">
        <v>12</v>
      </c>
      <c r="F1919" s="58">
        <v>3</v>
      </c>
      <c r="G1919" s="59">
        <v>41.44</v>
      </c>
      <c r="H1919" s="60">
        <v>124.32</v>
      </c>
      <c r="I1919" s="38"/>
      <c r="J1919" s="38"/>
      <c r="K1919" s="27" t="s">
        <v>6533</v>
      </c>
      <c r="L1919" s="27"/>
      <c r="N1919" s="19"/>
      <c r="P1919" s="19"/>
    </row>
    <row r="1920" spans="1:16" x14ac:dyDescent="0.25">
      <c r="A1920" s="55" t="s">
        <v>5549</v>
      </c>
      <c r="B1920" s="56" t="s">
        <v>5550</v>
      </c>
      <c r="C1920" s="57" t="s">
        <v>5551</v>
      </c>
      <c r="D1920" s="56" t="s">
        <v>6792</v>
      </c>
      <c r="E1920" s="56" t="s">
        <v>12</v>
      </c>
      <c r="F1920" s="58">
        <v>4</v>
      </c>
      <c r="G1920" s="59">
        <v>30.31</v>
      </c>
      <c r="H1920" s="60">
        <v>121.24</v>
      </c>
      <c r="I1920" s="38"/>
      <c r="J1920" s="38"/>
      <c r="K1920" s="27" t="s">
        <v>6533</v>
      </c>
      <c r="L1920" s="27"/>
      <c r="N1920" s="19"/>
      <c r="P1920" s="19"/>
    </row>
    <row r="1921" spans="1:16" ht="16.5" x14ac:dyDescent="0.25">
      <c r="A1921" s="55" t="s">
        <v>1930</v>
      </c>
      <c r="B1921" s="56" t="s">
        <v>1931</v>
      </c>
      <c r="C1921" s="57" t="s">
        <v>1932</v>
      </c>
      <c r="D1921" s="56" t="s">
        <v>11</v>
      </c>
      <c r="E1921" s="56" t="s">
        <v>68</v>
      </c>
      <c r="F1921" s="58">
        <v>2</v>
      </c>
      <c r="G1921" s="59">
        <v>60.56</v>
      </c>
      <c r="H1921" s="60">
        <v>121.12</v>
      </c>
      <c r="I1921" s="38"/>
      <c r="J1921" s="38"/>
      <c r="L1921" s="27"/>
      <c r="N1921" s="19"/>
      <c r="P1921" s="19"/>
    </row>
    <row r="1922" spans="1:16" x14ac:dyDescent="0.25">
      <c r="A1922" s="55" t="s">
        <v>4363</v>
      </c>
      <c r="B1922" s="56" t="s">
        <v>4364</v>
      </c>
      <c r="C1922" s="57" t="s">
        <v>4365</v>
      </c>
      <c r="D1922" s="56" t="s">
        <v>6792</v>
      </c>
      <c r="E1922" s="56" t="s">
        <v>12</v>
      </c>
      <c r="F1922" s="58">
        <v>3</v>
      </c>
      <c r="G1922" s="59">
        <v>40.06</v>
      </c>
      <c r="H1922" s="60">
        <v>120.18</v>
      </c>
      <c r="I1922" s="38"/>
      <c r="J1922" s="38"/>
      <c r="L1922" s="27"/>
      <c r="N1922" s="19"/>
      <c r="P1922" s="19"/>
    </row>
    <row r="1923" spans="1:16" x14ac:dyDescent="0.25">
      <c r="A1923" s="55" t="s">
        <v>5987</v>
      </c>
      <c r="B1923" s="56" t="s">
        <v>5991</v>
      </c>
      <c r="C1923" s="57" t="s">
        <v>5992</v>
      </c>
      <c r="D1923" s="56" t="s">
        <v>6792</v>
      </c>
      <c r="E1923" s="56" t="s">
        <v>19</v>
      </c>
      <c r="F1923" s="58">
        <v>7</v>
      </c>
      <c r="G1923" s="59">
        <v>17.09</v>
      </c>
      <c r="H1923" s="60">
        <v>119.63</v>
      </c>
      <c r="I1923" s="38"/>
      <c r="J1923" s="38"/>
      <c r="L1923" s="27"/>
      <c r="N1923" s="19"/>
      <c r="P1923" s="19"/>
    </row>
    <row r="1924" spans="1:16" x14ac:dyDescent="0.25">
      <c r="A1924" s="55" t="s">
        <v>6195</v>
      </c>
      <c r="B1924" s="56" t="s">
        <v>6208</v>
      </c>
      <c r="C1924" s="57" t="s">
        <v>6209</v>
      </c>
      <c r="D1924" s="56" t="s">
        <v>6792</v>
      </c>
      <c r="E1924" s="56" t="s">
        <v>12</v>
      </c>
      <c r="F1924" s="58">
        <v>5</v>
      </c>
      <c r="G1924" s="59">
        <v>23.86</v>
      </c>
      <c r="H1924" s="60">
        <v>119.3</v>
      </c>
      <c r="I1924" s="38"/>
      <c r="J1924" s="38"/>
      <c r="L1924" s="27"/>
      <c r="N1924" s="19"/>
      <c r="P1924" s="19"/>
    </row>
    <row r="1925" spans="1:16" x14ac:dyDescent="0.25">
      <c r="A1925" s="55" t="s">
        <v>6325</v>
      </c>
      <c r="B1925" s="56" t="s">
        <v>6338</v>
      </c>
      <c r="C1925" s="57" t="s">
        <v>6339</v>
      </c>
      <c r="D1925" s="56" t="s">
        <v>6792</v>
      </c>
      <c r="E1925" s="56" t="s">
        <v>19</v>
      </c>
      <c r="F1925" s="58">
        <v>7</v>
      </c>
      <c r="G1925" s="59">
        <v>16.96</v>
      </c>
      <c r="H1925" s="60">
        <v>118.72</v>
      </c>
      <c r="I1925" s="38"/>
      <c r="J1925" s="38"/>
      <c r="L1925" s="27"/>
      <c r="N1925" s="19"/>
      <c r="P1925" s="19"/>
    </row>
    <row r="1926" spans="1:16" x14ac:dyDescent="0.25">
      <c r="A1926" s="55" t="s">
        <v>3942</v>
      </c>
      <c r="B1926" s="56" t="s">
        <v>3967</v>
      </c>
      <c r="C1926" s="57" t="s">
        <v>3968</v>
      </c>
      <c r="D1926" s="56" t="s">
        <v>6792</v>
      </c>
      <c r="E1926" s="56" t="s">
        <v>19</v>
      </c>
      <c r="F1926" s="58">
        <v>5</v>
      </c>
      <c r="G1926" s="59">
        <v>23.74</v>
      </c>
      <c r="H1926" s="60">
        <v>118.7</v>
      </c>
      <c r="I1926" s="38"/>
      <c r="J1926" s="38"/>
      <c r="L1926" s="27"/>
      <c r="N1926" s="19"/>
      <c r="P1926" s="19"/>
    </row>
    <row r="1927" spans="1:16" x14ac:dyDescent="0.25">
      <c r="A1927" s="55" t="s">
        <v>2232</v>
      </c>
      <c r="B1927" s="56" t="s">
        <v>2233</v>
      </c>
      <c r="C1927" s="57" t="s">
        <v>2234</v>
      </c>
      <c r="D1927" s="56" t="s">
        <v>6792</v>
      </c>
      <c r="E1927" s="56" t="s">
        <v>19</v>
      </c>
      <c r="F1927" s="61">
        <v>5</v>
      </c>
      <c r="G1927" s="59">
        <v>23.69</v>
      </c>
      <c r="H1927" s="60">
        <v>118.45</v>
      </c>
      <c r="I1927" s="38"/>
      <c r="J1927" s="38"/>
      <c r="L1927" s="27"/>
      <c r="N1927" s="19"/>
      <c r="P1927" s="19"/>
    </row>
    <row r="1928" spans="1:16" x14ac:dyDescent="0.25">
      <c r="A1928" s="55" t="s">
        <v>3329</v>
      </c>
      <c r="B1928" s="56" t="s">
        <v>3342</v>
      </c>
      <c r="C1928" s="57" t="s">
        <v>3343</v>
      </c>
      <c r="D1928" s="56" t="s">
        <v>6792</v>
      </c>
      <c r="E1928" s="56" t="s">
        <v>19</v>
      </c>
      <c r="F1928" s="58">
        <v>5</v>
      </c>
      <c r="G1928" s="59">
        <v>23.69</v>
      </c>
      <c r="H1928" s="60">
        <v>118.45</v>
      </c>
      <c r="I1928" s="38"/>
      <c r="J1928" s="38"/>
      <c r="L1928" s="27"/>
      <c r="N1928" s="19"/>
      <c r="P1928" s="19"/>
    </row>
    <row r="1929" spans="1:16" x14ac:dyDescent="0.25">
      <c r="A1929" s="55" t="s">
        <v>3377</v>
      </c>
      <c r="B1929" s="56" t="s">
        <v>3390</v>
      </c>
      <c r="C1929" s="57" t="s">
        <v>3391</v>
      </c>
      <c r="D1929" s="56" t="s">
        <v>6792</v>
      </c>
      <c r="E1929" s="56" t="s">
        <v>19</v>
      </c>
      <c r="F1929" s="58">
        <v>5</v>
      </c>
      <c r="G1929" s="59">
        <v>23.69</v>
      </c>
      <c r="H1929" s="60">
        <v>118.45</v>
      </c>
      <c r="I1929" s="38"/>
      <c r="J1929" s="38"/>
      <c r="L1929" s="27"/>
      <c r="N1929" s="19"/>
      <c r="P1929" s="19"/>
    </row>
    <row r="1930" spans="1:16" x14ac:dyDescent="0.25">
      <c r="A1930" s="55" t="s">
        <v>3389</v>
      </c>
      <c r="B1930" s="56" t="s">
        <v>3402</v>
      </c>
      <c r="C1930" s="57" t="s">
        <v>3403</v>
      </c>
      <c r="D1930" s="56" t="s">
        <v>6792</v>
      </c>
      <c r="E1930" s="56" t="s">
        <v>68</v>
      </c>
      <c r="F1930" s="58">
        <v>5</v>
      </c>
      <c r="G1930" s="59">
        <v>23.69</v>
      </c>
      <c r="H1930" s="60">
        <v>118.45</v>
      </c>
      <c r="I1930" s="38"/>
      <c r="J1930" s="38"/>
      <c r="L1930" s="27"/>
      <c r="N1930" s="19"/>
      <c r="P1930" s="19"/>
    </row>
    <row r="1931" spans="1:16" x14ac:dyDescent="0.25">
      <c r="A1931" s="55" t="s">
        <v>3398</v>
      </c>
      <c r="B1931" s="56" t="s">
        <v>3411</v>
      </c>
      <c r="C1931" s="57" t="s">
        <v>3412</v>
      </c>
      <c r="D1931" s="56" t="s">
        <v>6792</v>
      </c>
      <c r="E1931" s="56" t="s">
        <v>19</v>
      </c>
      <c r="F1931" s="58">
        <v>5</v>
      </c>
      <c r="G1931" s="59">
        <v>23.69</v>
      </c>
      <c r="H1931" s="60">
        <v>118.45</v>
      </c>
      <c r="I1931" s="38"/>
      <c r="J1931" s="38"/>
      <c r="L1931" s="27"/>
      <c r="N1931" s="19"/>
      <c r="P1931" s="19"/>
    </row>
    <row r="1932" spans="1:16" x14ac:dyDescent="0.25">
      <c r="A1932" s="55" t="s">
        <v>3434</v>
      </c>
      <c r="B1932" s="56" t="s">
        <v>3447</v>
      </c>
      <c r="C1932" s="57" t="s">
        <v>3448</v>
      </c>
      <c r="D1932" s="56" t="s">
        <v>6792</v>
      </c>
      <c r="E1932" s="56" t="s">
        <v>19</v>
      </c>
      <c r="F1932" s="58">
        <v>5</v>
      </c>
      <c r="G1932" s="59">
        <v>23.69</v>
      </c>
      <c r="H1932" s="60">
        <v>118.45</v>
      </c>
      <c r="I1932" s="38"/>
      <c r="J1932" s="38"/>
      <c r="L1932" s="27"/>
      <c r="N1932" s="19"/>
      <c r="P1932" s="19"/>
    </row>
    <row r="1933" spans="1:16" x14ac:dyDescent="0.25">
      <c r="A1933" s="55" t="s">
        <v>3479</v>
      </c>
      <c r="B1933" s="56" t="s">
        <v>3492</v>
      </c>
      <c r="C1933" s="57" t="s">
        <v>3493</v>
      </c>
      <c r="D1933" s="56" t="s">
        <v>6792</v>
      </c>
      <c r="E1933" s="56" t="s">
        <v>19</v>
      </c>
      <c r="F1933" s="58">
        <v>5</v>
      </c>
      <c r="G1933" s="59">
        <v>23.69</v>
      </c>
      <c r="H1933" s="60">
        <v>118.45</v>
      </c>
      <c r="I1933" s="38"/>
      <c r="J1933" s="38"/>
      <c r="L1933" s="27"/>
      <c r="N1933" s="19"/>
      <c r="P1933" s="19"/>
    </row>
    <row r="1934" spans="1:16" x14ac:dyDescent="0.25">
      <c r="A1934" s="55" t="s">
        <v>3491</v>
      </c>
      <c r="B1934" s="56" t="s">
        <v>3504</v>
      </c>
      <c r="C1934" s="57" t="s">
        <v>3505</v>
      </c>
      <c r="D1934" s="56" t="s">
        <v>6792</v>
      </c>
      <c r="E1934" s="56" t="s">
        <v>19</v>
      </c>
      <c r="F1934" s="58">
        <v>5</v>
      </c>
      <c r="G1934" s="59">
        <v>23.69</v>
      </c>
      <c r="H1934" s="60">
        <v>118.45</v>
      </c>
      <c r="I1934" s="38"/>
      <c r="J1934" s="38"/>
      <c r="L1934" s="27"/>
      <c r="N1934" s="19"/>
      <c r="P1934" s="19"/>
    </row>
    <row r="1935" spans="1:16" x14ac:dyDescent="0.25">
      <c r="A1935" s="55" t="s">
        <v>3497</v>
      </c>
      <c r="B1935" s="56" t="s">
        <v>3510</v>
      </c>
      <c r="C1935" s="57" t="s">
        <v>3511</v>
      </c>
      <c r="D1935" s="56" t="s">
        <v>6792</v>
      </c>
      <c r="E1935" s="56" t="s">
        <v>68</v>
      </c>
      <c r="F1935" s="58">
        <v>5</v>
      </c>
      <c r="G1935" s="59">
        <v>23.69</v>
      </c>
      <c r="H1935" s="60">
        <v>118.45</v>
      </c>
      <c r="I1935" s="38"/>
      <c r="J1935" s="38"/>
      <c r="L1935" s="27"/>
      <c r="N1935" s="19"/>
      <c r="P1935" s="19"/>
    </row>
    <row r="1936" spans="1:16" x14ac:dyDescent="0.25">
      <c r="A1936" s="55" t="s">
        <v>3542</v>
      </c>
      <c r="B1936" s="56" t="s">
        <v>3555</v>
      </c>
      <c r="C1936" s="57" t="s">
        <v>3556</v>
      </c>
      <c r="D1936" s="56" t="s">
        <v>6792</v>
      </c>
      <c r="E1936" s="56" t="s">
        <v>19</v>
      </c>
      <c r="F1936" s="58">
        <v>5</v>
      </c>
      <c r="G1936" s="59">
        <v>23.69</v>
      </c>
      <c r="H1936" s="60">
        <v>118.45</v>
      </c>
      <c r="I1936" s="38"/>
      <c r="J1936" s="38"/>
      <c r="L1936" s="27"/>
      <c r="N1936" s="19"/>
      <c r="P1936" s="19"/>
    </row>
    <row r="1937" spans="1:16" x14ac:dyDescent="0.25">
      <c r="A1937" s="55" t="s">
        <v>3563</v>
      </c>
      <c r="B1937" s="56" t="s">
        <v>3576</v>
      </c>
      <c r="C1937" s="57" t="s">
        <v>3577</v>
      </c>
      <c r="D1937" s="56" t="s">
        <v>6792</v>
      </c>
      <c r="E1937" s="56" t="s">
        <v>19</v>
      </c>
      <c r="F1937" s="58">
        <v>5</v>
      </c>
      <c r="G1937" s="59">
        <v>23.69</v>
      </c>
      <c r="H1937" s="60">
        <v>118.45</v>
      </c>
      <c r="I1937" s="38"/>
      <c r="J1937" s="38"/>
      <c r="L1937" s="27"/>
      <c r="N1937" s="19"/>
      <c r="P1937" s="19"/>
    </row>
    <row r="1938" spans="1:16" x14ac:dyDescent="0.25">
      <c r="A1938" s="55" t="s">
        <v>3572</v>
      </c>
      <c r="B1938" s="56" t="s">
        <v>3585</v>
      </c>
      <c r="C1938" s="57" t="s">
        <v>3586</v>
      </c>
      <c r="D1938" s="56" t="s">
        <v>6792</v>
      </c>
      <c r="E1938" s="56" t="s">
        <v>68</v>
      </c>
      <c r="F1938" s="58">
        <v>5</v>
      </c>
      <c r="G1938" s="59">
        <v>23.69</v>
      </c>
      <c r="H1938" s="60">
        <v>118.45</v>
      </c>
      <c r="I1938" s="38"/>
      <c r="J1938" s="38"/>
      <c r="L1938" s="27"/>
      <c r="N1938" s="19"/>
      <c r="P1938" s="19"/>
    </row>
    <row r="1939" spans="1:16" x14ac:dyDescent="0.25">
      <c r="A1939" s="55" t="s">
        <v>3614</v>
      </c>
      <c r="B1939" s="56" t="s">
        <v>3627</v>
      </c>
      <c r="C1939" s="57" t="s">
        <v>3628</v>
      </c>
      <c r="D1939" s="56" t="s">
        <v>6792</v>
      </c>
      <c r="E1939" s="56" t="s">
        <v>19</v>
      </c>
      <c r="F1939" s="58">
        <v>5</v>
      </c>
      <c r="G1939" s="59">
        <v>23.69</v>
      </c>
      <c r="H1939" s="60">
        <v>118.45</v>
      </c>
      <c r="I1939" s="38"/>
      <c r="J1939" s="38"/>
      <c r="L1939" s="27"/>
      <c r="N1939" s="19"/>
      <c r="P1939" s="19"/>
    </row>
    <row r="1940" spans="1:16" x14ac:dyDescent="0.25">
      <c r="A1940" s="55" t="s">
        <v>3626</v>
      </c>
      <c r="B1940" s="56" t="s">
        <v>3639</v>
      </c>
      <c r="C1940" s="57" t="s">
        <v>3640</v>
      </c>
      <c r="D1940" s="56" t="s">
        <v>6792</v>
      </c>
      <c r="E1940" s="56" t="s">
        <v>19</v>
      </c>
      <c r="F1940" s="58">
        <v>5</v>
      </c>
      <c r="G1940" s="59">
        <v>23.69</v>
      </c>
      <c r="H1940" s="60">
        <v>118.45</v>
      </c>
      <c r="I1940" s="38"/>
      <c r="J1940" s="38"/>
      <c r="L1940" s="27"/>
      <c r="N1940" s="19"/>
      <c r="P1940" s="19"/>
    </row>
    <row r="1941" spans="1:16" x14ac:dyDescent="0.25">
      <c r="A1941" s="55" t="s">
        <v>3650</v>
      </c>
      <c r="B1941" s="56" t="s">
        <v>3663</v>
      </c>
      <c r="C1941" s="57" t="s">
        <v>3664</v>
      </c>
      <c r="D1941" s="56" t="s">
        <v>6792</v>
      </c>
      <c r="E1941" s="56" t="s">
        <v>19</v>
      </c>
      <c r="F1941" s="58">
        <v>5</v>
      </c>
      <c r="G1941" s="59">
        <v>23.69</v>
      </c>
      <c r="H1941" s="60">
        <v>118.45</v>
      </c>
      <c r="I1941" s="38"/>
      <c r="J1941" s="38"/>
      <c r="L1941" s="27"/>
      <c r="N1941" s="19"/>
      <c r="P1941" s="19"/>
    </row>
    <row r="1942" spans="1:16" x14ac:dyDescent="0.25">
      <c r="A1942" s="55" t="s">
        <v>3653</v>
      </c>
      <c r="B1942" s="56" t="s">
        <v>3666</v>
      </c>
      <c r="C1942" s="57" t="s">
        <v>3667</v>
      </c>
      <c r="D1942" s="56" t="s">
        <v>6792</v>
      </c>
      <c r="E1942" s="56" t="s">
        <v>68</v>
      </c>
      <c r="F1942" s="58">
        <v>5</v>
      </c>
      <c r="G1942" s="59">
        <v>23.69</v>
      </c>
      <c r="H1942" s="60">
        <v>118.45</v>
      </c>
      <c r="I1942" s="38"/>
      <c r="J1942" s="38"/>
      <c r="L1942" s="27"/>
      <c r="N1942" s="19"/>
      <c r="P1942" s="19"/>
    </row>
    <row r="1943" spans="1:16" x14ac:dyDescent="0.25">
      <c r="A1943" s="55" t="s">
        <v>3698</v>
      </c>
      <c r="B1943" s="56" t="s">
        <v>3711</v>
      </c>
      <c r="C1943" s="57" t="s">
        <v>3712</v>
      </c>
      <c r="D1943" s="56" t="s">
        <v>6792</v>
      </c>
      <c r="E1943" s="56" t="s">
        <v>19</v>
      </c>
      <c r="F1943" s="58">
        <v>5</v>
      </c>
      <c r="G1943" s="59">
        <v>23.69</v>
      </c>
      <c r="H1943" s="60">
        <v>118.45</v>
      </c>
      <c r="I1943" s="38"/>
      <c r="J1943" s="38"/>
      <c r="L1943" s="27"/>
      <c r="N1943" s="19"/>
      <c r="P1943" s="19"/>
    </row>
    <row r="1944" spans="1:16" x14ac:dyDescent="0.25">
      <c r="A1944" s="55" t="s">
        <v>3701</v>
      </c>
      <c r="B1944" s="56" t="s">
        <v>3714</v>
      </c>
      <c r="C1944" s="57" t="s">
        <v>3715</v>
      </c>
      <c r="D1944" s="56" t="s">
        <v>6792</v>
      </c>
      <c r="E1944" s="56" t="s">
        <v>68</v>
      </c>
      <c r="F1944" s="58">
        <v>5</v>
      </c>
      <c r="G1944" s="59">
        <v>23.69</v>
      </c>
      <c r="H1944" s="60">
        <v>118.45</v>
      </c>
      <c r="I1944" s="38"/>
      <c r="J1944" s="38"/>
      <c r="L1944" s="27"/>
      <c r="N1944" s="19"/>
      <c r="P1944" s="19"/>
    </row>
    <row r="1945" spans="1:16" x14ac:dyDescent="0.25">
      <c r="A1945" s="55" t="s">
        <v>3764</v>
      </c>
      <c r="B1945" s="56" t="s">
        <v>3777</v>
      </c>
      <c r="C1945" s="57" t="s">
        <v>3778</v>
      </c>
      <c r="D1945" s="56" t="s">
        <v>6792</v>
      </c>
      <c r="E1945" s="56" t="s">
        <v>68</v>
      </c>
      <c r="F1945" s="58">
        <v>5</v>
      </c>
      <c r="G1945" s="59">
        <v>23.69</v>
      </c>
      <c r="H1945" s="60">
        <v>118.45</v>
      </c>
      <c r="I1945" s="38"/>
      <c r="J1945" s="38"/>
      <c r="L1945" s="27"/>
      <c r="N1945" s="19"/>
      <c r="P1945" s="19"/>
    </row>
    <row r="1946" spans="1:16" ht="16.5" x14ac:dyDescent="0.25">
      <c r="A1946" s="55" t="s">
        <v>4239</v>
      </c>
      <c r="B1946" s="56" t="s">
        <v>4273</v>
      </c>
      <c r="C1946" s="57" t="s">
        <v>4274</v>
      </c>
      <c r="D1946" s="56" t="s">
        <v>11</v>
      </c>
      <c r="E1946" s="56" t="s">
        <v>19</v>
      </c>
      <c r="F1946" s="58">
        <v>5</v>
      </c>
      <c r="G1946" s="59">
        <v>23.68</v>
      </c>
      <c r="H1946" s="60">
        <v>118.4</v>
      </c>
      <c r="I1946" s="38"/>
      <c r="J1946" s="38"/>
      <c r="L1946" s="27"/>
      <c r="N1946" s="19"/>
      <c r="P1946" s="19"/>
    </row>
    <row r="1947" spans="1:16" x14ac:dyDescent="0.25">
      <c r="A1947" s="55" t="s">
        <v>2840</v>
      </c>
      <c r="B1947" s="56" t="s">
        <v>2841</v>
      </c>
      <c r="C1947" s="57" t="s">
        <v>2842</v>
      </c>
      <c r="D1947" s="56" t="s">
        <v>6792</v>
      </c>
      <c r="E1947" s="56" t="s">
        <v>68</v>
      </c>
      <c r="F1947" s="58">
        <v>3</v>
      </c>
      <c r="G1947" s="59">
        <v>39.31</v>
      </c>
      <c r="H1947" s="60">
        <v>117.93</v>
      </c>
      <c r="I1947" s="38"/>
      <c r="J1947" s="38"/>
      <c r="L1947" s="27"/>
      <c r="N1947" s="19"/>
      <c r="P1947" s="19"/>
    </row>
    <row r="1948" spans="1:16" x14ac:dyDescent="0.25">
      <c r="A1948" s="55" t="s">
        <v>6096</v>
      </c>
      <c r="B1948" s="56" t="s">
        <v>6109</v>
      </c>
      <c r="C1948" s="57" t="s">
        <v>6110</v>
      </c>
      <c r="D1948" s="56" t="s">
        <v>6792</v>
      </c>
      <c r="E1948" s="56" t="s">
        <v>19</v>
      </c>
      <c r="F1948" s="58">
        <v>7</v>
      </c>
      <c r="G1948" s="59">
        <v>16.64</v>
      </c>
      <c r="H1948" s="60">
        <v>116.48</v>
      </c>
      <c r="I1948" s="38"/>
      <c r="J1948" s="38"/>
      <c r="L1948" s="27"/>
      <c r="N1948" s="19"/>
      <c r="P1948" s="19"/>
    </row>
    <row r="1949" spans="1:16" x14ac:dyDescent="0.25">
      <c r="A1949" s="55" t="s">
        <v>5382</v>
      </c>
      <c r="B1949" s="56" t="s">
        <v>5383</v>
      </c>
      <c r="C1949" s="57" t="s">
        <v>5384</v>
      </c>
      <c r="D1949" s="56" t="s">
        <v>6792</v>
      </c>
      <c r="E1949" s="56" t="s">
        <v>12</v>
      </c>
      <c r="F1949" s="58">
        <v>3</v>
      </c>
      <c r="G1949" s="59">
        <v>38.770000000000003</v>
      </c>
      <c r="H1949" s="60">
        <v>116.31</v>
      </c>
      <c r="I1949" s="38"/>
      <c r="J1949" s="38"/>
      <c r="L1949" s="27"/>
      <c r="N1949" s="19"/>
      <c r="P1949" s="19"/>
    </row>
    <row r="1950" spans="1:16" x14ac:dyDescent="0.25">
      <c r="A1950" s="55" t="s">
        <v>3935</v>
      </c>
      <c r="B1950" s="56" t="s">
        <v>3958</v>
      </c>
      <c r="C1950" s="57" t="s">
        <v>3959</v>
      </c>
      <c r="D1950" s="56" t="s">
        <v>6792</v>
      </c>
      <c r="E1950" s="56" t="s">
        <v>19</v>
      </c>
      <c r="F1950" s="58">
        <v>13</v>
      </c>
      <c r="G1950" s="59">
        <v>8.91</v>
      </c>
      <c r="H1950" s="60">
        <v>115.83</v>
      </c>
      <c r="I1950" s="38"/>
      <c r="J1950" s="38"/>
      <c r="L1950" s="27"/>
      <c r="N1950" s="19"/>
      <c r="P1950" s="19"/>
    </row>
    <row r="1951" spans="1:16" x14ac:dyDescent="0.25">
      <c r="A1951" s="55" t="s">
        <v>4787</v>
      </c>
      <c r="B1951" s="56" t="s">
        <v>4788</v>
      </c>
      <c r="C1951" s="57" t="s">
        <v>4789</v>
      </c>
      <c r="D1951" s="56" t="s">
        <v>6792</v>
      </c>
      <c r="E1951" s="56" t="s">
        <v>12</v>
      </c>
      <c r="F1951" s="58">
        <v>4</v>
      </c>
      <c r="G1951" s="59">
        <v>28.91</v>
      </c>
      <c r="H1951" s="60">
        <v>115.64</v>
      </c>
      <c r="I1951" s="38"/>
      <c r="J1951" s="38"/>
      <c r="K1951" s="27" t="s">
        <v>6797</v>
      </c>
      <c r="L1951" s="27"/>
      <c r="N1951" s="19"/>
      <c r="P1951" s="19"/>
    </row>
    <row r="1952" spans="1:16" ht="16.5" x14ac:dyDescent="0.25">
      <c r="A1952" s="55" t="s">
        <v>6637</v>
      </c>
      <c r="B1952" s="56" t="s">
        <v>6650</v>
      </c>
      <c r="C1952" s="57" t="s">
        <v>6651</v>
      </c>
      <c r="D1952" s="56" t="s">
        <v>11</v>
      </c>
      <c r="E1952" s="56" t="s">
        <v>19</v>
      </c>
      <c r="F1952" s="61">
        <v>12</v>
      </c>
      <c r="G1952" s="59">
        <v>9.6300000000000008</v>
      </c>
      <c r="H1952" s="60">
        <v>115.56</v>
      </c>
      <c r="I1952" s="38"/>
      <c r="J1952" s="38"/>
      <c r="L1952" s="27"/>
      <c r="N1952" s="19"/>
      <c r="P1952" s="19"/>
    </row>
    <row r="1953" spans="1:16" x14ac:dyDescent="0.25">
      <c r="A1953" s="55" t="s">
        <v>5546</v>
      </c>
      <c r="B1953" s="56" t="s">
        <v>5547</v>
      </c>
      <c r="C1953" s="57" t="s">
        <v>5548</v>
      </c>
      <c r="D1953" s="56" t="s">
        <v>6792</v>
      </c>
      <c r="E1953" s="56" t="s">
        <v>12</v>
      </c>
      <c r="F1953" s="58">
        <v>5</v>
      </c>
      <c r="G1953" s="59">
        <v>23.09</v>
      </c>
      <c r="H1953" s="60">
        <v>115.45</v>
      </c>
      <c r="I1953" s="38"/>
      <c r="J1953" s="38"/>
      <c r="K1953" s="27" t="s">
        <v>6533</v>
      </c>
      <c r="L1953" s="27"/>
      <c r="N1953" s="19"/>
      <c r="P1953" s="19"/>
    </row>
    <row r="1954" spans="1:16" x14ac:dyDescent="0.25">
      <c r="A1954" s="55" t="s">
        <v>5292</v>
      </c>
      <c r="B1954" s="56" t="s">
        <v>5293</v>
      </c>
      <c r="C1954" s="57" t="s">
        <v>5294</v>
      </c>
      <c r="D1954" s="56" t="s">
        <v>6792</v>
      </c>
      <c r="E1954" s="56" t="s">
        <v>12</v>
      </c>
      <c r="F1954" s="58">
        <v>3</v>
      </c>
      <c r="G1954" s="59">
        <v>38.46</v>
      </c>
      <c r="H1954" s="60">
        <v>115.38</v>
      </c>
      <c r="I1954" s="38"/>
      <c r="J1954" s="38"/>
      <c r="K1954" s="27" t="s">
        <v>6533</v>
      </c>
      <c r="L1954" s="27"/>
      <c r="N1954" s="19"/>
      <c r="P1954" s="19"/>
    </row>
    <row r="1955" spans="1:16" x14ac:dyDescent="0.25">
      <c r="A1955" s="55" t="s">
        <v>6286</v>
      </c>
      <c r="B1955" s="56" t="s">
        <v>6299</v>
      </c>
      <c r="C1955" s="57" t="s">
        <v>6300</v>
      </c>
      <c r="D1955" s="56" t="s">
        <v>6792</v>
      </c>
      <c r="E1955" s="56" t="s">
        <v>12</v>
      </c>
      <c r="F1955" s="58">
        <v>7</v>
      </c>
      <c r="G1955" s="59">
        <v>16.48</v>
      </c>
      <c r="H1955" s="60">
        <v>115.36</v>
      </c>
      <c r="I1955" s="38"/>
      <c r="J1955" s="38"/>
      <c r="L1955" s="27"/>
      <c r="N1955" s="19"/>
      <c r="P1955" s="19"/>
    </row>
    <row r="1956" spans="1:16" x14ac:dyDescent="0.25">
      <c r="A1956" s="55" t="s">
        <v>5364</v>
      </c>
      <c r="B1956" s="56" t="s">
        <v>5365</v>
      </c>
      <c r="C1956" s="57" t="s">
        <v>5366</v>
      </c>
      <c r="D1956" s="56" t="s">
        <v>6792</v>
      </c>
      <c r="E1956" s="56" t="s">
        <v>12</v>
      </c>
      <c r="F1956" s="58">
        <v>3</v>
      </c>
      <c r="G1956" s="59">
        <v>38.18</v>
      </c>
      <c r="H1956" s="60">
        <v>114.54</v>
      </c>
      <c r="I1956" s="38"/>
      <c r="J1956" s="38"/>
      <c r="K1956" s="27" t="s">
        <v>6533</v>
      </c>
      <c r="L1956" s="27"/>
      <c r="N1956" s="19"/>
      <c r="P1956" s="19"/>
    </row>
    <row r="1957" spans="1:16" x14ac:dyDescent="0.25">
      <c r="A1957" s="55" t="s">
        <v>5337</v>
      </c>
      <c r="B1957" s="56" t="s">
        <v>5338</v>
      </c>
      <c r="C1957" s="57" t="s">
        <v>5339</v>
      </c>
      <c r="D1957" s="56" t="s">
        <v>6792</v>
      </c>
      <c r="E1957" s="56" t="s">
        <v>12</v>
      </c>
      <c r="F1957" s="58">
        <v>3</v>
      </c>
      <c r="G1957" s="59">
        <v>38.03</v>
      </c>
      <c r="H1957" s="60">
        <v>114.09</v>
      </c>
      <c r="I1957" s="38"/>
      <c r="J1957" s="38"/>
      <c r="K1957" s="27" t="s">
        <v>6533</v>
      </c>
      <c r="L1957" s="27"/>
      <c r="N1957" s="19"/>
      <c r="P1957" s="19"/>
    </row>
    <row r="1958" spans="1:16" x14ac:dyDescent="0.25">
      <c r="A1958" s="55" t="s">
        <v>2667</v>
      </c>
      <c r="B1958" s="56" t="s">
        <v>2668</v>
      </c>
      <c r="C1958" s="57" t="s">
        <v>2669</v>
      </c>
      <c r="D1958" s="56" t="s">
        <v>6792</v>
      </c>
      <c r="E1958" s="56" t="s">
        <v>68</v>
      </c>
      <c r="F1958" s="58">
        <v>5</v>
      </c>
      <c r="G1958" s="59">
        <v>22.77</v>
      </c>
      <c r="H1958" s="60">
        <v>113.85</v>
      </c>
      <c r="I1958" s="38"/>
      <c r="J1958" s="38"/>
      <c r="L1958" s="27"/>
      <c r="N1958" s="19"/>
      <c r="P1958" s="19"/>
    </row>
    <row r="1959" spans="1:16" x14ac:dyDescent="0.25">
      <c r="A1959" s="55" t="s">
        <v>5358</v>
      </c>
      <c r="B1959" s="56" t="s">
        <v>5359</v>
      </c>
      <c r="C1959" s="57" t="s">
        <v>5360</v>
      </c>
      <c r="D1959" s="56" t="s">
        <v>6792</v>
      </c>
      <c r="E1959" s="56" t="s">
        <v>12</v>
      </c>
      <c r="F1959" s="58">
        <v>3</v>
      </c>
      <c r="G1959" s="59">
        <v>37.85</v>
      </c>
      <c r="H1959" s="60">
        <v>113.55</v>
      </c>
      <c r="I1959" s="38"/>
      <c r="J1959" s="38"/>
      <c r="L1959" s="27"/>
      <c r="N1959" s="19"/>
      <c r="P1959" s="19"/>
    </row>
    <row r="1960" spans="1:16" ht="16.5" x14ac:dyDescent="0.25">
      <c r="A1960" s="55" t="s">
        <v>1927</v>
      </c>
      <c r="B1960" s="56" t="s">
        <v>1928</v>
      </c>
      <c r="C1960" s="57" t="s">
        <v>1929</v>
      </c>
      <c r="D1960" s="56" t="s">
        <v>11</v>
      </c>
      <c r="E1960" s="56" t="s">
        <v>68</v>
      </c>
      <c r="F1960" s="58">
        <v>3</v>
      </c>
      <c r="G1960" s="59">
        <v>37.61</v>
      </c>
      <c r="H1960" s="60">
        <v>112.83</v>
      </c>
      <c r="I1960" s="38"/>
      <c r="J1960" s="38"/>
      <c r="L1960" s="27"/>
      <c r="N1960" s="19"/>
      <c r="P1960" s="19"/>
    </row>
    <row r="1961" spans="1:16" x14ac:dyDescent="0.25">
      <c r="A1961" s="55" t="s">
        <v>5993</v>
      </c>
      <c r="B1961" s="56" t="s">
        <v>5997</v>
      </c>
      <c r="C1961" s="57" t="s">
        <v>5998</v>
      </c>
      <c r="D1961" s="56" t="s">
        <v>6792</v>
      </c>
      <c r="E1961" s="56" t="s">
        <v>12</v>
      </c>
      <c r="F1961" s="58">
        <v>7</v>
      </c>
      <c r="G1961" s="59">
        <v>16.02</v>
      </c>
      <c r="H1961" s="60">
        <v>112.14</v>
      </c>
      <c r="I1961" s="38"/>
      <c r="J1961" s="38"/>
      <c r="L1961" s="27"/>
      <c r="N1961" s="19"/>
      <c r="P1961" s="19"/>
    </row>
    <row r="1962" spans="1:16" x14ac:dyDescent="0.25">
      <c r="A1962" s="55" t="s">
        <v>6468</v>
      </c>
      <c r="B1962" s="56" t="s">
        <v>6479</v>
      </c>
      <c r="C1962" s="57" t="s">
        <v>5998</v>
      </c>
      <c r="D1962" s="56" t="s">
        <v>6792</v>
      </c>
      <c r="E1962" s="56" t="s">
        <v>12</v>
      </c>
      <c r="F1962" s="58">
        <v>7</v>
      </c>
      <c r="G1962" s="59">
        <v>16.02</v>
      </c>
      <c r="H1962" s="60">
        <v>112.14</v>
      </c>
      <c r="I1962" s="38"/>
      <c r="J1962" s="38"/>
      <c r="L1962" s="27"/>
      <c r="N1962" s="19"/>
      <c r="P1962" s="19"/>
    </row>
    <row r="1963" spans="1:16" x14ac:dyDescent="0.25">
      <c r="A1963" s="55" t="s">
        <v>4224</v>
      </c>
      <c r="B1963" s="56" t="s">
        <v>4258</v>
      </c>
      <c r="C1963" s="57" t="s">
        <v>4259</v>
      </c>
      <c r="D1963" s="56" t="s">
        <v>6840</v>
      </c>
      <c r="E1963" s="56" t="s">
        <v>19</v>
      </c>
      <c r="F1963" s="58">
        <v>5</v>
      </c>
      <c r="G1963" s="59">
        <v>22.17</v>
      </c>
      <c r="H1963" s="60">
        <v>110.85</v>
      </c>
      <c r="I1963" s="38"/>
      <c r="J1963" s="38"/>
      <c r="L1963" s="27"/>
      <c r="N1963" s="19"/>
      <c r="P1963" s="19"/>
    </row>
    <row r="1964" spans="1:16" x14ac:dyDescent="0.25">
      <c r="A1964" s="55" t="s">
        <v>5737</v>
      </c>
      <c r="B1964" s="56" t="s">
        <v>5741</v>
      </c>
      <c r="C1964" s="57" t="s">
        <v>5498</v>
      </c>
      <c r="D1964" s="56" t="s">
        <v>6792</v>
      </c>
      <c r="E1964" s="56" t="s">
        <v>698</v>
      </c>
      <c r="F1964" s="58">
        <v>7</v>
      </c>
      <c r="G1964" s="59">
        <v>15.83</v>
      </c>
      <c r="H1964" s="60">
        <v>110.81</v>
      </c>
      <c r="I1964" s="38"/>
      <c r="J1964" s="38"/>
      <c r="L1964" s="27"/>
      <c r="N1964" s="19"/>
      <c r="P1964" s="19"/>
    </row>
    <row r="1965" spans="1:16" x14ac:dyDescent="0.25">
      <c r="A1965" s="55" t="s">
        <v>4859</v>
      </c>
      <c r="B1965" s="56" t="s">
        <v>4863</v>
      </c>
      <c r="C1965" s="57" t="s">
        <v>4864</v>
      </c>
      <c r="D1965" s="56" t="s">
        <v>6792</v>
      </c>
      <c r="E1965" s="56" t="s">
        <v>68</v>
      </c>
      <c r="F1965" s="58">
        <v>2</v>
      </c>
      <c r="G1965" s="59">
        <v>55.3</v>
      </c>
      <c r="H1965" s="60">
        <v>110.6</v>
      </c>
      <c r="I1965" s="38"/>
      <c r="J1965" s="38"/>
      <c r="L1965" s="27"/>
      <c r="N1965" s="19"/>
      <c r="P1965" s="19"/>
    </row>
    <row r="1966" spans="1:16" x14ac:dyDescent="0.25">
      <c r="A1966" s="55" t="s">
        <v>5062</v>
      </c>
      <c r="B1966" s="56" t="s">
        <v>5066</v>
      </c>
      <c r="C1966" s="57" t="s">
        <v>5067</v>
      </c>
      <c r="D1966" s="56" t="s">
        <v>6792</v>
      </c>
      <c r="E1966" s="56" t="s">
        <v>12</v>
      </c>
      <c r="F1966" s="58">
        <v>5</v>
      </c>
      <c r="G1966" s="59">
        <v>22.06</v>
      </c>
      <c r="H1966" s="60">
        <v>110.3</v>
      </c>
      <c r="I1966" s="38"/>
      <c r="J1966" s="38"/>
      <c r="L1966" s="27"/>
      <c r="N1966" s="19"/>
      <c r="P1966" s="19"/>
    </row>
    <row r="1967" spans="1:16" x14ac:dyDescent="0.25">
      <c r="A1967" s="55" t="s">
        <v>2703</v>
      </c>
      <c r="B1967" s="56" t="s">
        <v>2704</v>
      </c>
      <c r="C1967" s="57" t="s">
        <v>2705</v>
      </c>
      <c r="D1967" s="56" t="s">
        <v>6792</v>
      </c>
      <c r="E1967" s="56" t="s">
        <v>68</v>
      </c>
      <c r="F1967" s="58">
        <v>5</v>
      </c>
      <c r="G1967" s="59">
        <v>21.81</v>
      </c>
      <c r="H1967" s="60">
        <v>109.05</v>
      </c>
      <c r="I1967" s="38"/>
      <c r="J1967" s="38"/>
      <c r="L1967" s="27"/>
      <c r="N1967" s="19"/>
      <c r="P1967" s="19"/>
    </row>
    <row r="1968" spans="1:16" x14ac:dyDescent="0.25">
      <c r="A1968" s="55" t="s">
        <v>5595</v>
      </c>
      <c r="B1968" s="56" t="s">
        <v>5599</v>
      </c>
      <c r="C1968" s="57" t="s">
        <v>5600</v>
      </c>
      <c r="D1968" s="56" t="s">
        <v>6792</v>
      </c>
      <c r="E1968" s="56" t="s">
        <v>12</v>
      </c>
      <c r="F1968" s="58">
        <v>5</v>
      </c>
      <c r="G1968" s="59">
        <v>21.75</v>
      </c>
      <c r="H1968" s="60">
        <v>108.75</v>
      </c>
      <c r="I1968" s="38"/>
      <c r="J1968" s="38"/>
      <c r="L1968" s="27"/>
      <c r="N1968" s="19"/>
      <c r="P1968" s="19"/>
    </row>
    <row r="1969" spans="1:16" x14ac:dyDescent="0.25">
      <c r="A1969" s="55" t="s">
        <v>5379</v>
      </c>
      <c r="B1969" s="56" t="s">
        <v>5380</v>
      </c>
      <c r="C1969" s="57" t="s">
        <v>5381</v>
      </c>
      <c r="D1969" s="56" t="s">
        <v>6792</v>
      </c>
      <c r="E1969" s="56" t="s">
        <v>12</v>
      </c>
      <c r="F1969" s="58">
        <v>3</v>
      </c>
      <c r="G1969" s="59">
        <v>36.03</v>
      </c>
      <c r="H1969" s="60">
        <v>108.09</v>
      </c>
      <c r="I1969" s="38"/>
      <c r="J1969" s="38"/>
      <c r="L1969" s="27"/>
      <c r="N1969" s="19"/>
      <c r="P1969" s="19"/>
    </row>
    <row r="1970" spans="1:16" x14ac:dyDescent="0.25">
      <c r="A1970" s="55" t="s">
        <v>1200</v>
      </c>
      <c r="B1970" s="56" t="s">
        <v>1204</v>
      </c>
      <c r="C1970" s="57" t="s">
        <v>1205</v>
      </c>
      <c r="D1970" s="56" t="s">
        <v>6792</v>
      </c>
      <c r="E1970" s="56" t="s">
        <v>68</v>
      </c>
      <c r="F1970" s="58">
        <v>38</v>
      </c>
      <c r="G1970" s="59">
        <v>2.84</v>
      </c>
      <c r="H1970" s="60">
        <v>107.92</v>
      </c>
      <c r="I1970" s="38"/>
      <c r="J1970" s="38"/>
      <c r="L1970" s="27"/>
      <c r="N1970" s="19"/>
      <c r="P1970" s="19"/>
    </row>
    <row r="1971" spans="1:16" x14ac:dyDescent="0.25">
      <c r="A1971" s="55" t="s">
        <v>3356</v>
      </c>
      <c r="B1971" s="56" t="s">
        <v>3369</v>
      </c>
      <c r="C1971" s="57" t="s">
        <v>3370</v>
      </c>
      <c r="D1971" s="56" t="s">
        <v>6792</v>
      </c>
      <c r="E1971" s="56" t="s">
        <v>19</v>
      </c>
      <c r="F1971" s="58">
        <v>5</v>
      </c>
      <c r="G1971" s="59">
        <v>21.35</v>
      </c>
      <c r="H1971" s="60">
        <v>106.75</v>
      </c>
      <c r="I1971" s="38"/>
      <c r="J1971" s="38"/>
      <c r="L1971" s="27"/>
      <c r="N1971" s="19"/>
      <c r="P1971" s="19"/>
    </row>
    <row r="1972" spans="1:16" x14ac:dyDescent="0.25">
      <c r="A1972" s="55" t="s">
        <v>5041</v>
      </c>
      <c r="B1972" s="56" t="s">
        <v>5045</v>
      </c>
      <c r="C1972" s="57" t="s">
        <v>5046</v>
      </c>
      <c r="D1972" s="56" t="s">
        <v>6792</v>
      </c>
      <c r="E1972" s="56" t="s">
        <v>68</v>
      </c>
      <c r="F1972" s="58">
        <v>5</v>
      </c>
      <c r="G1972" s="59">
        <v>21.35</v>
      </c>
      <c r="H1972" s="60">
        <v>106.75</v>
      </c>
      <c r="I1972" s="38"/>
      <c r="J1972" s="38"/>
      <c r="L1972" s="27"/>
      <c r="N1972" s="19"/>
      <c r="P1972" s="19"/>
    </row>
    <row r="1973" spans="1:16" ht="16.5" x14ac:dyDescent="0.25">
      <c r="A1973" s="55" t="s">
        <v>6640</v>
      </c>
      <c r="B1973" s="56" t="s">
        <v>6653</v>
      </c>
      <c r="C1973" s="57" t="s">
        <v>6654</v>
      </c>
      <c r="D1973" s="56" t="s">
        <v>11</v>
      </c>
      <c r="E1973" s="56" t="s">
        <v>19</v>
      </c>
      <c r="F1973" s="61">
        <v>12</v>
      </c>
      <c r="G1973" s="59">
        <v>8.82</v>
      </c>
      <c r="H1973" s="60">
        <v>105.84</v>
      </c>
      <c r="I1973" s="38"/>
      <c r="J1973" s="38"/>
      <c r="L1973" s="27"/>
      <c r="N1973" s="19"/>
      <c r="P1973" s="19"/>
    </row>
    <row r="1974" spans="1:16" x14ac:dyDescent="0.25">
      <c r="A1974" s="55" t="s">
        <v>5691</v>
      </c>
      <c r="B1974" s="56" t="s">
        <v>5692</v>
      </c>
      <c r="C1974" s="57" t="s">
        <v>5693</v>
      </c>
      <c r="D1974" s="56" t="s">
        <v>6792</v>
      </c>
      <c r="E1974" s="56" t="s">
        <v>12</v>
      </c>
      <c r="F1974" s="58">
        <v>7</v>
      </c>
      <c r="G1974" s="59">
        <v>15.09</v>
      </c>
      <c r="H1974" s="60">
        <v>105.63</v>
      </c>
      <c r="I1974" s="38"/>
      <c r="J1974" s="38"/>
      <c r="L1974" s="27"/>
      <c r="N1974" s="19"/>
      <c r="P1974" s="19"/>
    </row>
    <row r="1975" spans="1:16" x14ac:dyDescent="0.25">
      <c r="A1975" s="55" t="s">
        <v>5463</v>
      </c>
      <c r="B1975" s="56" t="s">
        <v>5464</v>
      </c>
      <c r="C1975" s="57" t="s">
        <v>5465</v>
      </c>
      <c r="D1975" s="56" t="s">
        <v>6792</v>
      </c>
      <c r="E1975" s="56" t="s">
        <v>12</v>
      </c>
      <c r="F1975" s="58">
        <v>4</v>
      </c>
      <c r="G1975" s="59">
        <v>26.21</v>
      </c>
      <c r="H1975" s="60">
        <v>104.84</v>
      </c>
      <c r="I1975" s="38"/>
      <c r="J1975" s="38"/>
      <c r="K1975" s="27" t="s">
        <v>6533</v>
      </c>
      <c r="L1975" s="27"/>
      <c r="N1975" s="19"/>
      <c r="P1975" s="19"/>
    </row>
    <row r="1976" spans="1:16" x14ac:dyDescent="0.25">
      <c r="A1976" s="55" t="s">
        <v>5280</v>
      </c>
      <c r="B1976" s="56" t="s">
        <v>5281</v>
      </c>
      <c r="C1976" s="57" t="s">
        <v>5282</v>
      </c>
      <c r="D1976" s="56" t="s">
        <v>6792</v>
      </c>
      <c r="E1976" s="56" t="s">
        <v>12</v>
      </c>
      <c r="F1976" s="58">
        <v>3</v>
      </c>
      <c r="G1976" s="59">
        <v>34.729999999999997</v>
      </c>
      <c r="H1976" s="60">
        <v>104.19</v>
      </c>
      <c r="I1976" s="38"/>
      <c r="J1976" s="38"/>
      <c r="K1976" s="27" t="s">
        <v>6533</v>
      </c>
      <c r="L1976" s="27"/>
      <c r="N1976" s="19"/>
      <c r="P1976" s="19"/>
    </row>
    <row r="1977" spans="1:16" x14ac:dyDescent="0.25">
      <c r="A1977" s="55" t="s">
        <v>3335</v>
      </c>
      <c r="B1977" s="56" t="s">
        <v>3348</v>
      </c>
      <c r="C1977" s="57" t="s">
        <v>3349</v>
      </c>
      <c r="D1977" s="56" t="s">
        <v>6792</v>
      </c>
      <c r="E1977" s="56" t="s">
        <v>19</v>
      </c>
      <c r="F1977" s="58">
        <v>5</v>
      </c>
      <c r="G1977" s="59">
        <v>20.82</v>
      </c>
      <c r="H1977" s="60">
        <v>104.1</v>
      </c>
      <c r="I1977" s="38"/>
      <c r="J1977" s="38"/>
      <c r="L1977" s="27"/>
      <c r="N1977" s="19"/>
      <c r="P1977" s="19"/>
    </row>
    <row r="1978" spans="1:16" x14ac:dyDescent="0.25">
      <c r="A1978" s="55" t="s">
        <v>5355</v>
      </c>
      <c r="B1978" s="56" t="s">
        <v>5356</v>
      </c>
      <c r="C1978" s="57" t="s">
        <v>5357</v>
      </c>
      <c r="D1978" s="56" t="s">
        <v>6792</v>
      </c>
      <c r="E1978" s="56" t="s">
        <v>12</v>
      </c>
      <c r="F1978" s="58">
        <v>3</v>
      </c>
      <c r="G1978" s="59">
        <v>34.6</v>
      </c>
      <c r="H1978" s="60">
        <v>103.8</v>
      </c>
      <c r="I1978" s="38"/>
      <c r="J1978" s="38"/>
      <c r="K1978" s="27" t="s">
        <v>6533</v>
      </c>
      <c r="L1978" s="27"/>
      <c r="N1978" s="19"/>
      <c r="P1978" s="19"/>
    </row>
    <row r="1979" spans="1:16" ht="16.5" x14ac:dyDescent="0.25">
      <c r="A1979" s="55" t="s">
        <v>1921</v>
      </c>
      <c r="B1979" s="56" t="s">
        <v>1922</v>
      </c>
      <c r="C1979" s="57" t="s">
        <v>1923</v>
      </c>
      <c r="D1979" s="56" t="s">
        <v>11</v>
      </c>
      <c r="E1979" s="56" t="s">
        <v>68</v>
      </c>
      <c r="F1979" s="58">
        <v>5</v>
      </c>
      <c r="G1979" s="59">
        <v>20.64</v>
      </c>
      <c r="H1979" s="60">
        <v>103.2</v>
      </c>
      <c r="I1979" s="38"/>
      <c r="J1979" s="38"/>
      <c r="L1979" s="27"/>
      <c r="N1979" s="19"/>
      <c r="P1979" s="19"/>
    </row>
    <row r="1980" spans="1:16" x14ac:dyDescent="0.25">
      <c r="A1980" s="55" t="s">
        <v>5586</v>
      </c>
      <c r="B1980" s="56" t="s">
        <v>5590</v>
      </c>
      <c r="C1980" s="57" t="s">
        <v>5591</v>
      </c>
      <c r="D1980" s="56" t="s">
        <v>6792</v>
      </c>
      <c r="E1980" s="56" t="s">
        <v>12</v>
      </c>
      <c r="F1980" s="58">
        <v>5</v>
      </c>
      <c r="G1980" s="59">
        <v>20.61</v>
      </c>
      <c r="H1980" s="60">
        <v>103.05</v>
      </c>
      <c r="I1980" s="38"/>
      <c r="J1980" s="38"/>
      <c r="K1980" s="27" t="s">
        <v>6533</v>
      </c>
      <c r="L1980" s="27"/>
      <c r="N1980" s="19"/>
      <c r="P1980" s="19"/>
    </row>
    <row r="1981" spans="1:16" ht="16.5" x14ac:dyDescent="0.25">
      <c r="A1981" s="55" t="s">
        <v>6017</v>
      </c>
      <c r="B1981" s="56" t="s">
        <v>6021</v>
      </c>
      <c r="C1981" s="57" t="s">
        <v>6022</v>
      </c>
      <c r="D1981" s="56" t="s">
        <v>11</v>
      </c>
      <c r="E1981" s="56" t="s">
        <v>93</v>
      </c>
      <c r="F1981" s="58">
        <v>7</v>
      </c>
      <c r="G1981" s="59">
        <v>14.67</v>
      </c>
      <c r="H1981" s="60">
        <v>102.69</v>
      </c>
      <c r="I1981" s="38"/>
      <c r="J1981" s="38"/>
      <c r="L1981" s="27"/>
      <c r="N1981" s="19"/>
      <c r="P1981" s="19"/>
    </row>
    <row r="1982" spans="1:16" x14ac:dyDescent="0.25">
      <c r="A1982" s="55" t="s">
        <v>6270</v>
      </c>
      <c r="B1982" s="56" t="s">
        <v>6284</v>
      </c>
      <c r="C1982" s="57" t="s">
        <v>6285</v>
      </c>
      <c r="D1982" s="56" t="s">
        <v>6792</v>
      </c>
      <c r="E1982" s="56" t="s">
        <v>93</v>
      </c>
      <c r="F1982" s="58">
        <v>7</v>
      </c>
      <c r="G1982" s="59">
        <v>14.67</v>
      </c>
      <c r="H1982" s="60">
        <v>102.69</v>
      </c>
      <c r="I1982" s="38"/>
      <c r="J1982" s="38"/>
      <c r="L1982" s="27"/>
      <c r="N1982" s="19"/>
      <c r="P1982" s="19"/>
    </row>
    <row r="1983" spans="1:16" x14ac:dyDescent="0.25">
      <c r="A1983" s="55" t="s">
        <v>5577</v>
      </c>
      <c r="B1983" s="56" t="s">
        <v>5581</v>
      </c>
      <c r="C1983" s="57" t="s">
        <v>5582</v>
      </c>
      <c r="D1983" s="56" t="s">
        <v>6792</v>
      </c>
      <c r="E1983" s="56" t="s">
        <v>12</v>
      </c>
      <c r="F1983" s="58">
        <v>5</v>
      </c>
      <c r="G1983" s="59">
        <v>20.51</v>
      </c>
      <c r="H1983" s="60">
        <v>102.55</v>
      </c>
      <c r="I1983" s="38"/>
      <c r="J1983" s="38"/>
      <c r="K1983" s="27" t="s">
        <v>6533</v>
      </c>
      <c r="L1983" s="27"/>
      <c r="N1983" s="19"/>
      <c r="P1983" s="19"/>
    </row>
    <row r="1984" spans="1:16" x14ac:dyDescent="0.25">
      <c r="A1984" s="55" t="s">
        <v>4094</v>
      </c>
      <c r="B1984" s="56" t="s">
        <v>4119</v>
      </c>
      <c r="C1984" s="57" t="s">
        <v>4120</v>
      </c>
      <c r="D1984" s="56" t="s">
        <v>6792</v>
      </c>
      <c r="E1984" s="56" t="s">
        <v>19</v>
      </c>
      <c r="F1984" s="58">
        <v>3</v>
      </c>
      <c r="G1984" s="59">
        <v>34.17</v>
      </c>
      <c r="H1984" s="60">
        <v>102.51</v>
      </c>
      <c r="I1984" s="38"/>
      <c r="J1984" s="38"/>
      <c r="L1984" s="27"/>
      <c r="N1984" s="19"/>
      <c r="P1984" s="19"/>
    </row>
    <row r="1985" spans="1:16" x14ac:dyDescent="0.25">
      <c r="A1985" s="55" t="s">
        <v>5295</v>
      </c>
      <c r="B1985" s="56" t="s">
        <v>5296</v>
      </c>
      <c r="C1985" s="57" t="s">
        <v>5297</v>
      </c>
      <c r="D1985" s="56" t="s">
        <v>6792</v>
      </c>
      <c r="E1985" s="56" t="s">
        <v>12</v>
      </c>
      <c r="F1985" s="58">
        <v>3</v>
      </c>
      <c r="G1985" s="59">
        <v>34.11</v>
      </c>
      <c r="H1985" s="60">
        <v>102.33</v>
      </c>
      <c r="I1985" s="38"/>
      <c r="J1985" s="38"/>
      <c r="K1985" s="27" t="s">
        <v>6533</v>
      </c>
      <c r="L1985" s="27"/>
      <c r="N1985" s="19"/>
      <c r="P1985" s="19"/>
    </row>
    <row r="1986" spans="1:16" x14ac:dyDescent="0.25">
      <c r="A1986" s="55" t="s">
        <v>5097</v>
      </c>
      <c r="B1986" s="56" t="s">
        <v>5101</v>
      </c>
      <c r="C1986" s="57" t="s">
        <v>5102</v>
      </c>
      <c r="D1986" s="56" t="s">
        <v>6792</v>
      </c>
      <c r="E1986" s="56" t="s">
        <v>12</v>
      </c>
      <c r="F1986" s="58">
        <v>5</v>
      </c>
      <c r="G1986" s="59">
        <v>20.420000000000002</v>
      </c>
      <c r="H1986" s="60">
        <v>102.1</v>
      </c>
      <c r="I1986" s="38"/>
      <c r="J1986" s="38"/>
      <c r="L1986" s="27"/>
      <c r="N1986" s="19"/>
      <c r="P1986" s="19"/>
    </row>
    <row r="1987" spans="1:16" x14ac:dyDescent="0.25">
      <c r="A1987" s="55" t="s">
        <v>6171</v>
      </c>
      <c r="B1987" s="56" t="s">
        <v>6184</v>
      </c>
      <c r="C1987" s="57" t="s">
        <v>6185</v>
      </c>
      <c r="D1987" s="56" t="s">
        <v>6792</v>
      </c>
      <c r="E1987" s="56" t="s">
        <v>12</v>
      </c>
      <c r="F1987" s="58">
        <v>5</v>
      </c>
      <c r="G1987" s="59">
        <v>20.399999999999999</v>
      </c>
      <c r="H1987" s="60">
        <v>102</v>
      </c>
      <c r="I1987" s="38"/>
      <c r="J1987" s="38"/>
      <c r="L1987" s="27"/>
      <c r="N1987" s="19"/>
      <c r="P1987" s="19"/>
    </row>
    <row r="1988" spans="1:16" ht="16.5" x14ac:dyDescent="0.25">
      <c r="A1988" s="55" t="s">
        <v>3238</v>
      </c>
      <c r="B1988" s="56" t="s">
        <v>3251</v>
      </c>
      <c r="C1988" s="57" t="s">
        <v>3252</v>
      </c>
      <c r="D1988" s="56" t="s">
        <v>11</v>
      </c>
      <c r="E1988" s="56" t="s">
        <v>19</v>
      </c>
      <c r="F1988" s="61">
        <v>3</v>
      </c>
      <c r="G1988" s="59">
        <v>33.86</v>
      </c>
      <c r="H1988" s="60">
        <v>101.58</v>
      </c>
      <c r="I1988" s="38"/>
      <c r="J1988" s="38"/>
      <c r="L1988" s="27"/>
      <c r="N1988" s="19"/>
      <c r="P1988" s="19"/>
    </row>
    <row r="1989" spans="1:16" ht="16.5" x14ac:dyDescent="0.25">
      <c r="A1989" s="55" t="s">
        <v>2193</v>
      </c>
      <c r="B1989" s="56" t="s">
        <v>2194</v>
      </c>
      <c r="C1989" s="57" t="s">
        <v>2195</v>
      </c>
      <c r="D1989" s="56" t="s">
        <v>11</v>
      </c>
      <c r="E1989" s="56" t="s">
        <v>68</v>
      </c>
      <c r="F1989" s="61">
        <v>18</v>
      </c>
      <c r="G1989" s="59">
        <v>5.61</v>
      </c>
      <c r="H1989" s="60">
        <v>100.98</v>
      </c>
      <c r="I1989" s="38"/>
      <c r="J1989" s="38"/>
      <c r="L1989" s="27"/>
      <c r="N1989" s="19"/>
      <c r="P1989" s="19"/>
    </row>
    <row r="1990" spans="1:16" x14ac:dyDescent="0.25">
      <c r="A1990" s="55" t="s">
        <v>6319</v>
      </c>
      <c r="B1990" s="56" t="s">
        <v>6332</v>
      </c>
      <c r="C1990" s="57" t="s">
        <v>6333</v>
      </c>
      <c r="D1990" s="56" t="s">
        <v>6792</v>
      </c>
      <c r="E1990" s="56" t="s">
        <v>19</v>
      </c>
      <c r="F1990" s="58">
        <v>7</v>
      </c>
      <c r="G1990" s="59">
        <v>14.13</v>
      </c>
      <c r="H1990" s="60">
        <v>98.91</v>
      </c>
      <c r="I1990" s="38"/>
      <c r="J1990" s="38"/>
      <c r="L1990" s="27"/>
      <c r="N1990" s="19"/>
      <c r="P1990" s="19"/>
    </row>
    <row r="1991" spans="1:16" x14ac:dyDescent="0.25">
      <c r="A1991" s="55" t="s">
        <v>5352</v>
      </c>
      <c r="B1991" s="56" t="s">
        <v>5353</v>
      </c>
      <c r="C1991" s="57" t="s">
        <v>5354</v>
      </c>
      <c r="D1991" s="56" t="s">
        <v>6792</v>
      </c>
      <c r="E1991" s="56" t="s">
        <v>12</v>
      </c>
      <c r="F1991" s="58">
        <v>3</v>
      </c>
      <c r="G1991" s="59">
        <v>32.43</v>
      </c>
      <c r="H1991" s="60">
        <v>97.29</v>
      </c>
      <c r="I1991" s="38"/>
      <c r="J1991" s="38"/>
      <c r="K1991" s="27" t="s">
        <v>6533</v>
      </c>
      <c r="L1991" s="27"/>
      <c r="N1991" s="19"/>
      <c r="P1991" s="19"/>
    </row>
    <row r="1992" spans="1:16" x14ac:dyDescent="0.25">
      <c r="A1992" s="55" t="s">
        <v>4236</v>
      </c>
      <c r="B1992" s="56" t="s">
        <v>4270</v>
      </c>
      <c r="C1992" s="57" t="s">
        <v>4271</v>
      </c>
      <c r="D1992" s="56" t="s">
        <v>6792</v>
      </c>
      <c r="E1992" s="56" t="s">
        <v>19</v>
      </c>
      <c r="F1992" s="58">
        <v>5</v>
      </c>
      <c r="G1992" s="59">
        <v>19.22</v>
      </c>
      <c r="H1992" s="60">
        <v>96.1</v>
      </c>
      <c r="I1992" s="38"/>
      <c r="J1992" s="38"/>
      <c r="L1992" s="27"/>
      <c r="N1992" s="19"/>
      <c r="P1992" s="19"/>
    </row>
    <row r="1993" spans="1:16" x14ac:dyDescent="0.25">
      <c r="A1993" s="55" t="s">
        <v>5286</v>
      </c>
      <c r="B1993" s="56" t="s">
        <v>5287</v>
      </c>
      <c r="C1993" s="57" t="s">
        <v>5288</v>
      </c>
      <c r="D1993" s="56" t="s">
        <v>6792</v>
      </c>
      <c r="E1993" s="56" t="s">
        <v>12</v>
      </c>
      <c r="F1993" s="58">
        <v>3</v>
      </c>
      <c r="G1993" s="59">
        <v>31.94</v>
      </c>
      <c r="H1993" s="60">
        <v>95.82</v>
      </c>
      <c r="I1993" s="38"/>
      <c r="J1993" s="38"/>
      <c r="L1993" s="27"/>
      <c r="N1993" s="19"/>
      <c r="P1993" s="19"/>
    </row>
    <row r="1994" spans="1:16" x14ac:dyDescent="0.25">
      <c r="A1994" s="55" t="s">
        <v>3292</v>
      </c>
      <c r="B1994" s="56" t="s">
        <v>3306</v>
      </c>
      <c r="C1994" s="57" t="s">
        <v>3307</v>
      </c>
      <c r="D1994" s="56" t="s">
        <v>6792</v>
      </c>
      <c r="E1994" s="56" t="s">
        <v>19</v>
      </c>
      <c r="F1994" s="58">
        <v>5</v>
      </c>
      <c r="G1994" s="59">
        <v>18.95</v>
      </c>
      <c r="H1994" s="60">
        <v>94.75</v>
      </c>
      <c r="I1994" s="38"/>
      <c r="J1994" s="38"/>
      <c r="L1994" s="27"/>
      <c r="N1994" s="19"/>
      <c r="P1994" s="19"/>
    </row>
    <row r="1995" spans="1:16" x14ac:dyDescent="0.25">
      <c r="A1995" s="55" t="s">
        <v>3509</v>
      </c>
      <c r="B1995" s="56" t="s">
        <v>3522</v>
      </c>
      <c r="C1995" s="57" t="s">
        <v>3523</v>
      </c>
      <c r="D1995" s="56" t="s">
        <v>6792</v>
      </c>
      <c r="E1995" s="56" t="s">
        <v>19</v>
      </c>
      <c r="F1995" s="58">
        <v>5</v>
      </c>
      <c r="G1995" s="59">
        <v>18.95</v>
      </c>
      <c r="H1995" s="60">
        <v>94.75</v>
      </c>
      <c r="I1995" s="38"/>
      <c r="J1995" s="38"/>
      <c r="L1995" s="27"/>
      <c r="N1995" s="19"/>
      <c r="P1995" s="19"/>
    </row>
    <row r="1996" spans="1:16" x14ac:dyDescent="0.25">
      <c r="A1996" s="55" t="s">
        <v>3518</v>
      </c>
      <c r="B1996" s="56" t="s">
        <v>3531</v>
      </c>
      <c r="C1996" s="57" t="s">
        <v>3532</v>
      </c>
      <c r="D1996" s="56" t="s">
        <v>6792</v>
      </c>
      <c r="E1996" s="56" t="s">
        <v>19</v>
      </c>
      <c r="F1996" s="58">
        <v>5</v>
      </c>
      <c r="G1996" s="59">
        <v>18.95</v>
      </c>
      <c r="H1996" s="60">
        <v>94.75</v>
      </c>
      <c r="I1996" s="38"/>
      <c r="J1996" s="38"/>
      <c r="L1996" s="27"/>
      <c r="N1996" s="19"/>
      <c r="P1996" s="19"/>
    </row>
    <row r="1997" spans="1:16" x14ac:dyDescent="0.25">
      <c r="A1997" s="55" t="s">
        <v>3575</v>
      </c>
      <c r="B1997" s="56" t="s">
        <v>3588</v>
      </c>
      <c r="C1997" s="57" t="s">
        <v>3589</v>
      </c>
      <c r="D1997" s="56" t="s">
        <v>6792</v>
      </c>
      <c r="E1997" s="56" t="s">
        <v>68</v>
      </c>
      <c r="F1997" s="58">
        <v>5</v>
      </c>
      <c r="G1997" s="59">
        <v>18.95</v>
      </c>
      <c r="H1997" s="60">
        <v>94.75</v>
      </c>
      <c r="I1997" s="38"/>
      <c r="J1997" s="38"/>
      <c r="L1997" s="27"/>
      <c r="N1997" s="19"/>
      <c r="P1997" s="19"/>
    </row>
    <row r="1998" spans="1:16" x14ac:dyDescent="0.25">
      <c r="A1998" s="55" t="s">
        <v>3644</v>
      </c>
      <c r="B1998" s="56" t="s">
        <v>3657</v>
      </c>
      <c r="C1998" s="57" t="s">
        <v>3658</v>
      </c>
      <c r="D1998" s="56" t="s">
        <v>6792</v>
      </c>
      <c r="E1998" s="56" t="s">
        <v>19</v>
      </c>
      <c r="F1998" s="58">
        <v>5</v>
      </c>
      <c r="G1998" s="59">
        <v>18.95</v>
      </c>
      <c r="H1998" s="60">
        <v>94.75</v>
      </c>
      <c r="I1998" s="38"/>
      <c r="J1998" s="38"/>
      <c r="L1998" s="27"/>
      <c r="N1998" s="19"/>
      <c r="P1998" s="19"/>
    </row>
    <row r="1999" spans="1:16" x14ac:dyDescent="0.25">
      <c r="A1999" s="55" t="s">
        <v>3662</v>
      </c>
      <c r="B1999" s="56" t="s">
        <v>3675</v>
      </c>
      <c r="C1999" s="57" t="s">
        <v>3676</v>
      </c>
      <c r="D1999" s="56" t="s">
        <v>6792</v>
      </c>
      <c r="E1999" s="56" t="s">
        <v>68</v>
      </c>
      <c r="F1999" s="58">
        <v>5</v>
      </c>
      <c r="G1999" s="59">
        <v>18.95</v>
      </c>
      <c r="H1999" s="60">
        <v>94.75</v>
      </c>
      <c r="I1999" s="38"/>
      <c r="J1999" s="38"/>
      <c r="L1999" s="27"/>
      <c r="N1999" s="19"/>
      <c r="P1999" s="19"/>
    </row>
    <row r="2000" spans="1:16" ht="16.5" x14ac:dyDescent="0.25">
      <c r="A2000" s="55" t="s">
        <v>3683</v>
      </c>
      <c r="B2000" s="56" t="s">
        <v>3696</v>
      </c>
      <c r="C2000" s="57" t="s">
        <v>3697</v>
      </c>
      <c r="D2000" s="56" t="s">
        <v>6792</v>
      </c>
      <c r="E2000" s="56" t="s">
        <v>19</v>
      </c>
      <c r="F2000" s="58">
        <v>5</v>
      </c>
      <c r="G2000" s="59">
        <v>18.95</v>
      </c>
      <c r="H2000" s="60">
        <v>94.75</v>
      </c>
      <c r="I2000" s="38"/>
      <c r="J2000" s="38"/>
      <c r="L2000" s="27"/>
      <c r="N2000" s="19"/>
      <c r="P2000" s="19"/>
    </row>
    <row r="2001" spans="1:16" x14ac:dyDescent="0.25">
      <c r="A2001" s="55" t="s">
        <v>6180</v>
      </c>
      <c r="B2001" s="56" t="s">
        <v>6193</v>
      </c>
      <c r="C2001" s="57" t="s">
        <v>6194</v>
      </c>
      <c r="D2001" s="56" t="s">
        <v>6792</v>
      </c>
      <c r="E2001" s="56" t="s">
        <v>12</v>
      </c>
      <c r="F2001" s="58">
        <v>5</v>
      </c>
      <c r="G2001" s="59">
        <v>18.760000000000002</v>
      </c>
      <c r="H2001" s="60">
        <v>93.8</v>
      </c>
      <c r="I2001" s="38"/>
      <c r="J2001" s="38"/>
      <c r="L2001" s="27"/>
      <c r="N2001" s="19"/>
      <c r="P2001" s="19"/>
    </row>
    <row r="2002" spans="1:16" x14ac:dyDescent="0.25">
      <c r="A2002" s="55" t="s">
        <v>6189</v>
      </c>
      <c r="B2002" s="56" t="s">
        <v>6202</v>
      </c>
      <c r="C2002" s="57" t="s">
        <v>6203</v>
      </c>
      <c r="D2002" s="56" t="s">
        <v>6792</v>
      </c>
      <c r="E2002" s="56" t="s">
        <v>12</v>
      </c>
      <c r="F2002" s="58">
        <v>5</v>
      </c>
      <c r="G2002" s="59">
        <v>18.690000000000001</v>
      </c>
      <c r="H2002" s="60">
        <v>93.45</v>
      </c>
      <c r="I2002" s="38"/>
      <c r="J2002" s="38"/>
      <c r="L2002" s="27"/>
      <c r="N2002" s="19"/>
      <c r="P2002" s="19"/>
    </row>
    <row r="2003" spans="1:16" x14ac:dyDescent="0.25">
      <c r="A2003" s="55" t="s">
        <v>3932</v>
      </c>
      <c r="B2003" s="56" t="s">
        <v>3955</v>
      </c>
      <c r="C2003" s="57" t="s">
        <v>3956</v>
      </c>
      <c r="D2003" s="56" t="s">
        <v>6792</v>
      </c>
      <c r="E2003" s="56" t="s">
        <v>19</v>
      </c>
      <c r="F2003" s="58">
        <v>5</v>
      </c>
      <c r="G2003" s="59">
        <v>18.5</v>
      </c>
      <c r="H2003" s="60">
        <v>92.5</v>
      </c>
      <c r="I2003" s="38"/>
      <c r="J2003" s="38"/>
      <c r="L2003" s="27"/>
      <c r="N2003" s="19"/>
      <c r="P2003" s="19"/>
    </row>
    <row r="2004" spans="1:16" x14ac:dyDescent="0.25">
      <c r="A2004" s="55" t="s">
        <v>5592</v>
      </c>
      <c r="B2004" s="56" t="s">
        <v>5596</v>
      </c>
      <c r="C2004" s="57" t="s">
        <v>5597</v>
      </c>
      <c r="D2004" s="56" t="s">
        <v>6792</v>
      </c>
      <c r="E2004" s="56" t="s">
        <v>12</v>
      </c>
      <c r="F2004" s="58">
        <v>5</v>
      </c>
      <c r="G2004" s="59">
        <v>18.5</v>
      </c>
      <c r="H2004" s="60">
        <v>92.5</v>
      </c>
      <c r="I2004" s="38"/>
      <c r="J2004" s="38"/>
      <c r="K2004" s="27" t="s">
        <v>6533</v>
      </c>
      <c r="L2004" s="27"/>
      <c r="N2004" s="19"/>
      <c r="P2004" s="19"/>
    </row>
    <row r="2005" spans="1:16" x14ac:dyDescent="0.25">
      <c r="A2005" s="55" t="s">
        <v>5346</v>
      </c>
      <c r="B2005" s="56" t="s">
        <v>5347</v>
      </c>
      <c r="C2005" s="57" t="s">
        <v>5348</v>
      </c>
      <c r="D2005" s="56" t="s">
        <v>6792</v>
      </c>
      <c r="E2005" s="56" t="s">
        <v>12</v>
      </c>
      <c r="F2005" s="58">
        <v>3</v>
      </c>
      <c r="G2005" s="59">
        <v>30.58</v>
      </c>
      <c r="H2005" s="60">
        <v>91.74</v>
      </c>
      <c r="I2005" s="38"/>
      <c r="J2005" s="38"/>
      <c r="K2005" s="27" t="s">
        <v>6533</v>
      </c>
      <c r="L2005" s="27"/>
      <c r="N2005" s="19"/>
      <c r="P2005" s="19"/>
    </row>
    <row r="2006" spans="1:16" ht="24.75" x14ac:dyDescent="0.25">
      <c r="A2006" s="55" t="s">
        <v>3022</v>
      </c>
      <c r="B2006" s="56" t="s">
        <v>3023</v>
      </c>
      <c r="C2006" s="57" t="s">
        <v>3024</v>
      </c>
      <c r="D2006" s="56" t="s">
        <v>11</v>
      </c>
      <c r="E2006" s="56" t="s">
        <v>68</v>
      </c>
      <c r="F2006" s="58">
        <v>5</v>
      </c>
      <c r="G2006" s="59">
        <v>18.27</v>
      </c>
      <c r="H2006" s="60">
        <v>91.35</v>
      </c>
      <c r="I2006" s="38"/>
      <c r="J2006" s="38"/>
      <c r="K2006" s="27" t="s">
        <v>3301</v>
      </c>
      <c r="L2006" s="27"/>
      <c r="N2006" s="19"/>
      <c r="P2006" s="19"/>
    </row>
    <row r="2007" spans="1:16" x14ac:dyDescent="0.25">
      <c r="A2007" s="55" t="s">
        <v>4369</v>
      </c>
      <c r="B2007" s="56" t="s">
        <v>4370</v>
      </c>
      <c r="C2007" s="57" t="s">
        <v>4371</v>
      </c>
      <c r="D2007" s="56" t="s">
        <v>6792</v>
      </c>
      <c r="E2007" s="56" t="s">
        <v>12</v>
      </c>
      <c r="F2007" s="58">
        <v>3</v>
      </c>
      <c r="G2007" s="59">
        <v>30.05</v>
      </c>
      <c r="H2007" s="60">
        <v>90.15</v>
      </c>
      <c r="I2007" s="38"/>
      <c r="J2007" s="38"/>
      <c r="L2007" s="27"/>
      <c r="N2007" s="19"/>
      <c r="P2007" s="19"/>
    </row>
    <row r="2008" spans="1:16" x14ac:dyDescent="0.25">
      <c r="A2008" s="55" t="s">
        <v>980</v>
      </c>
      <c r="B2008" s="56" t="s">
        <v>981</v>
      </c>
      <c r="C2008" s="57" t="s">
        <v>982</v>
      </c>
      <c r="D2008" s="56" t="s">
        <v>6792</v>
      </c>
      <c r="E2008" s="56" t="s">
        <v>12</v>
      </c>
      <c r="F2008" s="58">
        <v>7</v>
      </c>
      <c r="G2008" s="59">
        <v>12.82</v>
      </c>
      <c r="H2008" s="60">
        <v>89.74</v>
      </c>
      <c r="I2008" s="38"/>
      <c r="J2008" s="38"/>
      <c r="L2008" s="27"/>
      <c r="N2008" s="19"/>
      <c r="P2008" s="19"/>
    </row>
    <row r="2009" spans="1:16" x14ac:dyDescent="0.25">
      <c r="A2009" s="55" t="s">
        <v>5990</v>
      </c>
      <c r="B2009" s="56" t="s">
        <v>5994</v>
      </c>
      <c r="C2009" s="57" t="s">
        <v>5995</v>
      </c>
      <c r="D2009" s="56" t="s">
        <v>6792</v>
      </c>
      <c r="E2009" s="56" t="s">
        <v>12</v>
      </c>
      <c r="F2009" s="58">
        <v>7</v>
      </c>
      <c r="G2009" s="59">
        <v>12.82</v>
      </c>
      <c r="H2009" s="60">
        <v>89.74</v>
      </c>
      <c r="I2009" s="38"/>
      <c r="J2009" s="38"/>
      <c r="L2009" s="27"/>
      <c r="N2009" s="19"/>
      <c r="P2009" s="19"/>
    </row>
    <row r="2010" spans="1:16" x14ac:dyDescent="0.25">
      <c r="A2010" s="55" t="s">
        <v>5331</v>
      </c>
      <c r="B2010" s="56" t="s">
        <v>5332</v>
      </c>
      <c r="C2010" s="57" t="s">
        <v>5333</v>
      </c>
      <c r="D2010" s="56" t="s">
        <v>6792</v>
      </c>
      <c r="E2010" s="56" t="s">
        <v>12</v>
      </c>
      <c r="F2010" s="58">
        <v>3</v>
      </c>
      <c r="G2010" s="59">
        <v>29.91</v>
      </c>
      <c r="H2010" s="60">
        <v>89.73</v>
      </c>
      <c r="I2010" s="38"/>
      <c r="J2010" s="38"/>
      <c r="L2010" s="27"/>
      <c r="N2010" s="19"/>
      <c r="P2010" s="19"/>
    </row>
    <row r="2011" spans="1:16" x14ac:dyDescent="0.25">
      <c r="A2011" s="55" t="s">
        <v>1906</v>
      </c>
      <c r="B2011" s="56" t="s">
        <v>1907</v>
      </c>
      <c r="C2011" s="57" t="s">
        <v>1908</v>
      </c>
      <c r="D2011" s="56" t="s">
        <v>6792</v>
      </c>
      <c r="E2011" s="56" t="s">
        <v>19</v>
      </c>
      <c r="F2011" s="58">
        <v>5</v>
      </c>
      <c r="G2011" s="59">
        <v>17.940000000000001</v>
      </c>
      <c r="H2011" s="60">
        <v>89.7</v>
      </c>
      <c r="I2011" s="38"/>
      <c r="J2011" s="38"/>
      <c r="L2011" s="27"/>
      <c r="N2011" s="19"/>
      <c r="P2011" s="19"/>
    </row>
    <row r="2012" spans="1:16" x14ac:dyDescent="0.25">
      <c r="A2012" s="55" t="s">
        <v>5984</v>
      </c>
      <c r="B2012" s="56" t="s">
        <v>5988</v>
      </c>
      <c r="C2012" s="57" t="s">
        <v>5989</v>
      </c>
      <c r="D2012" s="56" t="s">
        <v>6792</v>
      </c>
      <c r="E2012" s="56" t="s">
        <v>12</v>
      </c>
      <c r="F2012" s="58">
        <v>6</v>
      </c>
      <c r="G2012" s="59">
        <v>14.95</v>
      </c>
      <c r="H2012" s="60">
        <v>89.7</v>
      </c>
      <c r="I2012" s="38"/>
      <c r="J2012" s="38"/>
      <c r="L2012" s="27"/>
      <c r="N2012" s="19"/>
      <c r="P2012" s="19"/>
    </row>
    <row r="2013" spans="1:16" x14ac:dyDescent="0.25">
      <c r="A2013" s="55" t="s">
        <v>2745</v>
      </c>
      <c r="B2013" s="56" t="s">
        <v>2746</v>
      </c>
      <c r="C2013" s="57" t="s">
        <v>2747</v>
      </c>
      <c r="D2013" s="56" t="s">
        <v>6792</v>
      </c>
      <c r="E2013" s="56" t="s">
        <v>19</v>
      </c>
      <c r="F2013" s="58">
        <v>3</v>
      </c>
      <c r="G2013" s="59">
        <v>29.61</v>
      </c>
      <c r="H2013" s="60">
        <v>88.83</v>
      </c>
      <c r="I2013" s="38"/>
      <c r="J2013" s="38"/>
      <c r="L2013" s="27"/>
      <c r="N2013" s="19"/>
      <c r="P2013" s="19"/>
    </row>
    <row r="2014" spans="1:16" ht="16.5" x14ac:dyDescent="0.25">
      <c r="A2014" s="55" t="s">
        <v>6437</v>
      </c>
      <c r="B2014" s="56" t="s">
        <v>6448</v>
      </c>
      <c r="C2014" s="57" t="s">
        <v>6449</v>
      </c>
      <c r="D2014" s="56" t="s">
        <v>11</v>
      </c>
      <c r="E2014" s="56" t="s">
        <v>12</v>
      </c>
      <c r="F2014" s="58">
        <v>53</v>
      </c>
      <c r="G2014" s="59">
        <v>1.65</v>
      </c>
      <c r="H2014" s="60">
        <v>87.45</v>
      </c>
      <c r="I2014" s="38"/>
      <c r="J2014" s="38"/>
      <c r="L2014" s="27"/>
      <c r="N2014" s="19"/>
      <c r="P2014" s="19"/>
    </row>
    <row r="2015" spans="1:16" x14ac:dyDescent="0.25">
      <c r="A2015" s="55" t="s">
        <v>4085</v>
      </c>
      <c r="B2015" s="56" t="s">
        <v>4110</v>
      </c>
      <c r="C2015" s="57" t="s">
        <v>4111</v>
      </c>
      <c r="D2015" s="56" t="s">
        <v>6792</v>
      </c>
      <c r="E2015" s="56" t="s">
        <v>19</v>
      </c>
      <c r="F2015" s="58">
        <v>4</v>
      </c>
      <c r="G2015" s="59">
        <v>21.48</v>
      </c>
      <c r="H2015" s="60">
        <v>85.92</v>
      </c>
      <c r="I2015" s="38"/>
      <c r="J2015" s="38"/>
      <c r="L2015" s="27"/>
      <c r="N2015" s="19"/>
      <c r="P2015" s="19"/>
    </row>
    <row r="2016" spans="1:16" x14ac:dyDescent="0.25">
      <c r="A2016" s="55" t="s">
        <v>6346</v>
      </c>
      <c r="B2016" s="56" t="s">
        <v>6360</v>
      </c>
      <c r="C2016" s="57" t="s">
        <v>6361</v>
      </c>
      <c r="D2016" s="56" t="s">
        <v>6792</v>
      </c>
      <c r="E2016" s="56" t="s">
        <v>12</v>
      </c>
      <c r="F2016" s="58">
        <v>7</v>
      </c>
      <c r="G2016" s="59">
        <v>12.27</v>
      </c>
      <c r="H2016" s="60">
        <v>85.89</v>
      </c>
      <c r="I2016" s="38"/>
      <c r="J2016" s="38"/>
      <c r="L2016" s="27"/>
      <c r="N2016" s="19"/>
      <c r="P2016" s="19"/>
    </row>
    <row r="2017" spans="1:16" x14ac:dyDescent="0.25">
      <c r="A2017" s="55" t="s">
        <v>2202</v>
      </c>
      <c r="B2017" s="56" t="s">
        <v>2203</v>
      </c>
      <c r="C2017" s="57" t="s">
        <v>2204</v>
      </c>
      <c r="D2017" s="56" t="s">
        <v>6792</v>
      </c>
      <c r="E2017" s="56" t="s">
        <v>19</v>
      </c>
      <c r="F2017" s="61">
        <v>3</v>
      </c>
      <c r="G2017" s="59">
        <v>28.62</v>
      </c>
      <c r="H2017" s="60">
        <v>85.86</v>
      </c>
      <c r="I2017" s="38"/>
      <c r="J2017" s="38"/>
      <c r="L2017" s="27"/>
      <c r="N2017" s="19"/>
      <c r="P2017" s="19"/>
    </row>
    <row r="2018" spans="1:16" ht="16.5" x14ac:dyDescent="0.25">
      <c r="A2018" s="55" t="s">
        <v>5238</v>
      </c>
      <c r="B2018" s="56" t="s">
        <v>5239</v>
      </c>
      <c r="C2018" s="57" t="s">
        <v>5240</v>
      </c>
      <c r="D2018" s="56" t="s">
        <v>11</v>
      </c>
      <c r="E2018" s="56" t="s">
        <v>12</v>
      </c>
      <c r="F2018" s="58">
        <v>3</v>
      </c>
      <c r="G2018" s="59">
        <v>28.49</v>
      </c>
      <c r="H2018" s="60">
        <v>85.47</v>
      </c>
      <c r="I2018" s="38"/>
      <c r="J2018" s="38"/>
      <c r="K2018" s="27" t="s">
        <v>6533</v>
      </c>
      <c r="L2018" s="27"/>
      <c r="N2018" s="19"/>
      <c r="P2018" s="19"/>
    </row>
    <row r="2019" spans="1:16" x14ac:dyDescent="0.25">
      <c r="A2019" s="55" t="s">
        <v>6462</v>
      </c>
      <c r="B2019" s="56" t="s">
        <v>6475</v>
      </c>
      <c r="C2019" s="57" t="s">
        <v>5992</v>
      </c>
      <c r="D2019" s="56" t="s">
        <v>6792</v>
      </c>
      <c r="E2019" s="56" t="s">
        <v>19</v>
      </c>
      <c r="F2019" s="58">
        <v>5</v>
      </c>
      <c r="G2019" s="59">
        <v>17.09</v>
      </c>
      <c r="H2019" s="60">
        <v>85.45</v>
      </c>
      <c r="I2019" s="38"/>
      <c r="J2019" s="38"/>
      <c r="L2019" s="27"/>
      <c r="N2019" s="19"/>
      <c r="P2019" s="19"/>
    </row>
    <row r="2020" spans="1:16" ht="16.5" x14ac:dyDescent="0.25">
      <c r="A2020" s="55" t="s">
        <v>1197</v>
      </c>
      <c r="B2020" s="56" t="s">
        <v>1201</v>
      </c>
      <c r="C2020" s="57" t="s">
        <v>1202</v>
      </c>
      <c r="D2020" s="56" t="s">
        <v>6792</v>
      </c>
      <c r="E2020" s="56" t="s">
        <v>68</v>
      </c>
      <c r="F2020" s="58">
        <v>18</v>
      </c>
      <c r="G2020" s="59">
        <v>4.74</v>
      </c>
      <c r="H2020" s="60">
        <v>85.32</v>
      </c>
      <c r="I2020" s="38"/>
      <c r="J2020" s="38"/>
      <c r="L2020" s="27"/>
      <c r="N2020" s="19"/>
      <c r="P2020" s="19"/>
    </row>
    <row r="2021" spans="1:16" x14ac:dyDescent="0.25">
      <c r="A2021" s="55" t="s">
        <v>5334</v>
      </c>
      <c r="B2021" s="56" t="s">
        <v>5335</v>
      </c>
      <c r="C2021" s="57" t="s">
        <v>5336</v>
      </c>
      <c r="D2021" s="56" t="s">
        <v>6792</v>
      </c>
      <c r="E2021" s="56" t="s">
        <v>12</v>
      </c>
      <c r="F2021" s="58">
        <v>3</v>
      </c>
      <c r="G2021" s="59">
        <v>28.4</v>
      </c>
      <c r="H2021" s="60">
        <v>85.2</v>
      </c>
      <c r="I2021" s="38"/>
      <c r="J2021" s="38"/>
      <c r="K2021" s="27" t="s">
        <v>6533</v>
      </c>
      <c r="L2021" s="27"/>
      <c r="N2021" s="19"/>
      <c r="P2021" s="19"/>
    </row>
    <row r="2022" spans="1:16" ht="16.5" x14ac:dyDescent="0.25">
      <c r="A2022" s="55" t="s">
        <v>5889</v>
      </c>
      <c r="B2022" s="56" t="s">
        <v>5893</v>
      </c>
      <c r="C2022" s="57" t="s">
        <v>5894</v>
      </c>
      <c r="D2022" s="56" t="s">
        <v>6792</v>
      </c>
      <c r="E2022" s="56" t="s">
        <v>68</v>
      </c>
      <c r="F2022" s="58">
        <v>7</v>
      </c>
      <c r="G2022" s="59">
        <v>12.14</v>
      </c>
      <c r="H2022" s="60">
        <v>84.98</v>
      </c>
      <c r="I2022" s="38"/>
      <c r="J2022" s="38"/>
      <c r="L2022" s="27"/>
      <c r="N2022" s="19"/>
      <c r="P2022" s="19"/>
    </row>
    <row r="2023" spans="1:16" ht="16.5" x14ac:dyDescent="0.25">
      <c r="A2023" s="55" t="s">
        <v>5005</v>
      </c>
      <c r="B2023" s="56" t="s">
        <v>5009</v>
      </c>
      <c r="C2023" s="57" t="s">
        <v>5010</v>
      </c>
      <c r="D2023" s="56" t="s">
        <v>11</v>
      </c>
      <c r="E2023" s="56" t="s">
        <v>68</v>
      </c>
      <c r="F2023" s="58">
        <v>26</v>
      </c>
      <c r="G2023" s="59">
        <v>3.26</v>
      </c>
      <c r="H2023" s="60">
        <v>84.76</v>
      </c>
      <c r="I2023" s="38"/>
      <c r="J2023" s="38"/>
      <c r="L2023" s="27"/>
      <c r="N2023" s="19"/>
      <c r="P2023" s="19"/>
    </row>
    <row r="2024" spans="1:16" x14ac:dyDescent="0.25">
      <c r="A2024" s="55" t="s">
        <v>5316</v>
      </c>
      <c r="B2024" s="56" t="s">
        <v>5317</v>
      </c>
      <c r="C2024" s="57" t="s">
        <v>5318</v>
      </c>
      <c r="D2024" s="56" t="s">
        <v>6792</v>
      </c>
      <c r="E2024" s="56" t="s">
        <v>12</v>
      </c>
      <c r="F2024" s="58">
        <v>3</v>
      </c>
      <c r="G2024" s="59">
        <v>27.95</v>
      </c>
      <c r="H2024" s="60">
        <v>83.85</v>
      </c>
      <c r="I2024" s="38"/>
      <c r="J2024" s="38"/>
      <c r="K2024" s="27" t="s">
        <v>6533</v>
      </c>
      <c r="L2024" s="27"/>
      <c r="N2024" s="19"/>
      <c r="P2024" s="19"/>
    </row>
    <row r="2025" spans="1:16" x14ac:dyDescent="0.25">
      <c r="A2025" s="55" t="s">
        <v>5349</v>
      </c>
      <c r="B2025" s="56" t="s">
        <v>5350</v>
      </c>
      <c r="C2025" s="57" t="s">
        <v>5351</v>
      </c>
      <c r="D2025" s="56" t="s">
        <v>6792</v>
      </c>
      <c r="E2025" s="56" t="s">
        <v>12</v>
      </c>
      <c r="F2025" s="58">
        <v>3</v>
      </c>
      <c r="G2025" s="59">
        <v>27.95</v>
      </c>
      <c r="H2025" s="60">
        <v>83.85</v>
      </c>
      <c r="I2025" s="38"/>
      <c r="J2025" s="38"/>
      <c r="K2025" s="27" t="s">
        <v>6533</v>
      </c>
      <c r="L2025" s="27"/>
      <c r="N2025" s="19"/>
      <c r="P2025" s="19"/>
    </row>
    <row r="2026" spans="1:16" x14ac:dyDescent="0.25">
      <c r="A2026" s="55" t="s">
        <v>421</v>
      </c>
      <c r="B2026" s="56" t="s">
        <v>425</v>
      </c>
      <c r="C2026" s="57" t="s">
        <v>426</v>
      </c>
      <c r="D2026" s="56" t="s">
        <v>6792</v>
      </c>
      <c r="E2026" s="56" t="s">
        <v>12</v>
      </c>
      <c r="F2026" s="58">
        <v>13</v>
      </c>
      <c r="G2026" s="59">
        <v>6.41</v>
      </c>
      <c r="H2026" s="60">
        <v>83.33</v>
      </c>
      <c r="I2026" s="38"/>
      <c r="J2026" s="38"/>
      <c r="L2026" s="27"/>
      <c r="N2026" s="19"/>
      <c r="P2026" s="19"/>
    </row>
    <row r="2027" spans="1:16" x14ac:dyDescent="0.25">
      <c r="A2027" s="55" t="s">
        <v>5328</v>
      </c>
      <c r="B2027" s="56" t="s">
        <v>5329</v>
      </c>
      <c r="C2027" s="57" t="s">
        <v>5330</v>
      </c>
      <c r="D2027" s="56" t="s">
        <v>6792</v>
      </c>
      <c r="E2027" s="56" t="s">
        <v>12</v>
      </c>
      <c r="F2027" s="58">
        <v>3</v>
      </c>
      <c r="G2027" s="59">
        <v>27.66</v>
      </c>
      <c r="H2027" s="60">
        <v>82.98</v>
      </c>
      <c r="I2027" s="38"/>
      <c r="J2027" s="38"/>
      <c r="L2027" s="27"/>
      <c r="N2027" s="19"/>
      <c r="P2027" s="19"/>
    </row>
    <row r="2028" spans="1:16" x14ac:dyDescent="0.25">
      <c r="A2028" s="55" t="s">
        <v>5032</v>
      </c>
      <c r="B2028" s="56" t="s">
        <v>5036</v>
      </c>
      <c r="C2028" s="57" t="s">
        <v>5037</v>
      </c>
      <c r="D2028" s="56" t="s">
        <v>6792</v>
      </c>
      <c r="E2028" s="56" t="s">
        <v>12</v>
      </c>
      <c r="F2028" s="58">
        <v>5</v>
      </c>
      <c r="G2028" s="59">
        <v>16.579999999999998</v>
      </c>
      <c r="H2028" s="60">
        <v>82.9</v>
      </c>
      <c r="I2028" s="38"/>
      <c r="J2028" s="38"/>
      <c r="L2028" s="27"/>
      <c r="N2028" s="19"/>
      <c r="P2028" s="19"/>
    </row>
    <row r="2029" spans="1:16" x14ac:dyDescent="0.25">
      <c r="A2029" s="55" t="s">
        <v>5929</v>
      </c>
      <c r="B2029" s="56" t="s">
        <v>5933</v>
      </c>
      <c r="C2029" s="57" t="s">
        <v>5934</v>
      </c>
      <c r="D2029" s="56" t="s">
        <v>6792</v>
      </c>
      <c r="E2029" s="56" t="s">
        <v>19</v>
      </c>
      <c r="F2029" s="58">
        <v>7</v>
      </c>
      <c r="G2029" s="59">
        <v>11.84</v>
      </c>
      <c r="H2029" s="60">
        <v>82.88</v>
      </c>
      <c r="I2029" s="38"/>
      <c r="J2029" s="38"/>
      <c r="L2029" s="27"/>
      <c r="N2029" s="19"/>
      <c r="P2029" s="19"/>
    </row>
    <row r="2030" spans="1:16" x14ac:dyDescent="0.25">
      <c r="A2030" s="55" t="s">
        <v>5298</v>
      </c>
      <c r="B2030" s="56" t="s">
        <v>5299</v>
      </c>
      <c r="C2030" s="57" t="s">
        <v>5300</v>
      </c>
      <c r="D2030" s="56" t="s">
        <v>6792</v>
      </c>
      <c r="E2030" s="56" t="s">
        <v>12</v>
      </c>
      <c r="F2030" s="58">
        <v>3</v>
      </c>
      <c r="G2030" s="59">
        <v>27.61</v>
      </c>
      <c r="H2030" s="60">
        <v>82.83</v>
      </c>
      <c r="I2030" s="38"/>
      <c r="J2030" s="38"/>
      <c r="L2030" s="27"/>
      <c r="N2030" s="19"/>
      <c r="P2030" s="19"/>
    </row>
    <row r="2031" spans="1:16" ht="24.75" x14ac:dyDescent="0.25">
      <c r="A2031" s="55" t="s">
        <v>1765</v>
      </c>
      <c r="B2031" s="56" t="s">
        <v>1766</v>
      </c>
      <c r="C2031" s="57" t="s">
        <v>1767</v>
      </c>
      <c r="D2031" s="56" t="s">
        <v>11</v>
      </c>
      <c r="E2031" s="56" t="s">
        <v>19</v>
      </c>
      <c r="F2031" s="58">
        <v>7</v>
      </c>
      <c r="G2031" s="59">
        <v>11.77</v>
      </c>
      <c r="H2031" s="60">
        <v>82.39</v>
      </c>
      <c r="I2031" s="38"/>
      <c r="J2031" s="38"/>
      <c r="L2031" s="27"/>
      <c r="N2031" s="19"/>
      <c r="P2031" s="19"/>
    </row>
    <row r="2032" spans="1:16" ht="16.5" x14ac:dyDescent="0.25">
      <c r="A2032" s="55" t="s">
        <v>5241</v>
      </c>
      <c r="B2032" s="56" t="s">
        <v>5242</v>
      </c>
      <c r="C2032" s="57" t="s">
        <v>5243</v>
      </c>
      <c r="D2032" s="56" t="s">
        <v>6792</v>
      </c>
      <c r="E2032" s="56" t="s">
        <v>12</v>
      </c>
      <c r="F2032" s="58">
        <v>3</v>
      </c>
      <c r="G2032" s="59">
        <v>27.2</v>
      </c>
      <c r="H2032" s="60">
        <v>81.599999999999994</v>
      </c>
      <c r="I2032" s="38"/>
      <c r="J2032" s="38"/>
      <c r="K2032" s="27" t="s">
        <v>6533</v>
      </c>
      <c r="L2032" s="27"/>
      <c r="N2032" s="19"/>
      <c r="P2032" s="19"/>
    </row>
    <row r="2033" spans="1:16" x14ac:dyDescent="0.25">
      <c r="A2033" s="55" t="s">
        <v>4360</v>
      </c>
      <c r="B2033" s="56" t="s">
        <v>4361</v>
      </c>
      <c r="C2033" s="57" t="s">
        <v>4362</v>
      </c>
      <c r="D2033" s="56" t="s">
        <v>6792</v>
      </c>
      <c r="E2033" s="56" t="s">
        <v>12</v>
      </c>
      <c r="F2033" s="58">
        <v>3</v>
      </c>
      <c r="G2033" s="59">
        <v>27.15</v>
      </c>
      <c r="H2033" s="60">
        <v>81.45</v>
      </c>
      <c r="I2033" s="38"/>
      <c r="J2033" s="38"/>
      <c r="L2033" s="27"/>
      <c r="N2033" s="19"/>
      <c r="P2033" s="19"/>
    </row>
    <row r="2034" spans="1:16" x14ac:dyDescent="0.25">
      <c r="A2034" s="55" t="s">
        <v>5271</v>
      </c>
      <c r="B2034" s="56" t="s">
        <v>5272</v>
      </c>
      <c r="C2034" s="57" t="s">
        <v>5273</v>
      </c>
      <c r="D2034" s="56" t="s">
        <v>6792</v>
      </c>
      <c r="E2034" s="56" t="s">
        <v>12</v>
      </c>
      <c r="F2034" s="58">
        <v>3</v>
      </c>
      <c r="G2034" s="59">
        <v>26.97</v>
      </c>
      <c r="H2034" s="60">
        <v>80.91</v>
      </c>
      <c r="I2034" s="38"/>
      <c r="J2034" s="38"/>
      <c r="L2034" s="27"/>
      <c r="N2034" s="19"/>
      <c r="P2034" s="19"/>
    </row>
    <row r="2035" spans="1:16" x14ac:dyDescent="0.25">
      <c r="A2035" s="55" t="s">
        <v>2664</v>
      </c>
      <c r="B2035" s="56" t="s">
        <v>2665</v>
      </c>
      <c r="C2035" s="57" t="s">
        <v>2666</v>
      </c>
      <c r="D2035" s="56" t="s">
        <v>6792</v>
      </c>
      <c r="E2035" s="56" t="s">
        <v>68</v>
      </c>
      <c r="F2035" s="58">
        <v>5</v>
      </c>
      <c r="G2035" s="59">
        <v>16.04</v>
      </c>
      <c r="H2035" s="60">
        <v>80.2</v>
      </c>
      <c r="I2035" s="38"/>
      <c r="J2035" s="38"/>
      <c r="L2035" s="27"/>
      <c r="N2035" s="19"/>
      <c r="P2035" s="19"/>
    </row>
    <row r="2036" spans="1:16" x14ac:dyDescent="0.25">
      <c r="A2036" s="55" t="s">
        <v>2834</v>
      </c>
      <c r="B2036" s="56" t="s">
        <v>2835</v>
      </c>
      <c r="C2036" s="57" t="s">
        <v>2836</v>
      </c>
      <c r="D2036" s="56" t="s">
        <v>6792</v>
      </c>
      <c r="E2036" s="56" t="s">
        <v>68</v>
      </c>
      <c r="F2036" s="58">
        <v>5</v>
      </c>
      <c r="G2036" s="59">
        <v>16.04</v>
      </c>
      <c r="H2036" s="60">
        <v>80.2</v>
      </c>
      <c r="I2036" s="38"/>
      <c r="J2036" s="38"/>
      <c r="L2036" s="27"/>
      <c r="N2036" s="19"/>
      <c r="P2036" s="19"/>
    </row>
    <row r="2037" spans="1:16" ht="16.5" x14ac:dyDescent="0.25">
      <c r="A2037" s="55" t="s">
        <v>1831</v>
      </c>
      <c r="B2037" s="56" t="s">
        <v>1832</v>
      </c>
      <c r="C2037" s="57" t="s">
        <v>1833</v>
      </c>
      <c r="D2037" s="56" t="s">
        <v>11</v>
      </c>
      <c r="E2037" s="56" t="s">
        <v>68</v>
      </c>
      <c r="F2037" s="58">
        <v>3</v>
      </c>
      <c r="G2037" s="59">
        <v>26.52</v>
      </c>
      <c r="H2037" s="60">
        <v>79.56</v>
      </c>
      <c r="I2037" s="38"/>
      <c r="J2037" s="38"/>
      <c r="L2037" s="27"/>
      <c r="N2037" s="19"/>
      <c r="P2037" s="19"/>
    </row>
    <row r="2038" spans="1:16" x14ac:dyDescent="0.25">
      <c r="A2038" s="55" t="s">
        <v>5232</v>
      </c>
      <c r="B2038" s="56" t="s">
        <v>5233</v>
      </c>
      <c r="C2038" s="57" t="s">
        <v>5234</v>
      </c>
      <c r="D2038" s="56" t="s">
        <v>6792</v>
      </c>
      <c r="E2038" s="56" t="s">
        <v>12</v>
      </c>
      <c r="F2038" s="58">
        <v>3</v>
      </c>
      <c r="G2038" s="59">
        <v>26.44</v>
      </c>
      <c r="H2038" s="60">
        <v>79.319999999999993</v>
      </c>
      <c r="I2038" s="38"/>
      <c r="J2038" s="38"/>
      <c r="K2038" s="27" t="s">
        <v>6533</v>
      </c>
      <c r="L2038" s="27"/>
      <c r="N2038" s="19"/>
      <c r="P2038" s="19"/>
    </row>
    <row r="2039" spans="1:16" x14ac:dyDescent="0.25">
      <c r="A2039" s="55" t="s">
        <v>4590</v>
      </c>
      <c r="B2039" s="56" t="s">
        <v>4591</v>
      </c>
      <c r="C2039" s="57" t="s">
        <v>4592</v>
      </c>
      <c r="D2039" s="56" t="s">
        <v>6792</v>
      </c>
      <c r="E2039" s="56" t="s">
        <v>68</v>
      </c>
      <c r="F2039" s="58">
        <v>5</v>
      </c>
      <c r="G2039" s="59">
        <v>15.83</v>
      </c>
      <c r="H2039" s="60">
        <v>79.150000000000006</v>
      </c>
      <c r="I2039" s="38"/>
      <c r="J2039" s="38"/>
      <c r="L2039" s="27"/>
      <c r="N2039" s="19"/>
      <c r="P2039" s="19"/>
    </row>
    <row r="2040" spans="1:16" ht="16.5" x14ac:dyDescent="0.25">
      <c r="A2040" s="55" t="s">
        <v>6643</v>
      </c>
      <c r="B2040" s="56" t="s">
        <v>6656</v>
      </c>
      <c r="C2040" s="57" t="s">
        <v>6657</v>
      </c>
      <c r="D2040" s="56" t="s">
        <v>11</v>
      </c>
      <c r="E2040" s="56" t="s">
        <v>19</v>
      </c>
      <c r="F2040" s="61">
        <v>12</v>
      </c>
      <c r="G2040" s="59">
        <v>6.56</v>
      </c>
      <c r="H2040" s="60">
        <v>78.72</v>
      </c>
      <c r="I2040" s="38"/>
      <c r="J2040" s="38"/>
      <c r="L2040" s="27"/>
      <c r="N2040" s="19"/>
      <c r="P2040" s="19"/>
    </row>
    <row r="2041" spans="1:16" x14ac:dyDescent="0.25">
      <c r="A2041" s="55" t="s">
        <v>1356</v>
      </c>
      <c r="B2041" s="56" t="s">
        <v>1363</v>
      </c>
      <c r="C2041" s="57" t="s">
        <v>1364</v>
      </c>
      <c r="D2041" s="56" t="s">
        <v>6792</v>
      </c>
      <c r="E2041" s="56" t="s">
        <v>68</v>
      </c>
      <c r="F2041" s="58">
        <v>5</v>
      </c>
      <c r="G2041" s="59">
        <v>15.63</v>
      </c>
      <c r="H2041" s="60">
        <v>78.150000000000006</v>
      </c>
      <c r="I2041" s="38"/>
      <c r="J2041" s="38"/>
      <c r="L2041" s="27"/>
      <c r="N2041" s="19"/>
      <c r="P2041" s="19"/>
    </row>
    <row r="2042" spans="1:16" x14ac:dyDescent="0.25">
      <c r="A2042" s="55" t="s">
        <v>3929</v>
      </c>
      <c r="B2042" s="56" t="s">
        <v>3952</v>
      </c>
      <c r="C2042" s="57" t="s">
        <v>3953</v>
      </c>
      <c r="D2042" s="56" t="s">
        <v>6792</v>
      </c>
      <c r="E2042" s="56" t="s">
        <v>19</v>
      </c>
      <c r="F2042" s="58">
        <v>5</v>
      </c>
      <c r="G2042" s="59">
        <v>15.33</v>
      </c>
      <c r="H2042" s="60">
        <v>76.650000000000006</v>
      </c>
      <c r="I2042" s="38"/>
      <c r="J2042" s="38"/>
      <c r="L2042" s="27"/>
      <c r="N2042" s="19"/>
      <c r="P2042" s="19"/>
    </row>
    <row r="2043" spans="1:16" ht="16.5" x14ac:dyDescent="0.25">
      <c r="A2043" s="55" t="s">
        <v>6828</v>
      </c>
      <c r="B2043" s="56" t="s">
        <v>6037</v>
      </c>
      <c r="C2043" s="57" t="s">
        <v>6038</v>
      </c>
      <c r="D2043" s="56" t="s">
        <v>11</v>
      </c>
      <c r="E2043" s="56" t="s">
        <v>12</v>
      </c>
      <c r="F2043" s="58">
        <v>3</v>
      </c>
      <c r="G2043" s="59">
        <v>25.51</v>
      </c>
      <c r="H2043" s="60">
        <v>76.53</v>
      </c>
      <c r="I2043" s="38"/>
      <c r="J2043" s="38"/>
      <c r="L2043" s="27"/>
      <c r="N2043" s="19"/>
      <c r="P2043" s="19"/>
    </row>
    <row r="2044" spans="1:16" x14ac:dyDescent="0.25">
      <c r="A2044" s="55" t="s">
        <v>5235</v>
      </c>
      <c r="B2044" s="56" t="s">
        <v>5236</v>
      </c>
      <c r="C2044" s="57" t="s">
        <v>5237</v>
      </c>
      <c r="D2044" s="56" t="s">
        <v>6792</v>
      </c>
      <c r="E2044" s="56" t="s">
        <v>12</v>
      </c>
      <c r="F2044" s="58">
        <v>3</v>
      </c>
      <c r="G2044" s="59">
        <v>25.3</v>
      </c>
      <c r="H2044" s="60">
        <v>75.900000000000006</v>
      </c>
      <c r="I2044" s="38"/>
      <c r="J2044" s="38"/>
      <c r="K2044" s="27" t="s">
        <v>6533</v>
      </c>
      <c r="L2044" s="27"/>
      <c r="N2044" s="19"/>
      <c r="P2044" s="19"/>
    </row>
    <row r="2045" spans="1:16" x14ac:dyDescent="0.25">
      <c r="A2045" s="55" t="s">
        <v>1250</v>
      </c>
      <c r="B2045" s="56" t="s">
        <v>1257</v>
      </c>
      <c r="C2045" s="57" t="s">
        <v>1258</v>
      </c>
      <c r="D2045" s="56" t="s">
        <v>6792</v>
      </c>
      <c r="E2045" s="56" t="s">
        <v>68</v>
      </c>
      <c r="F2045" s="58">
        <v>8</v>
      </c>
      <c r="G2045" s="59">
        <v>9.48</v>
      </c>
      <c r="H2045" s="60">
        <v>75.84</v>
      </c>
      <c r="I2045" s="38"/>
      <c r="J2045" s="38"/>
      <c r="L2045" s="27"/>
      <c r="N2045" s="19"/>
      <c r="P2045" s="19"/>
    </row>
    <row r="2046" spans="1:16" x14ac:dyDescent="0.25">
      <c r="A2046" s="55" t="s">
        <v>4394</v>
      </c>
      <c r="B2046" s="56" t="s">
        <v>4398</v>
      </c>
      <c r="C2046" s="57" t="s">
        <v>4399</v>
      </c>
      <c r="D2046" s="56" t="s">
        <v>6792</v>
      </c>
      <c r="E2046" s="56" t="s">
        <v>12</v>
      </c>
      <c r="F2046" s="58">
        <v>5</v>
      </c>
      <c r="G2046" s="59">
        <v>15.15</v>
      </c>
      <c r="H2046" s="60">
        <v>75.75</v>
      </c>
      <c r="I2046" s="38"/>
      <c r="J2046" s="38"/>
      <c r="L2046" s="27"/>
      <c r="N2046" s="19"/>
      <c r="P2046" s="19"/>
    </row>
    <row r="2047" spans="1:16" x14ac:dyDescent="0.25">
      <c r="A2047" s="55" t="s">
        <v>5484</v>
      </c>
      <c r="B2047" s="56" t="s">
        <v>5485</v>
      </c>
      <c r="C2047" s="57" t="s">
        <v>5486</v>
      </c>
      <c r="D2047" s="56" t="s">
        <v>6792</v>
      </c>
      <c r="E2047" s="56" t="s">
        <v>12</v>
      </c>
      <c r="F2047" s="58">
        <v>5</v>
      </c>
      <c r="G2047" s="59">
        <v>15.05</v>
      </c>
      <c r="H2047" s="60">
        <v>75.25</v>
      </c>
      <c r="I2047" s="38"/>
      <c r="J2047" s="38"/>
      <c r="L2047" s="27"/>
      <c r="N2047" s="19"/>
      <c r="P2047" s="19"/>
    </row>
    <row r="2048" spans="1:16" x14ac:dyDescent="0.25">
      <c r="A2048" s="55" t="s">
        <v>5262</v>
      </c>
      <c r="B2048" s="56" t="s">
        <v>5263</v>
      </c>
      <c r="C2048" s="57" t="s">
        <v>5264</v>
      </c>
      <c r="D2048" s="56" t="s">
        <v>6792</v>
      </c>
      <c r="E2048" s="56" t="s">
        <v>12</v>
      </c>
      <c r="F2048" s="58">
        <v>5</v>
      </c>
      <c r="G2048" s="59">
        <v>14.74</v>
      </c>
      <c r="H2048" s="60">
        <v>73.7</v>
      </c>
      <c r="I2048" s="38"/>
      <c r="J2048" s="38"/>
      <c r="L2048" s="27"/>
      <c r="N2048" s="19"/>
      <c r="P2048" s="19"/>
    </row>
    <row r="2049" spans="1:16" x14ac:dyDescent="0.25">
      <c r="A2049" s="55" t="s">
        <v>3941</v>
      </c>
      <c r="B2049" s="56" t="s">
        <v>3964</v>
      </c>
      <c r="C2049" s="57" t="s">
        <v>3965</v>
      </c>
      <c r="D2049" s="56" t="s">
        <v>6792</v>
      </c>
      <c r="E2049" s="56" t="s">
        <v>19</v>
      </c>
      <c r="F2049" s="58">
        <v>3</v>
      </c>
      <c r="G2049" s="59">
        <v>24.42</v>
      </c>
      <c r="H2049" s="60">
        <v>73.260000000000005</v>
      </c>
      <c r="I2049" s="38"/>
      <c r="J2049" s="38"/>
      <c r="L2049" s="27"/>
      <c r="N2049" s="19"/>
      <c r="P2049" s="19"/>
    </row>
    <row r="2050" spans="1:16" x14ac:dyDescent="0.25">
      <c r="A2050" s="55" t="s">
        <v>5157</v>
      </c>
      <c r="B2050" s="56" t="s">
        <v>5161</v>
      </c>
      <c r="C2050" s="57" t="s">
        <v>5162</v>
      </c>
      <c r="D2050" s="56" t="s">
        <v>6792</v>
      </c>
      <c r="E2050" s="56" t="s">
        <v>68</v>
      </c>
      <c r="F2050" s="58">
        <v>3</v>
      </c>
      <c r="G2050" s="59">
        <v>24.4</v>
      </c>
      <c r="H2050" s="60">
        <v>73.2</v>
      </c>
      <c r="I2050" s="38"/>
      <c r="J2050" s="38"/>
      <c r="L2050" s="27"/>
      <c r="N2050" s="19"/>
      <c r="P2050" s="19"/>
    </row>
    <row r="2051" spans="1:16" x14ac:dyDescent="0.25">
      <c r="A2051" s="55" t="s">
        <v>4988</v>
      </c>
      <c r="B2051" s="56" t="s">
        <v>4991</v>
      </c>
      <c r="C2051" s="57" t="s">
        <v>4992</v>
      </c>
      <c r="D2051" s="56" t="s">
        <v>6792</v>
      </c>
      <c r="E2051" s="56" t="s">
        <v>12</v>
      </c>
      <c r="F2051" s="58">
        <v>3</v>
      </c>
      <c r="G2051" s="59">
        <v>23.96</v>
      </c>
      <c r="H2051" s="60">
        <v>71.88</v>
      </c>
      <c r="I2051" s="38"/>
      <c r="J2051" s="38"/>
      <c r="L2051" s="27"/>
      <c r="N2051" s="19"/>
      <c r="P2051" s="19"/>
    </row>
    <row r="2052" spans="1:16" x14ac:dyDescent="0.25">
      <c r="A2052" s="55" t="s">
        <v>3295</v>
      </c>
      <c r="B2052" s="56" t="s">
        <v>3309</v>
      </c>
      <c r="C2052" s="57" t="s">
        <v>3310</v>
      </c>
      <c r="D2052" s="56" t="s">
        <v>6792</v>
      </c>
      <c r="E2052" s="56" t="s">
        <v>19</v>
      </c>
      <c r="F2052" s="58">
        <v>5</v>
      </c>
      <c r="G2052" s="59">
        <v>14.22</v>
      </c>
      <c r="H2052" s="60">
        <v>71.099999999999994</v>
      </c>
      <c r="I2052" s="38"/>
      <c r="J2052" s="38"/>
      <c r="L2052" s="27"/>
      <c r="N2052" s="19"/>
      <c r="P2052" s="19"/>
    </row>
    <row r="2053" spans="1:16" x14ac:dyDescent="0.25">
      <c r="A2053" s="55" t="s">
        <v>3692</v>
      </c>
      <c r="B2053" s="56" t="s">
        <v>3705</v>
      </c>
      <c r="C2053" s="57" t="s">
        <v>3706</v>
      </c>
      <c r="D2053" s="56" t="s">
        <v>6792</v>
      </c>
      <c r="E2053" s="56" t="s">
        <v>68</v>
      </c>
      <c r="F2053" s="58">
        <v>5</v>
      </c>
      <c r="G2053" s="59">
        <v>14.22</v>
      </c>
      <c r="H2053" s="60">
        <v>71.099999999999994</v>
      </c>
      <c r="I2053" s="38"/>
      <c r="J2053" s="38"/>
      <c r="L2053" s="27"/>
      <c r="N2053" s="19"/>
      <c r="P2053" s="19"/>
    </row>
    <row r="2054" spans="1:16" x14ac:dyDescent="0.25">
      <c r="A2054" s="55" t="s">
        <v>3716</v>
      </c>
      <c r="B2054" s="56" t="s">
        <v>3729</v>
      </c>
      <c r="C2054" s="57" t="s">
        <v>3730</v>
      </c>
      <c r="D2054" s="56" t="s">
        <v>6792</v>
      </c>
      <c r="E2054" s="56" t="s">
        <v>68</v>
      </c>
      <c r="F2054" s="58">
        <v>5</v>
      </c>
      <c r="G2054" s="59">
        <v>14.22</v>
      </c>
      <c r="H2054" s="60">
        <v>71.099999999999994</v>
      </c>
      <c r="I2054" s="38"/>
      <c r="J2054" s="38"/>
      <c r="L2054" s="27"/>
      <c r="N2054" s="19"/>
      <c r="P2054" s="19"/>
    </row>
    <row r="2055" spans="1:16" x14ac:dyDescent="0.25">
      <c r="A2055" s="55" t="s">
        <v>3719</v>
      </c>
      <c r="B2055" s="56" t="s">
        <v>3732</v>
      </c>
      <c r="C2055" s="57" t="s">
        <v>3733</v>
      </c>
      <c r="D2055" s="56" t="s">
        <v>6792</v>
      </c>
      <c r="E2055" s="56" t="s">
        <v>19</v>
      </c>
      <c r="F2055" s="58">
        <v>5</v>
      </c>
      <c r="G2055" s="59">
        <v>14.22</v>
      </c>
      <c r="H2055" s="60">
        <v>71.099999999999994</v>
      </c>
      <c r="I2055" s="38"/>
      <c r="J2055" s="38"/>
      <c r="L2055" s="27"/>
      <c r="N2055" s="19"/>
      <c r="P2055" s="19"/>
    </row>
    <row r="2056" spans="1:16" x14ac:dyDescent="0.25">
      <c r="A2056" s="55" t="s">
        <v>5226</v>
      </c>
      <c r="B2056" s="56" t="s">
        <v>5227</v>
      </c>
      <c r="C2056" s="57" t="s">
        <v>5228</v>
      </c>
      <c r="D2056" s="56" t="s">
        <v>6792</v>
      </c>
      <c r="E2056" s="56" t="s">
        <v>12</v>
      </c>
      <c r="F2056" s="58">
        <v>3</v>
      </c>
      <c r="G2056" s="59">
        <v>23.62</v>
      </c>
      <c r="H2056" s="60">
        <v>70.86</v>
      </c>
      <c r="I2056" s="38"/>
      <c r="J2056" s="38"/>
      <c r="K2056" s="27" t="s">
        <v>6533</v>
      </c>
      <c r="L2056" s="27"/>
      <c r="N2056" s="19"/>
      <c r="P2056" s="19"/>
    </row>
    <row r="2057" spans="1:16" x14ac:dyDescent="0.25">
      <c r="A2057" s="55" t="s">
        <v>4475</v>
      </c>
      <c r="B2057" s="56" t="s">
        <v>4480</v>
      </c>
      <c r="C2057" s="57" t="s">
        <v>4481</v>
      </c>
      <c r="D2057" s="56" t="s">
        <v>6792</v>
      </c>
      <c r="E2057" s="56" t="s">
        <v>68</v>
      </c>
      <c r="F2057" s="61">
        <v>5</v>
      </c>
      <c r="G2057" s="59">
        <v>14.13</v>
      </c>
      <c r="H2057" s="60">
        <v>70.650000000000006</v>
      </c>
      <c r="I2057" s="38"/>
      <c r="J2057" s="38"/>
      <c r="L2057" s="27"/>
      <c r="N2057" s="19"/>
      <c r="P2057" s="19"/>
    </row>
    <row r="2058" spans="1:16" x14ac:dyDescent="0.25">
      <c r="A2058" s="55" t="s">
        <v>3938</v>
      </c>
      <c r="B2058" s="56" t="s">
        <v>3961</v>
      </c>
      <c r="C2058" s="57" t="s">
        <v>3962</v>
      </c>
      <c r="D2058" s="56" t="s">
        <v>6792</v>
      </c>
      <c r="E2058" s="56" t="s">
        <v>19</v>
      </c>
      <c r="F2058" s="58">
        <v>3</v>
      </c>
      <c r="G2058" s="59">
        <v>22.92</v>
      </c>
      <c r="H2058" s="60">
        <v>68.760000000000005</v>
      </c>
      <c r="I2058" s="38"/>
      <c r="J2058" s="38"/>
      <c r="L2058" s="27"/>
      <c r="N2058" s="19"/>
      <c r="P2058" s="19"/>
    </row>
    <row r="2059" spans="1:16" x14ac:dyDescent="0.25">
      <c r="A2059" s="55" t="s">
        <v>962</v>
      </c>
      <c r="B2059" s="56" t="s">
        <v>963</v>
      </c>
      <c r="C2059" s="57" t="s">
        <v>964</v>
      </c>
      <c r="D2059" s="56" t="s">
        <v>6792</v>
      </c>
      <c r="E2059" s="56" t="s">
        <v>19</v>
      </c>
      <c r="F2059" s="58">
        <v>4</v>
      </c>
      <c r="G2059" s="59">
        <v>17.18</v>
      </c>
      <c r="H2059" s="60">
        <v>68.72</v>
      </c>
      <c r="I2059" s="38"/>
      <c r="J2059" s="38"/>
      <c r="L2059" s="27"/>
      <c r="N2059" s="19"/>
      <c r="P2059" s="19"/>
    </row>
    <row r="2060" spans="1:16" x14ac:dyDescent="0.25">
      <c r="A2060" s="55" t="s">
        <v>965</v>
      </c>
      <c r="B2060" s="56" t="s">
        <v>966</v>
      </c>
      <c r="C2060" s="57" t="s">
        <v>967</v>
      </c>
      <c r="D2060" s="56" t="s">
        <v>6792</v>
      </c>
      <c r="E2060" s="56" t="s">
        <v>19</v>
      </c>
      <c r="F2060" s="58">
        <v>5</v>
      </c>
      <c r="G2060" s="59">
        <v>13.74</v>
      </c>
      <c r="H2060" s="60">
        <v>68.7</v>
      </c>
      <c r="I2060" s="38"/>
      <c r="J2060" s="38"/>
      <c r="L2060" s="27"/>
      <c r="N2060" s="19"/>
      <c r="P2060" s="19"/>
    </row>
    <row r="2061" spans="1:16" x14ac:dyDescent="0.25">
      <c r="A2061" s="55" t="s">
        <v>1903</v>
      </c>
      <c r="B2061" s="56" t="s">
        <v>1904</v>
      </c>
      <c r="C2061" s="57" t="s">
        <v>1905</v>
      </c>
      <c r="D2061" s="56" t="s">
        <v>6792</v>
      </c>
      <c r="E2061" s="56" t="s">
        <v>19</v>
      </c>
      <c r="F2061" s="58">
        <v>5</v>
      </c>
      <c r="G2061" s="59">
        <v>13.74</v>
      </c>
      <c r="H2061" s="60">
        <v>68.7</v>
      </c>
      <c r="I2061" s="38"/>
      <c r="J2061" s="38"/>
      <c r="L2061" s="27"/>
      <c r="N2061" s="19"/>
      <c r="P2061" s="19"/>
    </row>
    <row r="2062" spans="1:16" ht="16.5" x14ac:dyDescent="0.25">
      <c r="A2062" s="55" t="s">
        <v>1918</v>
      </c>
      <c r="B2062" s="56" t="s">
        <v>1919</v>
      </c>
      <c r="C2062" s="57" t="s">
        <v>1920</v>
      </c>
      <c r="D2062" s="56" t="s">
        <v>11</v>
      </c>
      <c r="E2062" s="56" t="s">
        <v>68</v>
      </c>
      <c r="F2062" s="58">
        <v>5</v>
      </c>
      <c r="G2062" s="59">
        <v>13.7</v>
      </c>
      <c r="H2062" s="60">
        <v>68.5</v>
      </c>
      <c r="I2062" s="38"/>
      <c r="J2062" s="38"/>
      <c r="L2062" s="27"/>
      <c r="N2062" s="19"/>
      <c r="P2062" s="19"/>
    </row>
    <row r="2063" spans="1:16" x14ac:dyDescent="0.25">
      <c r="A2063" s="55" t="s">
        <v>2700</v>
      </c>
      <c r="B2063" s="56" t="s">
        <v>2701</v>
      </c>
      <c r="C2063" s="57" t="s">
        <v>2702</v>
      </c>
      <c r="D2063" s="56" t="s">
        <v>6792</v>
      </c>
      <c r="E2063" s="56" t="s">
        <v>68</v>
      </c>
      <c r="F2063" s="58">
        <v>5</v>
      </c>
      <c r="G2063" s="59">
        <v>13.69</v>
      </c>
      <c r="H2063" s="60">
        <v>68.45</v>
      </c>
      <c r="I2063" s="38"/>
      <c r="J2063" s="38"/>
      <c r="L2063" s="27"/>
      <c r="N2063" s="19"/>
      <c r="P2063" s="19"/>
    </row>
    <row r="2064" spans="1:16" ht="24.75" x14ac:dyDescent="0.25">
      <c r="A2064" s="55" t="s">
        <v>1226</v>
      </c>
      <c r="B2064" s="56" t="s">
        <v>1233</v>
      </c>
      <c r="C2064" s="57" t="s">
        <v>1234</v>
      </c>
      <c r="D2064" s="56" t="s">
        <v>11</v>
      </c>
      <c r="E2064" s="56" t="s">
        <v>12</v>
      </c>
      <c r="F2064" s="58">
        <v>3</v>
      </c>
      <c r="G2064" s="59">
        <v>22.8</v>
      </c>
      <c r="H2064" s="60">
        <v>68.400000000000006</v>
      </c>
      <c r="I2064" s="38"/>
      <c r="J2064" s="38"/>
      <c r="L2064" s="27"/>
      <c r="N2064" s="19"/>
      <c r="P2064" s="19"/>
    </row>
    <row r="2065" spans="1:16" x14ac:dyDescent="0.25">
      <c r="A2065" s="55" t="s">
        <v>2837</v>
      </c>
      <c r="B2065" s="56" t="s">
        <v>2838</v>
      </c>
      <c r="C2065" s="57" t="s">
        <v>2839</v>
      </c>
      <c r="D2065" s="56" t="s">
        <v>6792</v>
      </c>
      <c r="E2065" s="56" t="s">
        <v>68</v>
      </c>
      <c r="F2065" s="58">
        <v>3</v>
      </c>
      <c r="G2065" s="59">
        <v>22.77</v>
      </c>
      <c r="H2065" s="60">
        <v>68.31</v>
      </c>
      <c r="I2065" s="38"/>
      <c r="J2065" s="38"/>
      <c r="L2065" s="27"/>
      <c r="N2065" s="19"/>
      <c r="P2065" s="19"/>
    </row>
    <row r="2066" spans="1:16" x14ac:dyDescent="0.25">
      <c r="A2066" s="55" t="s">
        <v>4654</v>
      </c>
      <c r="B2066" s="56" t="s">
        <v>4655</v>
      </c>
      <c r="C2066" s="57" t="s">
        <v>4656</v>
      </c>
      <c r="D2066" s="56" t="s">
        <v>6792</v>
      </c>
      <c r="E2066" s="56" t="s">
        <v>12</v>
      </c>
      <c r="F2066" s="58">
        <v>5</v>
      </c>
      <c r="G2066" s="59">
        <v>13.66</v>
      </c>
      <c r="H2066" s="60">
        <v>68.3</v>
      </c>
      <c r="I2066" s="38"/>
      <c r="J2066" s="38"/>
      <c r="L2066" s="27"/>
      <c r="N2066" s="19"/>
      <c r="P2066" s="19"/>
    </row>
    <row r="2067" spans="1:16" x14ac:dyDescent="0.25">
      <c r="A2067" s="55" t="s">
        <v>6020</v>
      </c>
      <c r="B2067" s="56" t="s">
        <v>6024</v>
      </c>
      <c r="C2067" s="57" t="s">
        <v>6025</v>
      </c>
      <c r="D2067" s="56" t="s">
        <v>11</v>
      </c>
      <c r="E2067" s="56" t="s">
        <v>93</v>
      </c>
      <c r="F2067" s="58">
        <v>7</v>
      </c>
      <c r="G2067" s="59">
        <v>9.6999999999999993</v>
      </c>
      <c r="H2067" s="60">
        <v>67.900000000000006</v>
      </c>
      <c r="I2067" s="38"/>
      <c r="J2067" s="38"/>
      <c r="L2067" s="27"/>
      <c r="N2067" s="19"/>
      <c r="P2067" s="19"/>
    </row>
    <row r="2068" spans="1:16" ht="16.5" x14ac:dyDescent="0.25">
      <c r="A2068" s="55" t="s">
        <v>2256</v>
      </c>
      <c r="B2068" s="56" t="s">
        <v>2257</v>
      </c>
      <c r="C2068" s="57" t="s">
        <v>2258</v>
      </c>
      <c r="D2068" s="56" t="s">
        <v>11</v>
      </c>
      <c r="E2068" s="56" t="s">
        <v>19</v>
      </c>
      <c r="F2068" s="61">
        <v>2</v>
      </c>
      <c r="G2068" s="59">
        <v>33.369999999999997</v>
      </c>
      <c r="H2068" s="60">
        <v>66.739999999999995</v>
      </c>
      <c r="I2068" s="38"/>
      <c r="J2068" s="38"/>
      <c r="L2068" s="27"/>
      <c r="N2068" s="19"/>
      <c r="P2068" s="19"/>
    </row>
    <row r="2069" spans="1:16" x14ac:dyDescent="0.25">
      <c r="A2069" s="55" t="s">
        <v>5923</v>
      </c>
      <c r="B2069" s="56" t="s">
        <v>5927</v>
      </c>
      <c r="C2069" s="57" t="s">
        <v>5928</v>
      </c>
      <c r="D2069" s="56" t="s">
        <v>6792</v>
      </c>
      <c r="E2069" s="56" t="s">
        <v>19</v>
      </c>
      <c r="F2069" s="58">
        <v>7</v>
      </c>
      <c r="G2069" s="59">
        <v>9.48</v>
      </c>
      <c r="H2069" s="60">
        <v>66.36</v>
      </c>
      <c r="I2069" s="38"/>
      <c r="J2069" s="38"/>
      <c r="L2069" s="27"/>
      <c r="N2069" s="19"/>
      <c r="P2069" s="19"/>
    </row>
    <row r="2070" spans="1:16" x14ac:dyDescent="0.25">
      <c r="A2070" s="55" t="s">
        <v>4387</v>
      </c>
      <c r="B2070" s="56" t="s">
        <v>4389</v>
      </c>
      <c r="C2070" s="57" t="s">
        <v>4390</v>
      </c>
      <c r="D2070" s="56" t="s">
        <v>6792</v>
      </c>
      <c r="E2070" s="56" t="s">
        <v>12</v>
      </c>
      <c r="F2070" s="58">
        <v>5</v>
      </c>
      <c r="G2070" s="59">
        <v>13.27</v>
      </c>
      <c r="H2070" s="60">
        <v>66.349999999999994</v>
      </c>
      <c r="I2070" s="38"/>
      <c r="J2070" s="38"/>
      <c r="L2070" s="27"/>
      <c r="N2070" s="19"/>
      <c r="P2070" s="19"/>
    </row>
    <row r="2071" spans="1:16" x14ac:dyDescent="0.25">
      <c r="A2071" s="55" t="s">
        <v>4400</v>
      </c>
      <c r="B2071" s="56" t="s">
        <v>4404</v>
      </c>
      <c r="C2071" s="57" t="s">
        <v>4405</v>
      </c>
      <c r="D2071" s="56" t="s">
        <v>6792</v>
      </c>
      <c r="E2071" s="56" t="s">
        <v>12</v>
      </c>
      <c r="F2071" s="58">
        <v>5</v>
      </c>
      <c r="G2071" s="59">
        <v>13.27</v>
      </c>
      <c r="H2071" s="60">
        <v>66.349999999999994</v>
      </c>
      <c r="I2071" s="38"/>
      <c r="J2071" s="38"/>
      <c r="L2071" s="27"/>
      <c r="N2071" s="19"/>
      <c r="P2071" s="19"/>
    </row>
    <row r="2072" spans="1:16" x14ac:dyDescent="0.25">
      <c r="A2072" s="55" t="s">
        <v>4153</v>
      </c>
      <c r="B2072" s="56" t="s">
        <v>4184</v>
      </c>
      <c r="C2072" s="57" t="s">
        <v>4185</v>
      </c>
      <c r="D2072" s="56" t="s">
        <v>6792</v>
      </c>
      <c r="E2072" s="56" t="s">
        <v>19</v>
      </c>
      <c r="F2072" s="58">
        <v>5</v>
      </c>
      <c r="G2072" s="59">
        <v>13.18</v>
      </c>
      <c r="H2072" s="60">
        <v>65.900000000000006</v>
      </c>
      <c r="I2072" s="38"/>
      <c r="J2072" s="38"/>
      <c r="L2072" s="27"/>
      <c r="N2072" s="19"/>
      <c r="P2072" s="19"/>
    </row>
    <row r="2073" spans="1:16" x14ac:dyDescent="0.25">
      <c r="A2073" s="55" t="s">
        <v>5253</v>
      </c>
      <c r="B2073" s="56" t="s">
        <v>5254</v>
      </c>
      <c r="C2073" s="57" t="s">
        <v>5255</v>
      </c>
      <c r="D2073" s="56" t="s">
        <v>6792</v>
      </c>
      <c r="E2073" s="56" t="s">
        <v>12</v>
      </c>
      <c r="F2073" s="58">
        <v>3</v>
      </c>
      <c r="G2073" s="59">
        <v>21.96</v>
      </c>
      <c r="H2073" s="60">
        <v>65.88</v>
      </c>
      <c r="I2073" s="38"/>
      <c r="J2073" s="38"/>
      <c r="K2073" s="27" t="s">
        <v>6533</v>
      </c>
      <c r="L2073" s="27"/>
      <c r="N2073" s="19"/>
      <c r="P2073" s="19"/>
    </row>
    <row r="2074" spans="1:16" x14ac:dyDescent="0.25">
      <c r="A2074" s="55" t="s">
        <v>5604</v>
      </c>
      <c r="B2074" s="56" t="s">
        <v>5608</v>
      </c>
      <c r="C2074" s="57" t="s">
        <v>5609</v>
      </c>
      <c r="D2074" s="56" t="s">
        <v>6792</v>
      </c>
      <c r="E2074" s="56" t="s">
        <v>12</v>
      </c>
      <c r="F2074" s="58">
        <v>5</v>
      </c>
      <c r="G2074" s="59">
        <v>12.89</v>
      </c>
      <c r="H2074" s="60">
        <v>64.45</v>
      </c>
      <c r="I2074" s="38"/>
      <c r="J2074" s="38"/>
      <c r="L2074" s="27"/>
      <c r="N2074" s="19"/>
      <c r="P2074" s="19"/>
    </row>
    <row r="2075" spans="1:16" x14ac:dyDescent="0.25">
      <c r="A2075" s="55" t="s">
        <v>5223</v>
      </c>
      <c r="B2075" s="56" t="s">
        <v>5224</v>
      </c>
      <c r="C2075" s="57" t="s">
        <v>5225</v>
      </c>
      <c r="D2075" s="56" t="s">
        <v>6792</v>
      </c>
      <c r="E2075" s="56" t="s">
        <v>12</v>
      </c>
      <c r="F2075" s="58">
        <v>3</v>
      </c>
      <c r="G2075" s="59">
        <v>21.47</v>
      </c>
      <c r="H2075" s="60">
        <v>64.41</v>
      </c>
      <c r="I2075" s="38"/>
      <c r="J2075" s="38"/>
      <c r="L2075" s="27"/>
      <c r="N2075" s="19"/>
      <c r="P2075" s="19"/>
    </row>
    <row r="2076" spans="1:16" x14ac:dyDescent="0.25">
      <c r="A2076" s="55" t="s">
        <v>4609</v>
      </c>
      <c r="B2076" s="56" t="s">
        <v>4610</v>
      </c>
      <c r="C2076" s="57" t="s">
        <v>4611</v>
      </c>
      <c r="D2076" s="56" t="s">
        <v>6792</v>
      </c>
      <c r="E2076" s="56" t="s">
        <v>12</v>
      </c>
      <c r="F2076" s="58">
        <v>2</v>
      </c>
      <c r="G2076" s="59">
        <v>32.049999999999997</v>
      </c>
      <c r="H2076" s="60">
        <v>64.099999999999994</v>
      </c>
      <c r="I2076" s="38"/>
      <c r="J2076" s="38"/>
      <c r="L2076" s="27"/>
      <c r="N2076" s="19"/>
      <c r="P2076" s="19"/>
    </row>
    <row r="2077" spans="1:16" x14ac:dyDescent="0.25">
      <c r="A2077" s="55" t="s">
        <v>5026</v>
      </c>
      <c r="B2077" s="56" t="s">
        <v>5030</v>
      </c>
      <c r="C2077" s="57" t="s">
        <v>5031</v>
      </c>
      <c r="D2077" s="56" t="s">
        <v>6792</v>
      </c>
      <c r="E2077" s="56" t="s">
        <v>12</v>
      </c>
      <c r="F2077" s="58">
        <v>5</v>
      </c>
      <c r="G2077" s="59">
        <v>12.82</v>
      </c>
      <c r="H2077" s="60">
        <v>64.099999999999994</v>
      </c>
      <c r="I2077" s="38"/>
      <c r="J2077" s="38"/>
      <c r="L2077" s="27"/>
      <c r="N2077" s="19"/>
      <c r="P2077" s="19"/>
    </row>
    <row r="2078" spans="1:16" x14ac:dyDescent="0.25">
      <c r="A2078" s="55" t="s">
        <v>6465</v>
      </c>
      <c r="B2078" s="56" t="s">
        <v>6477</v>
      </c>
      <c r="C2078" s="57" t="s">
        <v>5995</v>
      </c>
      <c r="D2078" s="56" t="s">
        <v>6792</v>
      </c>
      <c r="E2078" s="56" t="s">
        <v>12</v>
      </c>
      <c r="F2078" s="58">
        <v>5</v>
      </c>
      <c r="G2078" s="59">
        <v>12.82</v>
      </c>
      <c r="H2078" s="60">
        <v>64.099999999999994</v>
      </c>
      <c r="I2078" s="38"/>
      <c r="J2078" s="38"/>
      <c r="L2078" s="27"/>
      <c r="N2078" s="19"/>
      <c r="P2078" s="19"/>
    </row>
    <row r="2079" spans="1:16" x14ac:dyDescent="0.25">
      <c r="A2079" s="55" t="s">
        <v>4064</v>
      </c>
      <c r="B2079" s="56" t="s">
        <v>4089</v>
      </c>
      <c r="C2079" s="57" t="s">
        <v>4090</v>
      </c>
      <c r="D2079" s="56" t="s">
        <v>6792</v>
      </c>
      <c r="E2079" s="56" t="s">
        <v>19</v>
      </c>
      <c r="F2079" s="58">
        <v>5</v>
      </c>
      <c r="G2079" s="59">
        <v>12.64</v>
      </c>
      <c r="H2079" s="60">
        <v>63.2</v>
      </c>
      <c r="I2079" s="38"/>
      <c r="J2079" s="38"/>
      <c r="L2079" s="27"/>
      <c r="N2079" s="19"/>
      <c r="P2079" s="19"/>
    </row>
    <row r="2080" spans="1:16" x14ac:dyDescent="0.25">
      <c r="A2080" s="55" t="s">
        <v>5080</v>
      </c>
      <c r="B2080" s="56" t="s">
        <v>5083</v>
      </c>
      <c r="C2080" s="57" t="s">
        <v>5084</v>
      </c>
      <c r="D2080" s="56" t="s">
        <v>6792</v>
      </c>
      <c r="E2080" s="56" t="s">
        <v>12</v>
      </c>
      <c r="F2080" s="58">
        <v>5</v>
      </c>
      <c r="G2080" s="59">
        <v>12.63</v>
      </c>
      <c r="H2080" s="60">
        <v>63.15</v>
      </c>
      <c r="I2080" s="38"/>
      <c r="J2080" s="38"/>
      <c r="L2080" s="27"/>
      <c r="N2080" s="19"/>
      <c r="P2080" s="19"/>
    </row>
    <row r="2081" spans="1:16" x14ac:dyDescent="0.25">
      <c r="A2081" s="55" t="s">
        <v>2310</v>
      </c>
      <c r="B2081" s="56" t="s">
        <v>2311</v>
      </c>
      <c r="C2081" s="57" t="s">
        <v>2312</v>
      </c>
      <c r="D2081" s="56" t="s">
        <v>6792</v>
      </c>
      <c r="E2081" s="56" t="s">
        <v>19</v>
      </c>
      <c r="F2081" s="61">
        <v>5</v>
      </c>
      <c r="G2081" s="59">
        <v>12.4</v>
      </c>
      <c r="H2081" s="60">
        <v>62</v>
      </c>
      <c r="I2081" s="38"/>
      <c r="J2081" s="38"/>
      <c r="L2081" s="27"/>
      <c r="N2081" s="19"/>
      <c r="P2081" s="19"/>
    </row>
    <row r="2082" spans="1:16" x14ac:dyDescent="0.25">
      <c r="A2082" s="55" t="s">
        <v>4460</v>
      </c>
      <c r="B2082" s="56" t="s">
        <v>4464</v>
      </c>
      <c r="C2082" s="57" t="s">
        <v>4465</v>
      </c>
      <c r="D2082" s="56" t="s">
        <v>6792</v>
      </c>
      <c r="E2082" s="56" t="s">
        <v>12</v>
      </c>
      <c r="F2082" s="61">
        <v>5</v>
      </c>
      <c r="G2082" s="59">
        <v>12.24</v>
      </c>
      <c r="H2082" s="60">
        <v>61.2</v>
      </c>
      <c r="I2082" s="38"/>
      <c r="J2082" s="38"/>
      <c r="L2082" s="27"/>
      <c r="N2082" s="19"/>
      <c r="P2082" s="19"/>
    </row>
    <row r="2083" spans="1:16" x14ac:dyDescent="0.25">
      <c r="A2083" s="55" t="s">
        <v>6026</v>
      </c>
      <c r="B2083" s="56" t="s">
        <v>6034</v>
      </c>
      <c r="C2083" s="57" t="s">
        <v>6035</v>
      </c>
      <c r="D2083" s="56" t="s">
        <v>6792</v>
      </c>
      <c r="E2083" s="56" t="s">
        <v>12</v>
      </c>
      <c r="F2083" s="58">
        <v>5</v>
      </c>
      <c r="G2083" s="59">
        <v>12.24</v>
      </c>
      <c r="H2083" s="60">
        <v>61.2</v>
      </c>
      <c r="I2083" s="38"/>
      <c r="J2083" s="38"/>
      <c r="L2083" s="27"/>
      <c r="N2083" s="19"/>
      <c r="P2083" s="19"/>
    </row>
    <row r="2084" spans="1:16" x14ac:dyDescent="0.25">
      <c r="A2084" s="55" t="s">
        <v>5071</v>
      </c>
      <c r="B2084" s="56" t="s">
        <v>5075</v>
      </c>
      <c r="C2084" s="57" t="s">
        <v>5076</v>
      </c>
      <c r="D2084" s="56" t="s">
        <v>6792</v>
      </c>
      <c r="E2084" s="56" t="s">
        <v>68</v>
      </c>
      <c r="F2084" s="58">
        <v>5</v>
      </c>
      <c r="G2084" s="59">
        <v>12.08</v>
      </c>
      <c r="H2084" s="60">
        <v>60.4</v>
      </c>
      <c r="I2084" s="38"/>
      <c r="J2084" s="38"/>
      <c r="L2084" s="27"/>
      <c r="N2084" s="19"/>
      <c r="P2084" s="19"/>
    </row>
    <row r="2085" spans="1:16" x14ac:dyDescent="0.25">
      <c r="A2085" s="55" t="s">
        <v>5244</v>
      </c>
      <c r="B2085" s="56" t="s">
        <v>5245</v>
      </c>
      <c r="C2085" s="57" t="s">
        <v>5246</v>
      </c>
      <c r="D2085" s="56" t="s">
        <v>11</v>
      </c>
      <c r="E2085" s="56" t="s">
        <v>12</v>
      </c>
      <c r="F2085" s="58">
        <v>5</v>
      </c>
      <c r="G2085" s="59">
        <v>12.08</v>
      </c>
      <c r="H2085" s="60">
        <v>60.4</v>
      </c>
      <c r="I2085" s="38"/>
      <c r="J2085" s="38"/>
      <c r="K2085" s="27" t="s">
        <v>6533</v>
      </c>
      <c r="L2085" s="27"/>
      <c r="N2085" s="19"/>
      <c r="P2085" s="19"/>
    </row>
    <row r="2086" spans="1:16" x14ac:dyDescent="0.25">
      <c r="A2086" s="55" t="s">
        <v>5179</v>
      </c>
      <c r="B2086" s="56" t="s">
        <v>5180</v>
      </c>
      <c r="C2086" s="57" t="s">
        <v>5181</v>
      </c>
      <c r="D2086" s="56" t="s">
        <v>6792</v>
      </c>
      <c r="E2086" s="56" t="s">
        <v>12</v>
      </c>
      <c r="F2086" s="58">
        <v>3</v>
      </c>
      <c r="G2086" s="59">
        <v>20.12</v>
      </c>
      <c r="H2086" s="60">
        <v>60.36</v>
      </c>
      <c r="I2086" s="38"/>
      <c r="J2086" s="38"/>
      <c r="L2086" s="27"/>
      <c r="N2086" s="19"/>
      <c r="P2086" s="19"/>
    </row>
    <row r="2087" spans="1:16" ht="16.5" x14ac:dyDescent="0.25">
      <c r="A2087" s="55" t="s">
        <v>5478</v>
      </c>
      <c r="B2087" s="56" t="s">
        <v>5479</v>
      </c>
      <c r="C2087" s="57" t="s">
        <v>5480</v>
      </c>
      <c r="D2087" s="56" t="s">
        <v>11</v>
      </c>
      <c r="E2087" s="56" t="s">
        <v>12</v>
      </c>
      <c r="F2087" s="58">
        <v>2</v>
      </c>
      <c r="G2087" s="59">
        <v>29.95</v>
      </c>
      <c r="H2087" s="60">
        <v>59.9</v>
      </c>
      <c r="I2087" s="38"/>
      <c r="J2087" s="38"/>
      <c r="K2087" s="27" t="s">
        <v>6533</v>
      </c>
      <c r="L2087" s="27"/>
      <c r="N2087" s="19"/>
      <c r="P2087" s="19"/>
    </row>
    <row r="2088" spans="1:16" x14ac:dyDescent="0.25">
      <c r="A2088" s="55" t="s">
        <v>3298</v>
      </c>
      <c r="B2088" s="56" t="s">
        <v>3312</v>
      </c>
      <c r="C2088" s="57" t="s">
        <v>3313</v>
      </c>
      <c r="D2088" s="56" t="s">
        <v>6792</v>
      </c>
      <c r="E2088" s="56" t="s">
        <v>68</v>
      </c>
      <c r="F2088" s="58">
        <v>5</v>
      </c>
      <c r="G2088" s="59">
        <v>11.84</v>
      </c>
      <c r="H2088" s="60">
        <v>59.2</v>
      </c>
      <c r="I2088" s="38"/>
      <c r="J2088" s="38"/>
      <c r="L2088" s="27"/>
      <c r="N2088" s="19"/>
      <c r="P2088" s="19"/>
    </row>
    <row r="2089" spans="1:16" x14ac:dyDescent="0.25">
      <c r="A2089" s="55" t="s">
        <v>3305</v>
      </c>
      <c r="B2089" s="56" t="s">
        <v>3318</v>
      </c>
      <c r="C2089" s="57" t="s">
        <v>3319</v>
      </c>
      <c r="D2089" s="56" t="s">
        <v>6792</v>
      </c>
      <c r="E2089" s="56" t="s">
        <v>19</v>
      </c>
      <c r="F2089" s="58">
        <v>5</v>
      </c>
      <c r="G2089" s="59">
        <v>11.84</v>
      </c>
      <c r="H2089" s="60">
        <v>59.2</v>
      </c>
      <c r="I2089" s="38"/>
      <c r="J2089" s="38"/>
      <c r="L2089" s="27"/>
      <c r="N2089" s="19"/>
      <c r="P2089" s="19"/>
    </row>
    <row r="2090" spans="1:16" x14ac:dyDescent="0.25">
      <c r="A2090" s="55" t="s">
        <v>3380</v>
      </c>
      <c r="B2090" s="56" t="s">
        <v>3393</v>
      </c>
      <c r="C2090" s="57" t="s">
        <v>3394</v>
      </c>
      <c r="D2090" s="56" t="s">
        <v>6792</v>
      </c>
      <c r="E2090" s="56" t="s">
        <v>19</v>
      </c>
      <c r="F2090" s="58">
        <v>5</v>
      </c>
      <c r="G2090" s="59">
        <v>11.84</v>
      </c>
      <c r="H2090" s="60">
        <v>59.2</v>
      </c>
      <c r="I2090" s="38"/>
      <c r="J2090" s="38"/>
      <c r="L2090" s="27"/>
      <c r="N2090" s="19"/>
      <c r="P2090" s="19"/>
    </row>
    <row r="2091" spans="1:16" x14ac:dyDescent="0.25">
      <c r="A2091" s="55" t="s">
        <v>3386</v>
      </c>
      <c r="B2091" s="56" t="s">
        <v>3399</v>
      </c>
      <c r="C2091" s="57" t="s">
        <v>3400</v>
      </c>
      <c r="D2091" s="56" t="s">
        <v>6792</v>
      </c>
      <c r="E2091" s="56" t="s">
        <v>68</v>
      </c>
      <c r="F2091" s="58">
        <v>5</v>
      </c>
      <c r="G2091" s="59">
        <v>11.84</v>
      </c>
      <c r="H2091" s="60">
        <v>59.2</v>
      </c>
      <c r="I2091" s="38"/>
      <c r="J2091" s="38"/>
      <c r="L2091" s="27"/>
      <c r="N2091" s="19"/>
      <c r="P2091" s="19"/>
    </row>
    <row r="2092" spans="1:16" x14ac:dyDescent="0.25">
      <c r="A2092" s="55" t="s">
        <v>3395</v>
      </c>
      <c r="B2092" s="56" t="s">
        <v>3408</v>
      </c>
      <c r="C2092" s="57" t="s">
        <v>3409</v>
      </c>
      <c r="D2092" s="56" t="s">
        <v>6792</v>
      </c>
      <c r="E2092" s="56" t="s">
        <v>68</v>
      </c>
      <c r="F2092" s="58">
        <v>5</v>
      </c>
      <c r="G2092" s="59">
        <v>11.84</v>
      </c>
      <c r="H2092" s="60">
        <v>59.2</v>
      </c>
      <c r="I2092" s="38"/>
      <c r="J2092" s="38"/>
      <c r="L2092" s="27"/>
      <c r="N2092" s="19"/>
      <c r="P2092" s="19"/>
    </row>
    <row r="2093" spans="1:16" x14ac:dyDescent="0.25">
      <c r="A2093" s="55" t="s">
        <v>3503</v>
      </c>
      <c r="B2093" s="56" t="s">
        <v>3516</v>
      </c>
      <c r="C2093" s="57" t="s">
        <v>3517</v>
      </c>
      <c r="D2093" s="56" t="s">
        <v>6792</v>
      </c>
      <c r="E2093" s="56" t="s">
        <v>68</v>
      </c>
      <c r="F2093" s="58">
        <v>5</v>
      </c>
      <c r="G2093" s="59">
        <v>11.84</v>
      </c>
      <c r="H2093" s="60">
        <v>59.2</v>
      </c>
      <c r="I2093" s="38"/>
      <c r="J2093" s="38"/>
      <c r="L2093" s="27"/>
      <c r="N2093" s="19"/>
      <c r="P2093" s="19"/>
    </row>
    <row r="2094" spans="1:16" x14ac:dyDescent="0.25">
      <c r="A2094" s="55" t="s">
        <v>3521</v>
      </c>
      <c r="B2094" s="56" t="s">
        <v>3534</v>
      </c>
      <c r="C2094" s="57" t="s">
        <v>3535</v>
      </c>
      <c r="D2094" s="56" t="s">
        <v>6792</v>
      </c>
      <c r="E2094" s="56" t="s">
        <v>68</v>
      </c>
      <c r="F2094" s="58">
        <v>5</v>
      </c>
      <c r="G2094" s="59">
        <v>11.84</v>
      </c>
      <c r="H2094" s="60">
        <v>59.2</v>
      </c>
      <c r="I2094" s="38"/>
      <c r="J2094" s="38"/>
      <c r="L2094" s="27"/>
      <c r="N2094" s="19"/>
      <c r="P2094" s="19"/>
    </row>
    <row r="2095" spans="1:16" x14ac:dyDescent="0.25">
      <c r="A2095" s="55" t="s">
        <v>3524</v>
      </c>
      <c r="B2095" s="56" t="s">
        <v>3537</v>
      </c>
      <c r="C2095" s="57" t="s">
        <v>3538</v>
      </c>
      <c r="D2095" s="56" t="s">
        <v>6792</v>
      </c>
      <c r="E2095" s="56" t="s">
        <v>19</v>
      </c>
      <c r="F2095" s="58">
        <v>5</v>
      </c>
      <c r="G2095" s="59">
        <v>11.84</v>
      </c>
      <c r="H2095" s="60">
        <v>59.2</v>
      </c>
      <c r="I2095" s="38"/>
      <c r="J2095" s="38"/>
      <c r="L2095" s="27"/>
      <c r="N2095" s="19"/>
      <c r="P2095" s="19"/>
    </row>
    <row r="2096" spans="1:16" x14ac:dyDescent="0.25">
      <c r="A2096" s="55" t="s">
        <v>3566</v>
      </c>
      <c r="B2096" s="56" t="s">
        <v>3579</v>
      </c>
      <c r="C2096" s="57" t="s">
        <v>3580</v>
      </c>
      <c r="D2096" s="56" t="s">
        <v>6792</v>
      </c>
      <c r="E2096" s="56" t="s">
        <v>19</v>
      </c>
      <c r="F2096" s="58">
        <v>5</v>
      </c>
      <c r="G2096" s="59">
        <v>11.84</v>
      </c>
      <c r="H2096" s="60">
        <v>59.2</v>
      </c>
      <c r="I2096" s="38"/>
      <c r="J2096" s="38"/>
      <c r="L2096" s="27"/>
      <c r="N2096" s="19"/>
      <c r="P2096" s="19"/>
    </row>
    <row r="2097" spans="1:16" x14ac:dyDescent="0.25">
      <c r="A2097" s="55" t="s">
        <v>3638</v>
      </c>
      <c r="B2097" s="56" t="s">
        <v>3651</v>
      </c>
      <c r="C2097" s="57" t="s">
        <v>3652</v>
      </c>
      <c r="D2097" s="56" t="s">
        <v>6792</v>
      </c>
      <c r="E2097" s="56" t="s">
        <v>68</v>
      </c>
      <c r="F2097" s="58">
        <v>5</v>
      </c>
      <c r="G2097" s="59">
        <v>11.84</v>
      </c>
      <c r="H2097" s="60">
        <v>59.2</v>
      </c>
      <c r="I2097" s="38"/>
      <c r="J2097" s="38"/>
      <c r="L2097" s="27"/>
      <c r="N2097" s="19"/>
      <c r="P2097" s="19"/>
    </row>
    <row r="2098" spans="1:16" x14ac:dyDescent="0.25">
      <c r="A2098" s="55" t="s">
        <v>3704</v>
      </c>
      <c r="B2098" s="56" t="s">
        <v>3717</v>
      </c>
      <c r="C2098" s="57" t="s">
        <v>3718</v>
      </c>
      <c r="D2098" s="56" t="s">
        <v>6792</v>
      </c>
      <c r="E2098" s="56" t="s">
        <v>19</v>
      </c>
      <c r="F2098" s="58">
        <v>5</v>
      </c>
      <c r="G2098" s="59">
        <v>11.84</v>
      </c>
      <c r="H2098" s="60">
        <v>59.2</v>
      </c>
      <c r="I2098" s="38"/>
      <c r="J2098" s="38"/>
      <c r="L2098" s="27"/>
      <c r="N2098" s="19"/>
      <c r="P2098" s="19"/>
    </row>
    <row r="2099" spans="1:16" x14ac:dyDescent="0.25">
      <c r="A2099" s="55" t="s">
        <v>3725</v>
      </c>
      <c r="B2099" s="56" t="s">
        <v>3738</v>
      </c>
      <c r="C2099" s="57" t="s">
        <v>3739</v>
      </c>
      <c r="D2099" s="56" t="s">
        <v>6792</v>
      </c>
      <c r="E2099" s="56" t="s">
        <v>19</v>
      </c>
      <c r="F2099" s="58">
        <v>5</v>
      </c>
      <c r="G2099" s="59">
        <v>11.84</v>
      </c>
      <c r="H2099" s="60">
        <v>59.2</v>
      </c>
      <c r="I2099" s="38"/>
      <c r="J2099" s="38"/>
      <c r="L2099" s="27"/>
      <c r="N2099" s="19"/>
      <c r="P2099" s="19"/>
    </row>
    <row r="2100" spans="1:16" ht="16.5" x14ac:dyDescent="0.25">
      <c r="A2100" s="55" t="s">
        <v>1828</v>
      </c>
      <c r="B2100" s="56" t="s">
        <v>1829</v>
      </c>
      <c r="C2100" s="57" t="s">
        <v>1830</v>
      </c>
      <c r="D2100" s="56" t="s">
        <v>11</v>
      </c>
      <c r="E2100" s="56" t="s">
        <v>68</v>
      </c>
      <c r="F2100" s="58">
        <v>3</v>
      </c>
      <c r="G2100" s="59">
        <v>19.690000000000001</v>
      </c>
      <c r="H2100" s="60">
        <v>59.07</v>
      </c>
      <c r="I2100" s="38"/>
      <c r="J2100" s="38"/>
      <c r="L2100" s="27"/>
      <c r="N2100" s="19"/>
      <c r="P2100" s="19"/>
    </row>
    <row r="2101" spans="1:16" ht="16.5" x14ac:dyDescent="0.25">
      <c r="A2101" s="55" t="s">
        <v>5561</v>
      </c>
      <c r="B2101" s="56" t="s">
        <v>5563</v>
      </c>
      <c r="C2101" s="57" t="s">
        <v>5564</v>
      </c>
      <c r="D2101" s="56" t="s">
        <v>11</v>
      </c>
      <c r="E2101" s="56" t="s">
        <v>12</v>
      </c>
      <c r="F2101" s="58">
        <v>5</v>
      </c>
      <c r="G2101" s="59">
        <v>11.8</v>
      </c>
      <c r="H2101" s="60">
        <v>59</v>
      </c>
      <c r="I2101" s="38"/>
      <c r="J2101" s="38"/>
      <c r="K2101" s="27" t="s">
        <v>6533</v>
      </c>
      <c r="L2101" s="27"/>
      <c r="N2101" s="19"/>
      <c r="P2101" s="19"/>
    </row>
    <row r="2102" spans="1:16" x14ac:dyDescent="0.25">
      <c r="A2102" s="55" t="s">
        <v>5436</v>
      </c>
      <c r="B2102" s="56" t="s">
        <v>5437</v>
      </c>
      <c r="C2102" s="57" t="s">
        <v>5438</v>
      </c>
      <c r="D2102" s="56" t="s">
        <v>6792</v>
      </c>
      <c r="E2102" s="56" t="s">
        <v>68</v>
      </c>
      <c r="F2102" s="58">
        <v>3</v>
      </c>
      <c r="G2102" s="59">
        <v>19.62</v>
      </c>
      <c r="H2102" s="60">
        <v>58.86</v>
      </c>
      <c r="I2102" s="38"/>
      <c r="J2102" s="38"/>
      <c r="L2102" s="27"/>
      <c r="N2102" s="19"/>
      <c r="P2102" s="19"/>
    </row>
    <row r="2103" spans="1:16" x14ac:dyDescent="0.25">
      <c r="A2103" s="55" t="s">
        <v>5229</v>
      </c>
      <c r="B2103" s="56" t="s">
        <v>5230</v>
      </c>
      <c r="C2103" s="57" t="s">
        <v>5231</v>
      </c>
      <c r="D2103" s="56" t="s">
        <v>6792</v>
      </c>
      <c r="E2103" s="56" t="s">
        <v>12</v>
      </c>
      <c r="F2103" s="58">
        <v>3</v>
      </c>
      <c r="G2103" s="59">
        <v>19.52</v>
      </c>
      <c r="H2103" s="60">
        <v>58.56</v>
      </c>
      <c r="I2103" s="38"/>
      <c r="J2103" s="38"/>
      <c r="K2103" s="27" t="s">
        <v>6533</v>
      </c>
      <c r="L2103" s="27"/>
      <c r="N2103" s="19"/>
      <c r="P2103" s="19"/>
    </row>
    <row r="2104" spans="1:16" x14ac:dyDescent="0.25">
      <c r="A2104" s="55" t="s">
        <v>5370</v>
      </c>
      <c r="B2104" s="56" t="s">
        <v>5371</v>
      </c>
      <c r="C2104" s="57" t="s">
        <v>5372</v>
      </c>
      <c r="D2104" s="56" t="s">
        <v>6792</v>
      </c>
      <c r="E2104" s="56" t="s">
        <v>12</v>
      </c>
      <c r="F2104" s="58">
        <v>3</v>
      </c>
      <c r="G2104" s="59">
        <v>19.43</v>
      </c>
      <c r="H2104" s="60">
        <v>58.29</v>
      </c>
      <c r="I2104" s="38"/>
      <c r="J2104" s="38"/>
      <c r="K2104" s="27" t="s">
        <v>6533</v>
      </c>
      <c r="L2104" s="27"/>
      <c r="N2104" s="19"/>
      <c r="P2104" s="19"/>
    </row>
    <row r="2105" spans="1:16" x14ac:dyDescent="0.25">
      <c r="A2105" s="55" t="s">
        <v>5537</v>
      </c>
      <c r="B2105" s="56" t="s">
        <v>5538</v>
      </c>
      <c r="C2105" s="57" t="s">
        <v>5539</v>
      </c>
      <c r="D2105" s="56" t="s">
        <v>6792</v>
      </c>
      <c r="E2105" s="56" t="s">
        <v>12</v>
      </c>
      <c r="F2105" s="58">
        <v>3</v>
      </c>
      <c r="G2105" s="59">
        <v>19.21</v>
      </c>
      <c r="H2105" s="60">
        <v>57.63</v>
      </c>
      <c r="I2105" s="38"/>
      <c r="J2105" s="38"/>
      <c r="K2105" s="27" t="s">
        <v>6533</v>
      </c>
      <c r="L2105" s="27"/>
      <c r="N2105" s="19"/>
      <c r="P2105" s="19"/>
    </row>
    <row r="2106" spans="1:16" ht="24.75" x14ac:dyDescent="0.25">
      <c r="A2106" s="55" t="s">
        <v>3025</v>
      </c>
      <c r="B2106" s="56" t="s">
        <v>3026</v>
      </c>
      <c r="C2106" s="57" t="s">
        <v>3027</v>
      </c>
      <c r="D2106" s="56" t="s">
        <v>11</v>
      </c>
      <c r="E2106" s="56" t="s">
        <v>68</v>
      </c>
      <c r="F2106" s="58">
        <v>5</v>
      </c>
      <c r="G2106" s="59">
        <v>11.49</v>
      </c>
      <c r="H2106" s="60">
        <v>57.45</v>
      </c>
      <c r="I2106" s="38"/>
      <c r="J2106" s="38"/>
      <c r="K2106" s="27" t="s">
        <v>3301</v>
      </c>
      <c r="L2106" s="27"/>
      <c r="N2106" s="19"/>
      <c r="P2106" s="19"/>
    </row>
    <row r="2107" spans="1:16" x14ac:dyDescent="0.25">
      <c r="A2107" s="55" t="s">
        <v>4670</v>
      </c>
      <c r="B2107" s="56" t="s">
        <v>4671</v>
      </c>
      <c r="C2107" s="57" t="s">
        <v>4672</v>
      </c>
      <c r="D2107" s="56" t="s">
        <v>6792</v>
      </c>
      <c r="E2107" s="56" t="s">
        <v>12</v>
      </c>
      <c r="F2107" s="58">
        <v>5</v>
      </c>
      <c r="G2107" s="59">
        <v>11.46</v>
      </c>
      <c r="H2107" s="60">
        <v>57.3</v>
      </c>
      <c r="I2107" s="38"/>
      <c r="J2107" s="38"/>
      <c r="L2107" s="27"/>
      <c r="N2107" s="19"/>
      <c r="P2107" s="19"/>
    </row>
    <row r="2108" spans="1:16" x14ac:dyDescent="0.25">
      <c r="A2108" s="55" t="s">
        <v>1185</v>
      </c>
      <c r="B2108" s="56" t="s">
        <v>1189</v>
      </c>
      <c r="C2108" s="57" t="s">
        <v>1190</v>
      </c>
      <c r="D2108" s="56" t="s">
        <v>6792</v>
      </c>
      <c r="E2108" s="56" t="s">
        <v>12</v>
      </c>
      <c r="F2108" s="58">
        <v>2</v>
      </c>
      <c r="G2108" s="59">
        <v>28.43</v>
      </c>
      <c r="H2108" s="60">
        <v>56.86</v>
      </c>
      <c r="I2108" s="38"/>
      <c r="J2108" s="38"/>
      <c r="L2108" s="27"/>
      <c r="N2108" s="19"/>
      <c r="P2108" s="19"/>
    </row>
    <row r="2109" spans="1:16" ht="16.5" x14ac:dyDescent="0.25">
      <c r="A2109" s="55" t="s">
        <v>1191</v>
      </c>
      <c r="B2109" s="56" t="s">
        <v>1195</v>
      </c>
      <c r="C2109" s="57" t="s">
        <v>1196</v>
      </c>
      <c r="D2109" s="56" t="s">
        <v>6792</v>
      </c>
      <c r="E2109" s="56" t="s">
        <v>12</v>
      </c>
      <c r="F2109" s="58">
        <v>3</v>
      </c>
      <c r="G2109" s="59">
        <v>18.95</v>
      </c>
      <c r="H2109" s="60">
        <v>56.85</v>
      </c>
      <c r="I2109" s="38"/>
      <c r="J2109" s="38"/>
      <c r="L2109" s="27"/>
      <c r="N2109" s="19"/>
      <c r="P2109" s="19"/>
    </row>
    <row r="2110" spans="1:16" x14ac:dyDescent="0.25">
      <c r="A2110" s="55" t="s">
        <v>6177</v>
      </c>
      <c r="B2110" s="56" t="s">
        <v>6190</v>
      </c>
      <c r="C2110" s="57" t="s">
        <v>6191</v>
      </c>
      <c r="D2110" s="56" t="s">
        <v>6792</v>
      </c>
      <c r="E2110" s="56" t="s">
        <v>12</v>
      </c>
      <c r="F2110" s="58">
        <v>5</v>
      </c>
      <c r="G2110" s="59">
        <v>11.31</v>
      </c>
      <c r="H2110" s="60">
        <v>56.55</v>
      </c>
      <c r="I2110" s="38"/>
      <c r="J2110" s="38"/>
      <c r="L2110" s="27"/>
      <c r="N2110" s="19"/>
      <c r="P2110" s="19"/>
    </row>
    <row r="2111" spans="1:16" ht="24.75" x14ac:dyDescent="0.25">
      <c r="A2111" s="55" t="s">
        <v>2790</v>
      </c>
      <c r="B2111" s="56" t="s">
        <v>2791</v>
      </c>
      <c r="C2111" s="57" t="s">
        <v>2792</v>
      </c>
      <c r="D2111" s="56" t="s">
        <v>11</v>
      </c>
      <c r="E2111" s="56" t="s">
        <v>68</v>
      </c>
      <c r="F2111" s="58">
        <v>3</v>
      </c>
      <c r="G2111" s="59">
        <v>18.73</v>
      </c>
      <c r="H2111" s="60">
        <v>56.19</v>
      </c>
      <c r="I2111" s="38"/>
      <c r="J2111" s="38"/>
      <c r="L2111" s="27"/>
      <c r="N2111" s="19"/>
      <c r="P2111" s="19"/>
    </row>
    <row r="2112" spans="1:16" x14ac:dyDescent="0.25">
      <c r="A2112" s="55" t="s">
        <v>5481</v>
      </c>
      <c r="B2112" s="56" t="s">
        <v>5482</v>
      </c>
      <c r="C2112" s="57" t="s">
        <v>5483</v>
      </c>
      <c r="D2112" s="56" t="s">
        <v>6792</v>
      </c>
      <c r="E2112" s="56" t="s">
        <v>12</v>
      </c>
      <c r="F2112" s="58">
        <v>2</v>
      </c>
      <c r="G2112" s="59">
        <v>27.7</v>
      </c>
      <c r="H2112" s="60">
        <v>55.4</v>
      </c>
      <c r="I2112" s="38"/>
      <c r="J2112" s="38"/>
      <c r="K2112" s="27" t="s">
        <v>6533</v>
      </c>
      <c r="L2112" s="27"/>
      <c r="N2112" s="19"/>
      <c r="P2112" s="19"/>
    </row>
    <row r="2113" spans="1:16" x14ac:dyDescent="0.25">
      <c r="A2113" s="55" t="s">
        <v>5460</v>
      </c>
      <c r="B2113" s="56" t="s">
        <v>5461</v>
      </c>
      <c r="C2113" s="57" t="s">
        <v>5462</v>
      </c>
      <c r="D2113" s="56" t="s">
        <v>6792</v>
      </c>
      <c r="E2113" s="56" t="s">
        <v>12</v>
      </c>
      <c r="F2113" s="58">
        <v>2</v>
      </c>
      <c r="G2113" s="59">
        <v>27.61</v>
      </c>
      <c r="H2113" s="60">
        <v>55.22</v>
      </c>
      <c r="I2113" s="38"/>
      <c r="J2113" s="38"/>
      <c r="L2113" s="27"/>
      <c r="N2113" s="19"/>
      <c r="P2113" s="19"/>
    </row>
    <row r="2114" spans="1:16" x14ac:dyDescent="0.25">
      <c r="A2114" s="55" t="s">
        <v>5220</v>
      </c>
      <c r="B2114" s="56" t="s">
        <v>5221</v>
      </c>
      <c r="C2114" s="57" t="s">
        <v>5222</v>
      </c>
      <c r="D2114" s="56" t="s">
        <v>6792</v>
      </c>
      <c r="E2114" s="56" t="s">
        <v>12</v>
      </c>
      <c r="F2114" s="58">
        <v>3</v>
      </c>
      <c r="G2114" s="59">
        <v>18.22</v>
      </c>
      <c r="H2114" s="60">
        <v>54.66</v>
      </c>
      <c r="I2114" s="38"/>
      <c r="J2114" s="38"/>
      <c r="K2114" s="27" t="s">
        <v>6533</v>
      </c>
      <c r="L2114" s="27"/>
      <c r="N2114" s="19"/>
      <c r="P2114" s="19"/>
    </row>
    <row r="2115" spans="1:16" ht="16.5" x14ac:dyDescent="0.25">
      <c r="A2115" s="55" t="s">
        <v>5487</v>
      </c>
      <c r="B2115" s="56" t="s">
        <v>5488</v>
      </c>
      <c r="C2115" s="57" t="s">
        <v>5489</v>
      </c>
      <c r="D2115" s="56" t="s">
        <v>6792</v>
      </c>
      <c r="E2115" s="56" t="s">
        <v>12</v>
      </c>
      <c r="F2115" s="58">
        <v>2</v>
      </c>
      <c r="G2115" s="59">
        <v>27.22</v>
      </c>
      <c r="H2115" s="60">
        <v>54.44</v>
      </c>
      <c r="I2115" s="38"/>
      <c r="J2115" s="38"/>
      <c r="K2115" s="27" t="s">
        <v>6533</v>
      </c>
      <c r="L2115" s="27"/>
      <c r="N2115" s="19"/>
      <c r="P2115" s="19"/>
    </row>
    <row r="2116" spans="1:16" x14ac:dyDescent="0.25">
      <c r="A2116" s="55" t="s">
        <v>4993</v>
      </c>
      <c r="B2116" s="56" t="s">
        <v>4997</v>
      </c>
      <c r="C2116" s="57" t="s">
        <v>4998</v>
      </c>
      <c r="D2116" s="56" t="s">
        <v>6792</v>
      </c>
      <c r="E2116" s="56" t="s">
        <v>12</v>
      </c>
      <c r="F2116" s="58">
        <v>5</v>
      </c>
      <c r="G2116" s="59">
        <v>10.79</v>
      </c>
      <c r="H2116" s="60">
        <v>53.95</v>
      </c>
      <c r="I2116" s="38"/>
      <c r="J2116" s="38"/>
      <c r="L2116" s="27"/>
      <c r="N2116" s="19"/>
      <c r="P2116" s="19"/>
    </row>
    <row r="2117" spans="1:16" x14ac:dyDescent="0.25">
      <c r="A2117" s="55" t="s">
        <v>5448</v>
      </c>
      <c r="B2117" s="56" t="s">
        <v>5449</v>
      </c>
      <c r="C2117" s="57" t="s">
        <v>5450</v>
      </c>
      <c r="D2117" s="56" t="s">
        <v>6792</v>
      </c>
      <c r="E2117" s="56" t="s">
        <v>68</v>
      </c>
      <c r="F2117" s="58">
        <v>3</v>
      </c>
      <c r="G2117" s="59">
        <v>17.920000000000002</v>
      </c>
      <c r="H2117" s="60">
        <v>53.76</v>
      </c>
      <c r="I2117" s="38"/>
      <c r="J2117" s="38"/>
      <c r="L2117" s="27"/>
      <c r="N2117" s="19"/>
      <c r="P2117" s="19"/>
    </row>
    <row r="2118" spans="1:16" x14ac:dyDescent="0.25">
      <c r="A2118" s="55" t="s">
        <v>1232</v>
      </c>
      <c r="B2118" s="56" t="s">
        <v>1239</v>
      </c>
      <c r="C2118" s="57" t="s">
        <v>1240</v>
      </c>
      <c r="D2118" s="56" t="s">
        <v>6792</v>
      </c>
      <c r="E2118" s="56" t="s">
        <v>68</v>
      </c>
      <c r="F2118" s="58">
        <v>3</v>
      </c>
      <c r="G2118" s="59">
        <v>17.829999999999998</v>
      </c>
      <c r="H2118" s="60">
        <v>53.49</v>
      </c>
      <c r="I2118" s="38"/>
      <c r="J2118" s="38"/>
      <c r="L2118" s="27"/>
      <c r="N2118" s="19"/>
      <c r="P2118" s="19"/>
    </row>
    <row r="2119" spans="1:16" x14ac:dyDescent="0.25">
      <c r="A2119" s="55" t="s">
        <v>3365</v>
      </c>
      <c r="B2119" s="56" t="s">
        <v>3378</v>
      </c>
      <c r="C2119" s="57" t="s">
        <v>3379</v>
      </c>
      <c r="D2119" s="56" t="s">
        <v>6792</v>
      </c>
      <c r="E2119" s="56" t="s">
        <v>19</v>
      </c>
      <c r="F2119" s="58">
        <v>5</v>
      </c>
      <c r="G2119" s="59">
        <v>10.68</v>
      </c>
      <c r="H2119" s="60">
        <v>53.4</v>
      </c>
      <c r="I2119" s="38"/>
      <c r="J2119" s="38"/>
      <c r="L2119" s="27"/>
      <c r="N2119" s="19"/>
      <c r="P2119" s="19"/>
    </row>
    <row r="2120" spans="1:16" x14ac:dyDescent="0.25">
      <c r="A2120" s="55" t="s">
        <v>4509</v>
      </c>
      <c r="B2120" s="56" t="s">
        <v>4513</v>
      </c>
      <c r="C2120" s="57" t="s">
        <v>4514</v>
      </c>
      <c r="D2120" s="56" t="s">
        <v>6792</v>
      </c>
      <c r="E2120" s="56" t="s">
        <v>12</v>
      </c>
      <c r="F2120" s="61">
        <v>5</v>
      </c>
      <c r="G2120" s="59">
        <v>10.68</v>
      </c>
      <c r="H2120" s="60">
        <v>53.4</v>
      </c>
      <c r="I2120" s="38"/>
      <c r="J2120" s="38"/>
      <c r="L2120" s="27"/>
      <c r="N2120" s="19"/>
      <c r="P2120" s="19"/>
    </row>
    <row r="2121" spans="1:16" x14ac:dyDescent="0.25">
      <c r="A2121" s="55" t="s">
        <v>5002</v>
      </c>
      <c r="B2121" s="56" t="s">
        <v>5006</v>
      </c>
      <c r="C2121" s="57" t="s">
        <v>5007</v>
      </c>
      <c r="D2121" s="56" t="s">
        <v>6792</v>
      </c>
      <c r="E2121" s="56" t="s">
        <v>12</v>
      </c>
      <c r="F2121" s="58">
        <v>5</v>
      </c>
      <c r="G2121" s="59">
        <v>10.68</v>
      </c>
      <c r="H2121" s="60">
        <v>53.4</v>
      </c>
      <c r="I2121" s="38"/>
      <c r="J2121" s="38"/>
      <c r="L2121" s="27"/>
      <c r="N2121" s="19"/>
      <c r="P2121" s="19"/>
    </row>
    <row r="2122" spans="1:16" x14ac:dyDescent="0.25">
      <c r="A2122" s="55" t="s">
        <v>5493</v>
      </c>
      <c r="B2122" s="56" t="s">
        <v>5494</v>
      </c>
      <c r="C2122" s="57" t="s">
        <v>5495</v>
      </c>
      <c r="D2122" s="56" t="s">
        <v>6792</v>
      </c>
      <c r="E2122" s="56" t="s">
        <v>12</v>
      </c>
      <c r="F2122" s="58">
        <v>2</v>
      </c>
      <c r="G2122" s="59">
        <v>26.44</v>
      </c>
      <c r="H2122" s="60">
        <v>52.88</v>
      </c>
      <c r="I2122" s="38"/>
      <c r="J2122" s="38"/>
      <c r="K2122" s="27" t="s">
        <v>6533</v>
      </c>
      <c r="L2122" s="27"/>
      <c r="N2122" s="19"/>
      <c r="P2122" s="19"/>
    </row>
    <row r="2123" spans="1:16" ht="16.5" x14ac:dyDescent="0.25">
      <c r="A2123" s="55" t="s">
        <v>1915</v>
      </c>
      <c r="B2123" s="56" t="s">
        <v>1916</v>
      </c>
      <c r="C2123" s="57" t="s">
        <v>1917</v>
      </c>
      <c r="D2123" s="56" t="s">
        <v>11</v>
      </c>
      <c r="E2123" s="56" t="s">
        <v>68</v>
      </c>
      <c r="F2123" s="58">
        <v>7</v>
      </c>
      <c r="G2123" s="59">
        <v>7.52</v>
      </c>
      <c r="H2123" s="60">
        <v>52.64</v>
      </c>
      <c r="I2123" s="38"/>
      <c r="J2123" s="38"/>
      <c r="L2123" s="27"/>
      <c r="N2123" s="19"/>
      <c r="P2123" s="19"/>
    </row>
    <row r="2124" spans="1:16" x14ac:dyDescent="0.25">
      <c r="A2124" s="55" t="s">
        <v>5020</v>
      </c>
      <c r="B2124" s="56" t="s">
        <v>5024</v>
      </c>
      <c r="C2124" s="57" t="s">
        <v>5025</v>
      </c>
      <c r="D2124" s="56" t="s">
        <v>6792</v>
      </c>
      <c r="E2124" s="56" t="s">
        <v>12</v>
      </c>
      <c r="F2124" s="58">
        <v>5</v>
      </c>
      <c r="G2124" s="59">
        <v>10.42</v>
      </c>
      <c r="H2124" s="60">
        <v>52.1</v>
      </c>
      <c r="I2124" s="38"/>
      <c r="J2124" s="38"/>
      <c r="L2124" s="27"/>
      <c r="N2124" s="19"/>
      <c r="P2124" s="19"/>
    </row>
    <row r="2125" spans="1:16" ht="16.5" x14ac:dyDescent="0.25">
      <c r="A2125" s="55" t="s">
        <v>4949</v>
      </c>
      <c r="B2125" s="56" t="s">
        <v>4953</v>
      </c>
      <c r="C2125" s="57" t="s">
        <v>4954</v>
      </c>
      <c r="D2125" s="56" t="s">
        <v>11</v>
      </c>
      <c r="E2125" s="56" t="s">
        <v>68</v>
      </c>
      <c r="F2125" s="58">
        <v>7</v>
      </c>
      <c r="G2125" s="59">
        <v>7.38</v>
      </c>
      <c r="H2125" s="60">
        <v>51.66</v>
      </c>
      <c r="I2125" s="38"/>
      <c r="J2125" s="38"/>
      <c r="L2125" s="27"/>
      <c r="N2125" s="19"/>
      <c r="P2125" s="19"/>
    </row>
    <row r="2126" spans="1:16" x14ac:dyDescent="0.25">
      <c r="A2126" s="55" t="s">
        <v>950</v>
      </c>
      <c r="B2126" s="56" t="s">
        <v>951</v>
      </c>
      <c r="C2126" s="57" t="s">
        <v>952</v>
      </c>
      <c r="D2126" s="56" t="s">
        <v>6792</v>
      </c>
      <c r="E2126" s="56" t="s">
        <v>19</v>
      </c>
      <c r="F2126" s="58">
        <v>12</v>
      </c>
      <c r="G2126" s="59">
        <v>4.2699999999999996</v>
      </c>
      <c r="H2126" s="60">
        <v>51.24</v>
      </c>
      <c r="I2126" s="38"/>
      <c r="J2126" s="38"/>
      <c r="L2126" s="27"/>
      <c r="N2126" s="19"/>
      <c r="P2126" s="19"/>
    </row>
    <row r="2127" spans="1:16" x14ac:dyDescent="0.25">
      <c r="A2127" s="55" t="s">
        <v>5445</v>
      </c>
      <c r="B2127" s="56" t="s">
        <v>5446</v>
      </c>
      <c r="C2127" s="57" t="s">
        <v>5447</v>
      </c>
      <c r="D2127" s="56" t="s">
        <v>6792</v>
      </c>
      <c r="E2127" s="56" t="s">
        <v>68</v>
      </c>
      <c r="F2127" s="58">
        <v>3</v>
      </c>
      <c r="G2127" s="59">
        <v>16.79</v>
      </c>
      <c r="H2127" s="60">
        <v>50.37</v>
      </c>
      <c r="I2127" s="38"/>
      <c r="J2127" s="38"/>
      <c r="L2127" s="27"/>
      <c r="N2127" s="19"/>
      <c r="P2127" s="19"/>
    </row>
    <row r="2128" spans="1:16" x14ac:dyDescent="0.25">
      <c r="A2128" s="55" t="s">
        <v>4537</v>
      </c>
      <c r="B2128" s="56" t="s">
        <v>4538</v>
      </c>
      <c r="C2128" s="57" t="s">
        <v>4539</v>
      </c>
      <c r="D2128" s="56" t="s">
        <v>6792</v>
      </c>
      <c r="E2128" s="56" t="s">
        <v>12</v>
      </c>
      <c r="F2128" s="58">
        <v>5</v>
      </c>
      <c r="G2128" s="59">
        <v>10</v>
      </c>
      <c r="H2128" s="60">
        <v>50</v>
      </c>
      <c r="I2128" s="38"/>
      <c r="J2128" s="38"/>
      <c r="L2128" s="27"/>
      <c r="N2128" s="19"/>
      <c r="P2128" s="19"/>
    </row>
    <row r="2129" spans="1:16" x14ac:dyDescent="0.25">
      <c r="A2129" s="55" t="s">
        <v>6407</v>
      </c>
      <c r="B2129" s="56" t="s">
        <v>6420</v>
      </c>
      <c r="C2129" s="57" t="s">
        <v>6421</v>
      </c>
      <c r="D2129" s="56" t="s">
        <v>6792</v>
      </c>
      <c r="E2129" s="56" t="s">
        <v>12</v>
      </c>
      <c r="F2129" s="58">
        <v>21</v>
      </c>
      <c r="G2129" s="59">
        <v>2.37</v>
      </c>
      <c r="H2129" s="60">
        <v>49.77</v>
      </c>
      <c r="I2129" s="38"/>
      <c r="J2129" s="38"/>
      <c r="L2129" s="27"/>
      <c r="N2129" s="19"/>
      <c r="P2129" s="19"/>
    </row>
    <row r="2130" spans="1:16" x14ac:dyDescent="0.25">
      <c r="A2130" s="55" t="s">
        <v>1235</v>
      </c>
      <c r="B2130" s="56" t="s">
        <v>1242</v>
      </c>
      <c r="C2130" s="57" t="s">
        <v>1243</v>
      </c>
      <c r="D2130" s="56" t="s">
        <v>6792</v>
      </c>
      <c r="E2130" s="56" t="s">
        <v>19</v>
      </c>
      <c r="F2130" s="58">
        <v>3</v>
      </c>
      <c r="G2130" s="59">
        <v>16.579999999999998</v>
      </c>
      <c r="H2130" s="60">
        <v>49.74</v>
      </c>
      <c r="I2130" s="38"/>
      <c r="J2130" s="38"/>
      <c r="L2130" s="27"/>
      <c r="N2130" s="19"/>
      <c r="P2130" s="19"/>
    </row>
    <row r="2131" spans="1:16" x14ac:dyDescent="0.25">
      <c r="A2131" s="55" t="s">
        <v>5412</v>
      </c>
      <c r="B2131" s="56" t="s">
        <v>5413</v>
      </c>
      <c r="C2131" s="57" t="s">
        <v>5414</v>
      </c>
      <c r="D2131" s="56" t="s">
        <v>6792</v>
      </c>
      <c r="E2131" s="56" t="s">
        <v>68</v>
      </c>
      <c r="F2131" s="58">
        <v>3</v>
      </c>
      <c r="G2131" s="59">
        <v>16.46</v>
      </c>
      <c r="H2131" s="60">
        <v>49.38</v>
      </c>
      <c r="I2131" s="38"/>
      <c r="J2131" s="38"/>
      <c r="L2131" s="27"/>
      <c r="N2131" s="19"/>
      <c r="P2131" s="19"/>
    </row>
    <row r="2132" spans="1:16" ht="24.75" x14ac:dyDescent="0.25">
      <c r="A2132" s="55" t="s">
        <v>2787</v>
      </c>
      <c r="B2132" s="56" t="s">
        <v>2788</v>
      </c>
      <c r="C2132" s="57" t="s">
        <v>2789</v>
      </c>
      <c r="D2132" s="56" t="s">
        <v>11</v>
      </c>
      <c r="E2132" s="56" t="s">
        <v>68</v>
      </c>
      <c r="F2132" s="58">
        <v>2</v>
      </c>
      <c r="G2132" s="59">
        <v>24.53</v>
      </c>
      <c r="H2132" s="60">
        <v>49.06</v>
      </c>
      <c r="I2132" s="38"/>
      <c r="J2132" s="38"/>
      <c r="L2132" s="27"/>
      <c r="N2132" s="19"/>
      <c r="P2132" s="19"/>
    </row>
    <row r="2133" spans="1:16" x14ac:dyDescent="0.25">
      <c r="A2133" s="55" t="s">
        <v>6192</v>
      </c>
      <c r="B2133" s="56" t="s">
        <v>6205</v>
      </c>
      <c r="C2133" s="57" t="s">
        <v>6206</v>
      </c>
      <c r="D2133" s="56" t="s">
        <v>6792</v>
      </c>
      <c r="E2133" s="56" t="s">
        <v>12</v>
      </c>
      <c r="F2133" s="58">
        <v>5</v>
      </c>
      <c r="G2133" s="59">
        <v>9.7899999999999991</v>
      </c>
      <c r="H2133" s="60">
        <v>48.95</v>
      </c>
      <c r="I2133" s="38"/>
      <c r="J2133" s="38"/>
      <c r="L2133" s="27"/>
      <c r="N2133" s="19"/>
      <c r="P2133" s="19"/>
    </row>
    <row r="2134" spans="1:16" x14ac:dyDescent="0.25">
      <c r="A2134" s="55" t="s">
        <v>6355</v>
      </c>
      <c r="B2134" s="56" t="s">
        <v>6369</v>
      </c>
      <c r="C2134" s="57" t="s">
        <v>6370</v>
      </c>
      <c r="D2134" s="56" t="s">
        <v>6792</v>
      </c>
      <c r="E2134" s="56" t="s">
        <v>12</v>
      </c>
      <c r="F2134" s="58">
        <v>7</v>
      </c>
      <c r="G2134" s="59">
        <v>6.93</v>
      </c>
      <c r="H2134" s="60">
        <v>48.51</v>
      </c>
      <c r="I2134" s="38"/>
      <c r="J2134" s="38"/>
      <c r="L2134" s="27"/>
      <c r="N2134" s="19"/>
      <c r="P2134" s="19"/>
    </row>
    <row r="2135" spans="1:16" x14ac:dyDescent="0.25">
      <c r="A2135" s="55" t="s">
        <v>989</v>
      </c>
      <c r="B2135" s="56" t="s">
        <v>990</v>
      </c>
      <c r="C2135" s="57" t="s">
        <v>991</v>
      </c>
      <c r="D2135" s="56" t="s">
        <v>6792</v>
      </c>
      <c r="E2135" s="56" t="s">
        <v>19</v>
      </c>
      <c r="F2135" s="58">
        <v>7</v>
      </c>
      <c r="G2135" s="59">
        <v>6.87</v>
      </c>
      <c r="H2135" s="60">
        <v>48.09</v>
      </c>
      <c r="I2135" s="38"/>
      <c r="J2135" s="38"/>
      <c r="L2135" s="27"/>
      <c r="N2135" s="19"/>
      <c r="P2135" s="19"/>
    </row>
    <row r="2136" spans="1:16" x14ac:dyDescent="0.25">
      <c r="A2136" s="55" t="s">
        <v>5433</v>
      </c>
      <c r="B2136" s="56" t="s">
        <v>5434</v>
      </c>
      <c r="C2136" s="57" t="s">
        <v>5435</v>
      </c>
      <c r="D2136" s="56" t="s">
        <v>6792</v>
      </c>
      <c r="E2136" s="56" t="s">
        <v>68</v>
      </c>
      <c r="F2136" s="58">
        <v>3</v>
      </c>
      <c r="G2136" s="59">
        <v>15.9</v>
      </c>
      <c r="H2136" s="60">
        <v>47.7</v>
      </c>
      <c r="I2136" s="38"/>
      <c r="J2136" s="38"/>
      <c r="L2136" s="27"/>
      <c r="N2136" s="19"/>
      <c r="P2136" s="19"/>
    </row>
    <row r="2137" spans="1:16" x14ac:dyDescent="0.25">
      <c r="A2137" s="55" t="s">
        <v>5400</v>
      </c>
      <c r="B2137" s="56" t="s">
        <v>5401</v>
      </c>
      <c r="C2137" s="57" t="s">
        <v>5402</v>
      </c>
      <c r="D2137" s="56" t="s">
        <v>6792</v>
      </c>
      <c r="E2137" s="56" t="s">
        <v>68</v>
      </c>
      <c r="F2137" s="58">
        <v>3</v>
      </c>
      <c r="G2137" s="59">
        <v>15.89</v>
      </c>
      <c r="H2137" s="60">
        <v>47.67</v>
      </c>
      <c r="I2137" s="38"/>
      <c r="J2137" s="38"/>
      <c r="L2137" s="27"/>
      <c r="N2137" s="19"/>
      <c r="P2137" s="19"/>
    </row>
    <row r="2138" spans="1:16" x14ac:dyDescent="0.25">
      <c r="A2138" s="55" t="s">
        <v>3308</v>
      </c>
      <c r="B2138" s="56" t="s">
        <v>3321</v>
      </c>
      <c r="C2138" s="57" t="s">
        <v>3322</v>
      </c>
      <c r="D2138" s="56" t="s">
        <v>6792</v>
      </c>
      <c r="E2138" s="56" t="s">
        <v>68</v>
      </c>
      <c r="F2138" s="58">
        <v>5</v>
      </c>
      <c r="G2138" s="59">
        <v>9.48</v>
      </c>
      <c r="H2138" s="60">
        <v>47.4</v>
      </c>
      <c r="I2138" s="38"/>
      <c r="J2138" s="38"/>
      <c r="L2138" s="27"/>
      <c r="N2138" s="19"/>
      <c r="P2138" s="19"/>
    </row>
    <row r="2139" spans="1:16" x14ac:dyDescent="0.25">
      <c r="A2139" s="55" t="s">
        <v>3425</v>
      </c>
      <c r="B2139" s="56" t="s">
        <v>3438</v>
      </c>
      <c r="C2139" s="57" t="s">
        <v>3439</v>
      </c>
      <c r="D2139" s="56" t="s">
        <v>6792</v>
      </c>
      <c r="E2139" s="56" t="s">
        <v>19</v>
      </c>
      <c r="F2139" s="58">
        <v>5</v>
      </c>
      <c r="G2139" s="59">
        <v>9.48</v>
      </c>
      <c r="H2139" s="60">
        <v>47.4</v>
      </c>
      <c r="I2139" s="38"/>
      <c r="J2139" s="38"/>
      <c r="L2139" s="27"/>
      <c r="N2139" s="19"/>
      <c r="P2139" s="19"/>
    </row>
    <row r="2140" spans="1:16" x14ac:dyDescent="0.25">
      <c r="A2140" s="55" t="s">
        <v>3500</v>
      </c>
      <c r="B2140" s="56" t="s">
        <v>3513</v>
      </c>
      <c r="C2140" s="57" t="s">
        <v>3514</v>
      </c>
      <c r="D2140" s="56" t="s">
        <v>6792</v>
      </c>
      <c r="E2140" s="56" t="s">
        <v>68</v>
      </c>
      <c r="F2140" s="58">
        <v>5</v>
      </c>
      <c r="G2140" s="59">
        <v>9.48</v>
      </c>
      <c r="H2140" s="60">
        <v>47.4</v>
      </c>
      <c r="I2140" s="38"/>
      <c r="J2140" s="38"/>
      <c r="L2140" s="27"/>
      <c r="N2140" s="19"/>
      <c r="P2140" s="19"/>
    </row>
    <row r="2141" spans="1:16" x14ac:dyDescent="0.25">
      <c r="A2141" s="55" t="s">
        <v>3506</v>
      </c>
      <c r="B2141" s="56" t="s">
        <v>3519</v>
      </c>
      <c r="C2141" s="57" t="s">
        <v>3520</v>
      </c>
      <c r="D2141" s="56" t="s">
        <v>6792</v>
      </c>
      <c r="E2141" s="56" t="s">
        <v>19</v>
      </c>
      <c r="F2141" s="58">
        <v>5</v>
      </c>
      <c r="G2141" s="59">
        <v>9.48</v>
      </c>
      <c r="H2141" s="60">
        <v>47.4</v>
      </c>
      <c r="I2141" s="38"/>
      <c r="J2141" s="38"/>
      <c r="L2141" s="27"/>
      <c r="N2141" s="19"/>
      <c r="P2141" s="19"/>
    </row>
    <row r="2142" spans="1:16" x14ac:dyDescent="0.25">
      <c r="A2142" s="55" t="s">
        <v>3527</v>
      </c>
      <c r="B2142" s="56" t="s">
        <v>3540</v>
      </c>
      <c r="C2142" s="57" t="s">
        <v>3541</v>
      </c>
      <c r="D2142" s="56" t="s">
        <v>6792</v>
      </c>
      <c r="E2142" s="56" t="s">
        <v>68</v>
      </c>
      <c r="F2142" s="58">
        <v>5</v>
      </c>
      <c r="G2142" s="59">
        <v>9.48</v>
      </c>
      <c r="H2142" s="60">
        <v>47.4</v>
      </c>
      <c r="I2142" s="38"/>
      <c r="J2142" s="38"/>
      <c r="L2142" s="27"/>
      <c r="N2142" s="19"/>
      <c r="P2142" s="19"/>
    </row>
    <row r="2143" spans="1:16" x14ac:dyDescent="0.25">
      <c r="A2143" s="55" t="s">
        <v>3578</v>
      </c>
      <c r="B2143" s="56" t="s">
        <v>3591</v>
      </c>
      <c r="C2143" s="57" t="s">
        <v>3592</v>
      </c>
      <c r="D2143" s="56" t="s">
        <v>6792</v>
      </c>
      <c r="E2143" s="56" t="s">
        <v>19</v>
      </c>
      <c r="F2143" s="58">
        <v>5</v>
      </c>
      <c r="G2143" s="59">
        <v>9.48</v>
      </c>
      <c r="H2143" s="60">
        <v>47.4</v>
      </c>
      <c r="I2143" s="38"/>
      <c r="J2143" s="38"/>
      <c r="L2143" s="27"/>
      <c r="N2143" s="19"/>
      <c r="P2143" s="19"/>
    </row>
    <row r="2144" spans="1:16" x14ac:dyDescent="0.25">
      <c r="A2144" s="55" t="s">
        <v>3593</v>
      </c>
      <c r="B2144" s="56" t="s">
        <v>3606</v>
      </c>
      <c r="C2144" s="57" t="s">
        <v>3607</v>
      </c>
      <c r="D2144" s="56" t="s">
        <v>6792</v>
      </c>
      <c r="E2144" s="56" t="s">
        <v>19</v>
      </c>
      <c r="F2144" s="58">
        <v>5</v>
      </c>
      <c r="G2144" s="59">
        <v>9.48</v>
      </c>
      <c r="H2144" s="60">
        <v>47.4</v>
      </c>
      <c r="I2144" s="38"/>
      <c r="J2144" s="38"/>
      <c r="L2144" s="27"/>
      <c r="N2144" s="19"/>
      <c r="P2144" s="19"/>
    </row>
    <row r="2145" spans="1:16" x14ac:dyDescent="0.25">
      <c r="A2145" s="55" t="s">
        <v>3635</v>
      </c>
      <c r="B2145" s="56" t="s">
        <v>3648</v>
      </c>
      <c r="C2145" s="57" t="s">
        <v>3649</v>
      </c>
      <c r="D2145" s="56" t="s">
        <v>6792</v>
      </c>
      <c r="E2145" s="56" t="s">
        <v>68</v>
      </c>
      <c r="F2145" s="58">
        <v>5</v>
      </c>
      <c r="G2145" s="59">
        <v>9.48</v>
      </c>
      <c r="H2145" s="60">
        <v>47.4</v>
      </c>
      <c r="I2145" s="38"/>
      <c r="J2145" s="38"/>
      <c r="L2145" s="27"/>
      <c r="N2145" s="19"/>
      <c r="P2145" s="19"/>
    </row>
    <row r="2146" spans="1:16" x14ac:dyDescent="0.25">
      <c r="A2146" s="55" t="s">
        <v>3641</v>
      </c>
      <c r="B2146" s="56" t="s">
        <v>3654</v>
      </c>
      <c r="C2146" s="57" t="s">
        <v>3655</v>
      </c>
      <c r="D2146" s="56" t="s">
        <v>6792</v>
      </c>
      <c r="E2146" s="56" t="s">
        <v>19</v>
      </c>
      <c r="F2146" s="58">
        <v>5</v>
      </c>
      <c r="G2146" s="59">
        <v>9.48</v>
      </c>
      <c r="H2146" s="60">
        <v>47.4</v>
      </c>
      <c r="I2146" s="38"/>
      <c r="J2146" s="38"/>
      <c r="L2146" s="27"/>
      <c r="N2146" s="19"/>
      <c r="P2146" s="19"/>
    </row>
    <row r="2147" spans="1:16" x14ac:dyDescent="0.25">
      <c r="A2147" s="55" t="s">
        <v>3647</v>
      </c>
      <c r="B2147" s="56" t="s">
        <v>3660</v>
      </c>
      <c r="C2147" s="57" t="s">
        <v>3661</v>
      </c>
      <c r="D2147" s="56" t="s">
        <v>6792</v>
      </c>
      <c r="E2147" s="56" t="s">
        <v>19</v>
      </c>
      <c r="F2147" s="58">
        <v>5</v>
      </c>
      <c r="G2147" s="59">
        <v>9.48</v>
      </c>
      <c r="H2147" s="60">
        <v>47.4</v>
      </c>
      <c r="I2147" s="38"/>
      <c r="J2147" s="38"/>
      <c r="L2147" s="27"/>
      <c r="N2147" s="19"/>
      <c r="P2147" s="19"/>
    </row>
    <row r="2148" spans="1:16" x14ac:dyDescent="0.25">
      <c r="A2148" s="55" t="s">
        <v>3761</v>
      </c>
      <c r="B2148" s="56" t="s">
        <v>3774</v>
      </c>
      <c r="C2148" s="57" t="s">
        <v>3775</v>
      </c>
      <c r="D2148" s="56" t="s">
        <v>6792</v>
      </c>
      <c r="E2148" s="56" t="s">
        <v>68</v>
      </c>
      <c r="F2148" s="58">
        <v>5</v>
      </c>
      <c r="G2148" s="59">
        <v>9.48</v>
      </c>
      <c r="H2148" s="60">
        <v>47.4</v>
      </c>
      <c r="I2148" s="38"/>
      <c r="J2148" s="38"/>
      <c r="L2148" s="27"/>
      <c r="N2148" s="19"/>
      <c r="P2148" s="19"/>
    </row>
    <row r="2149" spans="1:16" x14ac:dyDescent="0.25">
      <c r="A2149" s="55" t="s">
        <v>3767</v>
      </c>
      <c r="B2149" s="56" t="s">
        <v>3780</v>
      </c>
      <c r="C2149" s="57" t="s">
        <v>3781</v>
      </c>
      <c r="D2149" s="56" t="s">
        <v>6792</v>
      </c>
      <c r="E2149" s="56" t="s">
        <v>19</v>
      </c>
      <c r="F2149" s="58">
        <v>5</v>
      </c>
      <c r="G2149" s="59">
        <v>9.48</v>
      </c>
      <c r="H2149" s="60">
        <v>47.4</v>
      </c>
      <c r="I2149" s="38"/>
      <c r="J2149" s="38"/>
      <c r="L2149" s="27"/>
      <c r="N2149" s="19"/>
      <c r="P2149" s="19"/>
    </row>
    <row r="2150" spans="1:16" x14ac:dyDescent="0.25">
      <c r="A2150" s="55" t="s">
        <v>3419</v>
      </c>
      <c r="B2150" s="56" t="s">
        <v>3432</v>
      </c>
      <c r="C2150" s="57" t="s">
        <v>3433</v>
      </c>
      <c r="D2150" s="56" t="s">
        <v>6792</v>
      </c>
      <c r="E2150" s="56" t="s">
        <v>19</v>
      </c>
      <c r="F2150" s="58">
        <v>2</v>
      </c>
      <c r="G2150" s="59">
        <v>23.69</v>
      </c>
      <c r="H2150" s="60">
        <v>47.38</v>
      </c>
      <c r="I2150" s="38"/>
      <c r="J2150" s="38"/>
      <c r="L2150" s="27"/>
      <c r="N2150" s="19"/>
      <c r="P2150" s="19"/>
    </row>
    <row r="2151" spans="1:16" x14ac:dyDescent="0.25">
      <c r="A2151" s="55" t="s">
        <v>3632</v>
      </c>
      <c r="B2151" s="56" t="s">
        <v>3645</v>
      </c>
      <c r="C2151" s="57" t="s">
        <v>3646</v>
      </c>
      <c r="D2151" s="56" t="s">
        <v>6792</v>
      </c>
      <c r="E2151" s="56" t="s">
        <v>68</v>
      </c>
      <c r="F2151" s="58">
        <v>2</v>
      </c>
      <c r="G2151" s="59">
        <v>23.69</v>
      </c>
      <c r="H2151" s="60">
        <v>47.38</v>
      </c>
      <c r="I2151" s="38"/>
      <c r="J2151" s="38"/>
      <c r="L2151" s="27"/>
      <c r="N2151" s="19"/>
      <c r="P2151" s="19"/>
    </row>
    <row r="2152" spans="1:16" x14ac:dyDescent="0.25">
      <c r="A2152" s="55" t="s">
        <v>2697</v>
      </c>
      <c r="B2152" s="56" t="s">
        <v>2698</v>
      </c>
      <c r="C2152" s="57" t="s">
        <v>2699</v>
      </c>
      <c r="D2152" s="56" t="s">
        <v>6792</v>
      </c>
      <c r="E2152" s="56" t="s">
        <v>68</v>
      </c>
      <c r="F2152" s="58">
        <v>5</v>
      </c>
      <c r="G2152" s="59">
        <v>9.4600000000000009</v>
      </c>
      <c r="H2152" s="60">
        <v>47.3</v>
      </c>
      <c r="I2152" s="38"/>
      <c r="J2152" s="38"/>
      <c r="L2152" s="27"/>
      <c r="N2152" s="19"/>
      <c r="P2152" s="19"/>
    </row>
    <row r="2153" spans="1:16" x14ac:dyDescent="0.25">
      <c r="A2153" s="55" t="s">
        <v>5409</v>
      </c>
      <c r="B2153" s="56" t="s">
        <v>5410</v>
      </c>
      <c r="C2153" s="57" t="s">
        <v>5411</v>
      </c>
      <c r="D2153" s="56" t="s">
        <v>6792</v>
      </c>
      <c r="E2153" s="56" t="s">
        <v>68</v>
      </c>
      <c r="F2153" s="58">
        <v>3</v>
      </c>
      <c r="G2153" s="59">
        <v>15.03</v>
      </c>
      <c r="H2153" s="60">
        <v>45.09</v>
      </c>
      <c r="I2153" s="38"/>
      <c r="J2153" s="38"/>
      <c r="L2153" s="27"/>
      <c r="N2153" s="19"/>
      <c r="P2153" s="19"/>
    </row>
    <row r="2154" spans="1:16" x14ac:dyDescent="0.25">
      <c r="A2154" s="55" t="s">
        <v>4603</v>
      </c>
      <c r="B2154" s="56" t="s">
        <v>4604</v>
      </c>
      <c r="C2154" s="57" t="s">
        <v>4605</v>
      </c>
      <c r="D2154" s="56" t="s">
        <v>6792</v>
      </c>
      <c r="E2154" s="56" t="s">
        <v>12</v>
      </c>
      <c r="F2154" s="58">
        <v>5</v>
      </c>
      <c r="G2154" s="59">
        <v>8.94</v>
      </c>
      <c r="H2154" s="60">
        <v>44.7</v>
      </c>
      <c r="I2154" s="38"/>
      <c r="J2154" s="38"/>
      <c r="L2154" s="27"/>
      <c r="N2154" s="19"/>
      <c r="P2154" s="19"/>
    </row>
    <row r="2155" spans="1:16" x14ac:dyDescent="0.25">
      <c r="A2155" s="55" t="s">
        <v>5519</v>
      </c>
      <c r="B2155" s="56" t="s">
        <v>5520</v>
      </c>
      <c r="C2155" s="57" t="s">
        <v>5521</v>
      </c>
      <c r="D2155" s="56" t="s">
        <v>6792</v>
      </c>
      <c r="E2155" s="56" t="s">
        <v>12</v>
      </c>
      <c r="F2155" s="58">
        <v>5</v>
      </c>
      <c r="G2155" s="59">
        <v>8.8699999999999992</v>
      </c>
      <c r="H2155" s="60">
        <v>44.35</v>
      </c>
      <c r="I2155" s="38"/>
      <c r="J2155" s="38"/>
      <c r="L2155" s="27"/>
      <c r="N2155" s="19"/>
      <c r="P2155" s="19"/>
    </row>
    <row r="2156" spans="1:16" x14ac:dyDescent="0.25">
      <c r="A2156" s="55" t="s">
        <v>5525</v>
      </c>
      <c r="B2156" s="56" t="s">
        <v>5526</v>
      </c>
      <c r="C2156" s="57" t="s">
        <v>5527</v>
      </c>
      <c r="D2156" s="56" t="s">
        <v>6792</v>
      </c>
      <c r="E2156" s="56" t="s">
        <v>12</v>
      </c>
      <c r="F2156" s="58">
        <v>5</v>
      </c>
      <c r="G2156" s="59">
        <v>8.8699999999999992</v>
      </c>
      <c r="H2156" s="60">
        <v>44.35</v>
      </c>
      <c r="I2156" s="38"/>
      <c r="J2156" s="38"/>
      <c r="L2156" s="27"/>
      <c r="N2156" s="19"/>
      <c r="P2156" s="19"/>
    </row>
    <row r="2157" spans="1:16" ht="16.5" x14ac:dyDescent="0.25">
      <c r="A2157" s="55" t="s">
        <v>6667</v>
      </c>
      <c r="B2157" s="56" t="s">
        <v>6680</v>
      </c>
      <c r="C2157" s="57" t="s">
        <v>6681</v>
      </c>
      <c r="D2157" s="56" t="s">
        <v>11</v>
      </c>
      <c r="E2157" s="56" t="s">
        <v>12</v>
      </c>
      <c r="F2157" s="61">
        <v>36</v>
      </c>
      <c r="G2157" s="59">
        <v>1.23</v>
      </c>
      <c r="H2157" s="60">
        <v>44.28</v>
      </c>
      <c r="I2157" s="38"/>
      <c r="J2157" s="38"/>
      <c r="L2157" s="27"/>
      <c r="N2157" s="19"/>
      <c r="P2157" s="19"/>
    </row>
    <row r="2158" spans="1:16" x14ac:dyDescent="0.25">
      <c r="A2158" s="55" t="s">
        <v>5427</v>
      </c>
      <c r="B2158" s="56" t="s">
        <v>5428</v>
      </c>
      <c r="C2158" s="57" t="s">
        <v>5429</v>
      </c>
      <c r="D2158" s="56" t="s">
        <v>6792</v>
      </c>
      <c r="E2158" s="56" t="s">
        <v>68</v>
      </c>
      <c r="F2158" s="58">
        <v>3</v>
      </c>
      <c r="G2158" s="59">
        <v>14.55</v>
      </c>
      <c r="H2158" s="60">
        <v>43.65</v>
      </c>
      <c r="I2158" s="38"/>
      <c r="J2158" s="38"/>
      <c r="L2158" s="27"/>
      <c r="N2158" s="19"/>
      <c r="P2158" s="19"/>
    </row>
    <row r="2159" spans="1:16" x14ac:dyDescent="0.25">
      <c r="A2159" s="55" t="s">
        <v>5430</v>
      </c>
      <c r="B2159" s="56" t="s">
        <v>5431</v>
      </c>
      <c r="C2159" s="57" t="s">
        <v>5432</v>
      </c>
      <c r="D2159" s="56" t="s">
        <v>6792</v>
      </c>
      <c r="E2159" s="56" t="s">
        <v>68</v>
      </c>
      <c r="F2159" s="58">
        <v>3</v>
      </c>
      <c r="G2159" s="59">
        <v>14.55</v>
      </c>
      <c r="H2159" s="60">
        <v>43.65</v>
      </c>
      <c r="I2159" s="38"/>
      <c r="J2159" s="38"/>
      <c r="L2159" s="27"/>
      <c r="N2159" s="19"/>
      <c r="P2159" s="19"/>
    </row>
    <row r="2160" spans="1:16" x14ac:dyDescent="0.25">
      <c r="A2160" s="55" t="s">
        <v>1247</v>
      </c>
      <c r="B2160" s="56" t="s">
        <v>1254</v>
      </c>
      <c r="C2160" s="57" t="s">
        <v>1255</v>
      </c>
      <c r="D2160" s="56" t="s">
        <v>6792</v>
      </c>
      <c r="E2160" s="56" t="s">
        <v>68</v>
      </c>
      <c r="F2160" s="58">
        <v>2</v>
      </c>
      <c r="G2160" s="59">
        <v>21.51</v>
      </c>
      <c r="H2160" s="60">
        <v>43.02</v>
      </c>
      <c r="I2160" s="38"/>
      <c r="J2160" s="38"/>
      <c r="L2160" s="27"/>
      <c r="N2160" s="19"/>
      <c r="P2160" s="19"/>
    </row>
    <row r="2161" spans="1:16" x14ac:dyDescent="0.25">
      <c r="A2161" s="55" t="s">
        <v>6264</v>
      </c>
      <c r="B2161" s="56" t="s">
        <v>6278</v>
      </c>
      <c r="C2161" s="57" t="s">
        <v>6279</v>
      </c>
      <c r="D2161" s="56" t="s">
        <v>6792</v>
      </c>
      <c r="E2161" s="56" t="s">
        <v>68</v>
      </c>
      <c r="F2161" s="58">
        <v>7</v>
      </c>
      <c r="G2161" s="59">
        <v>6.14</v>
      </c>
      <c r="H2161" s="60">
        <v>42.98</v>
      </c>
      <c r="I2161" s="38"/>
      <c r="J2161" s="38"/>
      <c r="L2161" s="27"/>
      <c r="N2161" s="19"/>
      <c r="P2161" s="19"/>
    </row>
    <row r="2162" spans="1:16" x14ac:dyDescent="0.25">
      <c r="A2162" s="55" t="s">
        <v>6159</v>
      </c>
      <c r="B2162" s="56" t="s">
        <v>6172</v>
      </c>
      <c r="C2162" s="57" t="s">
        <v>6173</v>
      </c>
      <c r="D2162" s="56" t="s">
        <v>6792</v>
      </c>
      <c r="E2162" s="56" t="s">
        <v>68</v>
      </c>
      <c r="F2162" s="58">
        <v>7</v>
      </c>
      <c r="G2162" s="59">
        <v>6.12</v>
      </c>
      <c r="H2162" s="60">
        <v>42.84</v>
      </c>
      <c r="I2162" s="38"/>
      <c r="J2162" s="38"/>
      <c r="L2162" s="27"/>
      <c r="N2162" s="19"/>
      <c r="P2162" s="19"/>
    </row>
    <row r="2163" spans="1:16" x14ac:dyDescent="0.25">
      <c r="A2163" s="55" t="s">
        <v>4366</v>
      </c>
      <c r="B2163" s="56" t="s">
        <v>4367</v>
      </c>
      <c r="C2163" s="57" t="s">
        <v>4368</v>
      </c>
      <c r="D2163" s="56" t="s">
        <v>6792</v>
      </c>
      <c r="E2163" s="56" t="s">
        <v>12</v>
      </c>
      <c r="F2163" s="58">
        <v>3</v>
      </c>
      <c r="G2163" s="59">
        <v>14.25</v>
      </c>
      <c r="H2163" s="60">
        <v>42.75</v>
      </c>
      <c r="I2163" s="38"/>
      <c r="J2163" s="38"/>
      <c r="L2163" s="27"/>
      <c r="N2163" s="19"/>
      <c r="P2163" s="19"/>
    </row>
    <row r="2164" spans="1:16" x14ac:dyDescent="0.25">
      <c r="A2164" s="55" t="s">
        <v>4996</v>
      </c>
      <c r="B2164" s="56" t="s">
        <v>5000</v>
      </c>
      <c r="C2164" s="57" t="s">
        <v>5001</v>
      </c>
      <c r="D2164" s="56" t="s">
        <v>6792</v>
      </c>
      <c r="E2164" s="56" t="s">
        <v>12</v>
      </c>
      <c r="F2164" s="58">
        <v>5</v>
      </c>
      <c r="G2164" s="59">
        <v>8.5399999999999991</v>
      </c>
      <c r="H2164" s="60">
        <v>42.7</v>
      </c>
      <c r="I2164" s="38"/>
      <c r="J2164" s="38"/>
      <c r="L2164" s="27"/>
      <c r="N2164" s="19"/>
      <c r="P2164" s="19"/>
    </row>
    <row r="2165" spans="1:16" x14ac:dyDescent="0.25">
      <c r="A2165" s="55" t="s">
        <v>2817</v>
      </c>
      <c r="B2165" s="56" t="s">
        <v>2818</v>
      </c>
      <c r="C2165" s="57" t="s">
        <v>1568</v>
      </c>
      <c r="D2165" s="56" t="s">
        <v>6792</v>
      </c>
      <c r="E2165" s="56" t="s">
        <v>68</v>
      </c>
      <c r="F2165" s="58">
        <v>2</v>
      </c>
      <c r="G2165" s="59">
        <v>21.22</v>
      </c>
      <c r="H2165" s="60">
        <v>42.44</v>
      </c>
      <c r="I2165" s="38"/>
      <c r="J2165" s="38"/>
      <c r="L2165" s="27"/>
      <c r="N2165" s="19"/>
      <c r="P2165" s="19"/>
    </row>
    <row r="2166" spans="1:16" x14ac:dyDescent="0.25">
      <c r="A2166" s="55" t="s">
        <v>6162</v>
      </c>
      <c r="B2166" s="56" t="s">
        <v>6175</v>
      </c>
      <c r="C2166" s="57" t="s">
        <v>6176</v>
      </c>
      <c r="D2166" s="56" t="s">
        <v>6792</v>
      </c>
      <c r="E2166" s="56" t="s">
        <v>12</v>
      </c>
      <c r="F2166" s="58">
        <v>5</v>
      </c>
      <c r="G2166" s="59">
        <v>8.4499999999999993</v>
      </c>
      <c r="H2166" s="60">
        <v>42.25</v>
      </c>
      <c r="I2166" s="38"/>
      <c r="J2166" s="38"/>
      <c r="L2166" s="27"/>
      <c r="N2166" s="19"/>
      <c r="P2166" s="19"/>
    </row>
    <row r="2167" spans="1:16" x14ac:dyDescent="0.25">
      <c r="A2167" s="55" t="s">
        <v>5442</v>
      </c>
      <c r="B2167" s="56" t="s">
        <v>5443</v>
      </c>
      <c r="C2167" s="57" t="s">
        <v>5444</v>
      </c>
      <c r="D2167" s="56" t="s">
        <v>6792</v>
      </c>
      <c r="E2167" s="56" t="s">
        <v>68</v>
      </c>
      <c r="F2167" s="58">
        <v>3</v>
      </c>
      <c r="G2167" s="59">
        <v>13.86</v>
      </c>
      <c r="H2167" s="60">
        <v>41.58</v>
      </c>
      <c r="I2167" s="38"/>
      <c r="J2167" s="38"/>
      <c r="L2167" s="27"/>
      <c r="N2167" s="19"/>
      <c r="P2167" s="19"/>
    </row>
    <row r="2168" spans="1:16" ht="24.75" x14ac:dyDescent="0.25">
      <c r="A2168" s="55" t="s">
        <v>3028</v>
      </c>
      <c r="B2168" s="56" t="s">
        <v>3029</v>
      </c>
      <c r="C2168" s="57" t="s">
        <v>3030</v>
      </c>
      <c r="D2168" s="56" t="s">
        <v>11</v>
      </c>
      <c r="E2168" s="56" t="s">
        <v>68</v>
      </c>
      <c r="F2168" s="58">
        <v>5</v>
      </c>
      <c r="G2168" s="59">
        <v>8.1999999999999993</v>
      </c>
      <c r="H2168" s="60">
        <v>41</v>
      </c>
      <c r="I2168" s="38"/>
      <c r="J2168" s="38"/>
      <c r="K2168" s="27" t="s">
        <v>3301</v>
      </c>
      <c r="L2168" s="27"/>
      <c r="N2168" s="19"/>
      <c r="P2168" s="19"/>
    </row>
    <row r="2169" spans="1:16" x14ac:dyDescent="0.25">
      <c r="A2169" s="55" t="s">
        <v>5343</v>
      </c>
      <c r="B2169" s="56" t="s">
        <v>5344</v>
      </c>
      <c r="C2169" s="57" t="s">
        <v>5345</v>
      </c>
      <c r="D2169" s="56" t="s">
        <v>6792</v>
      </c>
      <c r="E2169" s="56" t="s">
        <v>12</v>
      </c>
      <c r="F2169" s="58">
        <v>3</v>
      </c>
      <c r="G2169" s="59">
        <v>13.65</v>
      </c>
      <c r="H2169" s="60">
        <v>40.950000000000003</v>
      </c>
      <c r="I2169" s="38"/>
      <c r="J2169" s="38"/>
      <c r="K2169" s="27" t="s">
        <v>6533</v>
      </c>
      <c r="L2169" s="27"/>
      <c r="N2169" s="19"/>
      <c r="P2169" s="19"/>
    </row>
    <row r="2170" spans="1:16" x14ac:dyDescent="0.25">
      <c r="A2170" s="55" t="s">
        <v>2995</v>
      </c>
      <c r="B2170" s="56" t="s">
        <v>2996</v>
      </c>
      <c r="C2170" s="57" t="s">
        <v>2997</v>
      </c>
      <c r="D2170" s="56" t="s">
        <v>6792</v>
      </c>
      <c r="E2170" s="56" t="s">
        <v>93</v>
      </c>
      <c r="F2170" s="58">
        <v>4</v>
      </c>
      <c r="G2170" s="59">
        <v>10.130000000000001</v>
      </c>
      <c r="H2170" s="60">
        <v>40.520000000000003</v>
      </c>
      <c r="I2170" s="38"/>
      <c r="J2170" s="38"/>
      <c r="L2170" s="27"/>
      <c r="N2170" s="19"/>
      <c r="P2170" s="19"/>
    </row>
    <row r="2171" spans="1:16" x14ac:dyDescent="0.25">
      <c r="A2171" s="55" t="s">
        <v>4578</v>
      </c>
      <c r="B2171" s="56" t="s">
        <v>4579</v>
      </c>
      <c r="C2171" s="57" t="s">
        <v>4580</v>
      </c>
      <c r="D2171" s="56" t="s">
        <v>6792</v>
      </c>
      <c r="E2171" s="56" t="s">
        <v>68</v>
      </c>
      <c r="F2171" s="58">
        <v>5</v>
      </c>
      <c r="G2171" s="59">
        <v>8.0500000000000007</v>
      </c>
      <c r="H2171" s="60">
        <v>40.25</v>
      </c>
      <c r="I2171" s="38"/>
      <c r="J2171" s="38"/>
      <c r="L2171" s="27"/>
      <c r="N2171" s="19"/>
      <c r="P2171" s="19"/>
    </row>
    <row r="2172" spans="1:16" x14ac:dyDescent="0.25">
      <c r="A2172" s="55" t="s">
        <v>5439</v>
      </c>
      <c r="B2172" s="56" t="s">
        <v>5440</v>
      </c>
      <c r="C2172" s="57" t="s">
        <v>5441</v>
      </c>
      <c r="D2172" s="56" t="s">
        <v>6792</v>
      </c>
      <c r="E2172" s="56" t="s">
        <v>68</v>
      </c>
      <c r="F2172" s="58">
        <v>3</v>
      </c>
      <c r="G2172" s="59">
        <v>13.29</v>
      </c>
      <c r="H2172" s="60">
        <v>39.869999999999997</v>
      </c>
      <c r="I2172" s="38"/>
      <c r="J2172" s="38"/>
      <c r="L2172" s="27"/>
      <c r="N2172" s="19"/>
      <c r="P2172" s="19"/>
    </row>
    <row r="2173" spans="1:16" x14ac:dyDescent="0.25">
      <c r="A2173" s="55" t="s">
        <v>4479</v>
      </c>
      <c r="B2173" s="56" t="s">
        <v>4483</v>
      </c>
      <c r="C2173" s="57" t="s">
        <v>4484</v>
      </c>
      <c r="D2173" s="56" t="s">
        <v>6792</v>
      </c>
      <c r="E2173" s="56" t="s">
        <v>68</v>
      </c>
      <c r="F2173" s="61">
        <v>5</v>
      </c>
      <c r="G2173" s="59">
        <v>7.8</v>
      </c>
      <c r="H2173" s="60">
        <v>39</v>
      </c>
      <c r="I2173" s="38"/>
      <c r="J2173" s="38"/>
      <c r="L2173" s="27"/>
      <c r="N2173" s="19"/>
      <c r="P2173" s="19"/>
    </row>
    <row r="2174" spans="1:16" x14ac:dyDescent="0.25">
      <c r="A2174" s="55" t="s">
        <v>6186</v>
      </c>
      <c r="B2174" s="56" t="s">
        <v>6199</v>
      </c>
      <c r="C2174" s="57" t="s">
        <v>6200</v>
      </c>
      <c r="D2174" s="56" t="s">
        <v>6792</v>
      </c>
      <c r="E2174" s="56" t="s">
        <v>12</v>
      </c>
      <c r="F2174" s="58">
        <v>5</v>
      </c>
      <c r="G2174" s="59">
        <v>7.7</v>
      </c>
      <c r="H2174" s="60">
        <v>38.5</v>
      </c>
      <c r="I2174" s="38"/>
      <c r="J2174" s="38"/>
      <c r="L2174" s="27"/>
      <c r="N2174" s="19"/>
      <c r="P2174" s="19"/>
    </row>
    <row r="2175" spans="1:16" x14ac:dyDescent="0.25">
      <c r="A2175" s="55" t="s">
        <v>5139</v>
      </c>
      <c r="B2175" s="56" t="s">
        <v>5143</v>
      </c>
      <c r="C2175" s="57" t="s">
        <v>5144</v>
      </c>
      <c r="D2175" s="56" t="s">
        <v>6792</v>
      </c>
      <c r="E2175" s="56" t="s">
        <v>68</v>
      </c>
      <c r="F2175" s="58">
        <v>5</v>
      </c>
      <c r="G2175" s="59">
        <v>7.38</v>
      </c>
      <c r="H2175" s="60">
        <v>36.9</v>
      </c>
      <c r="I2175" s="38"/>
      <c r="J2175" s="38"/>
      <c r="L2175" s="27"/>
      <c r="N2175" s="19"/>
      <c r="P2175" s="19"/>
    </row>
    <row r="2176" spans="1:16" x14ac:dyDescent="0.25">
      <c r="A2176" s="55" t="s">
        <v>656</v>
      </c>
      <c r="B2176" s="56" t="s">
        <v>657</v>
      </c>
      <c r="C2176" s="57" t="s">
        <v>658</v>
      </c>
      <c r="D2176" s="56" t="s">
        <v>6792</v>
      </c>
      <c r="E2176" s="56" t="s">
        <v>19</v>
      </c>
      <c r="F2176" s="58">
        <v>7</v>
      </c>
      <c r="G2176" s="59">
        <v>5.21</v>
      </c>
      <c r="H2176" s="60">
        <v>36.47</v>
      </c>
      <c r="I2176" s="38"/>
      <c r="J2176" s="38"/>
      <c r="L2176" s="27"/>
      <c r="N2176" s="19"/>
      <c r="P2176" s="19"/>
    </row>
    <row r="2177" spans="1:16" x14ac:dyDescent="0.25">
      <c r="A2177" s="55" t="s">
        <v>1206</v>
      </c>
      <c r="B2177" s="56" t="s">
        <v>1210</v>
      </c>
      <c r="C2177" s="57" t="s">
        <v>1211</v>
      </c>
      <c r="D2177" s="56" t="s">
        <v>6792</v>
      </c>
      <c r="E2177" s="56" t="s">
        <v>19</v>
      </c>
      <c r="F2177" s="58">
        <v>5</v>
      </c>
      <c r="G2177" s="59">
        <v>7.11</v>
      </c>
      <c r="H2177" s="60">
        <v>35.549999999999997</v>
      </c>
      <c r="I2177" s="38"/>
      <c r="J2177" s="38"/>
      <c r="L2177" s="27"/>
      <c r="N2177" s="19"/>
      <c r="P2177" s="19"/>
    </row>
    <row r="2178" spans="1:16" x14ac:dyDescent="0.25">
      <c r="A2178" s="55" t="s">
        <v>3289</v>
      </c>
      <c r="B2178" s="56" t="s">
        <v>3303</v>
      </c>
      <c r="C2178" s="57" t="s">
        <v>3304</v>
      </c>
      <c r="D2178" s="56" t="s">
        <v>6792</v>
      </c>
      <c r="E2178" s="56" t="s">
        <v>19</v>
      </c>
      <c r="F2178" s="58">
        <v>5</v>
      </c>
      <c r="G2178" s="59">
        <v>7.11</v>
      </c>
      <c r="H2178" s="60">
        <v>35.549999999999997</v>
      </c>
      <c r="I2178" s="38"/>
      <c r="J2178" s="38"/>
      <c r="L2178" s="27"/>
      <c r="N2178" s="19"/>
      <c r="P2178" s="19"/>
    </row>
    <row r="2179" spans="1:16" x14ac:dyDescent="0.25">
      <c r="A2179" s="55" t="s">
        <v>3458</v>
      </c>
      <c r="B2179" s="56" t="s">
        <v>3471</v>
      </c>
      <c r="C2179" s="57" t="s">
        <v>3472</v>
      </c>
      <c r="D2179" s="56" t="s">
        <v>6792</v>
      </c>
      <c r="E2179" s="56" t="s">
        <v>19</v>
      </c>
      <c r="F2179" s="58">
        <v>5</v>
      </c>
      <c r="G2179" s="59">
        <v>7.11</v>
      </c>
      <c r="H2179" s="60">
        <v>35.549999999999997</v>
      </c>
      <c r="I2179" s="38"/>
      <c r="J2179" s="38"/>
      <c r="L2179" s="27"/>
      <c r="N2179" s="19"/>
      <c r="P2179" s="19"/>
    </row>
    <row r="2180" spans="1:16" x14ac:dyDescent="0.25">
      <c r="A2180" s="55" t="s">
        <v>3461</v>
      </c>
      <c r="B2180" s="56" t="s">
        <v>3474</v>
      </c>
      <c r="C2180" s="57" t="s">
        <v>3475</v>
      </c>
      <c r="D2180" s="56" t="s">
        <v>6792</v>
      </c>
      <c r="E2180" s="56" t="s">
        <v>19</v>
      </c>
      <c r="F2180" s="58">
        <v>5</v>
      </c>
      <c r="G2180" s="59">
        <v>7.11</v>
      </c>
      <c r="H2180" s="60">
        <v>35.549999999999997</v>
      </c>
      <c r="I2180" s="38"/>
      <c r="J2180" s="38"/>
      <c r="L2180" s="27"/>
      <c r="N2180" s="19"/>
      <c r="P2180" s="19"/>
    </row>
    <row r="2181" spans="1:16" x14ac:dyDescent="0.25">
      <c r="A2181" s="55" t="s">
        <v>3515</v>
      </c>
      <c r="B2181" s="56" t="s">
        <v>3528</v>
      </c>
      <c r="C2181" s="57" t="s">
        <v>3529</v>
      </c>
      <c r="D2181" s="56" t="s">
        <v>6792</v>
      </c>
      <c r="E2181" s="56" t="s">
        <v>19</v>
      </c>
      <c r="F2181" s="58">
        <v>5</v>
      </c>
      <c r="G2181" s="59">
        <v>7.11</v>
      </c>
      <c r="H2181" s="60">
        <v>35.549999999999997</v>
      </c>
      <c r="I2181" s="38"/>
      <c r="J2181" s="38"/>
      <c r="L2181" s="27"/>
      <c r="N2181" s="19"/>
      <c r="P2181" s="19"/>
    </row>
    <row r="2182" spans="1:16" x14ac:dyDescent="0.25">
      <c r="A2182" s="55" t="s">
        <v>4388</v>
      </c>
      <c r="B2182" s="56" t="s">
        <v>4392</v>
      </c>
      <c r="C2182" s="57" t="s">
        <v>4393</v>
      </c>
      <c r="D2182" s="56" t="s">
        <v>6792</v>
      </c>
      <c r="E2182" s="56" t="s">
        <v>12</v>
      </c>
      <c r="F2182" s="58">
        <v>5</v>
      </c>
      <c r="G2182" s="59">
        <v>7.11</v>
      </c>
      <c r="H2182" s="60">
        <v>35.549999999999997</v>
      </c>
      <c r="I2182" s="38"/>
      <c r="J2182" s="38"/>
      <c r="L2182" s="27"/>
      <c r="N2182" s="19"/>
      <c r="P2182" s="19"/>
    </row>
    <row r="2183" spans="1:16" x14ac:dyDescent="0.25">
      <c r="A2183" s="55" t="s">
        <v>4397</v>
      </c>
      <c r="B2183" s="56" t="s">
        <v>4401</v>
      </c>
      <c r="C2183" s="57" t="s">
        <v>4402</v>
      </c>
      <c r="D2183" s="56" t="s">
        <v>6792</v>
      </c>
      <c r="E2183" s="56" t="s">
        <v>12</v>
      </c>
      <c r="F2183" s="58">
        <v>5</v>
      </c>
      <c r="G2183" s="59">
        <v>7.11</v>
      </c>
      <c r="H2183" s="60">
        <v>35.549999999999997</v>
      </c>
      <c r="I2183" s="38"/>
      <c r="J2183" s="38"/>
      <c r="L2183" s="27"/>
      <c r="N2183" s="19"/>
      <c r="P2183" s="19"/>
    </row>
    <row r="2184" spans="1:16" x14ac:dyDescent="0.25">
      <c r="A2184" s="55" t="s">
        <v>1225</v>
      </c>
      <c r="B2184" s="56" t="s">
        <v>1230</v>
      </c>
      <c r="C2184" s="57" t="s">
        <v>1231</v>
      </c>
      <c r="D2184" s="56" t="s">
        <v>6792</v>
      </c>
      <c r="E2184" s="56" t="s">
        <v>68</v>
      </c>
      <c r="F2184" s="58">
        <v>13</v>
      </c>
      <c r="G2184" s="59">
        <v>2.67</v>
      </c>
      <c r="H2184" s="60">
        <v>34.71</v>
      </c>
      <c r="I2184" s="38"/>
      <c r="J2184" s="38"/>
      <c r="L2184" s="27"/>
      <c r="N2184" s="19"/>
      <c r="P2184" s="19"/>
    </row>
    <row r="2185" spans="1:16" x14ac:dyDescent="0.25">
      <c r="A2185" s="55" t="s">
        <v>5424</v>
      </c>
      <c r="B2185" s="56" t="s">
        <v>5425</v>
      </c>
      <c r="C2185" s="57" t="s">
        <v>5426</v>
      </c>
      <c r="D2185" s="56" t="s">
        <v>6792</v>
      </c>
      <c r="E2185" s="56" t="s">
        <v>68</v>
      </c>
      <c r="F2185" s="58">
        <v>3</v>
      </c>
      <c r="G2185" s="59">
        <v>11.5</v>
      </c>
      <c r="H2185" s="60">
        <v>34.5</v>
      </c>
      <c r="I2185" s="38"/>
      <c r="J2185" s="38"/>
      <c r="L2185" s="27"/>
      <c r="N2185" s="19"/>
      <c r="P2185" s="19"/>
    </row>
    <row r="2186" spans="1:16" x14ac:dyDescent="0.25">
      <c r="A2186" s="55" t="s">
        <v>4463</v>
      </c>
      <c r="B2186" s="56" t="s">
        <v>4467</v>
      </c>
      <c r="C2186" s="57" t="s">
        <v>4468</v>
      </c>
      <c r="D2186" s="56" t="s">
        <v>6792</v>
      </c>
      <c r="E2186" s="56" t="s">
        <v>12</v>
      </c>
      <c r="F2186" s="61">
        <v>2</v>
      </c>
      <c r="G2186" s="59">
        <v>17.13</v>
      </c>
      <c r="H2186" s="60">
        <v>34.26</v>
      </c>
      <c r="I2186" s="38"/>
      <c r="J2186" s="38"/>
      <c r="L2186" s="27"/>
      <c r="N2186" s="19"/>
      <c r="P2186" s="19"/>
    </row>
    <row r="2187" spans="1:16" x14ac:dyDescent="0.25">
      <c r="A2187" s="55" t="s">
        <v>968</v>
      </c>
      <c r="B2187" s="56" t="s">
        <v>969</v>
      </c>
      <c r="C2187" s="57" t="s">
        <v>970</v>
      </c>
      <c r="D2187" s="56" t="s">
        <v>6792</v>
      </c>
      <c r="E2187" s="56" t="s">
        <v>19</v>
      </c>
      <c r="F2187" s="58">
        <v>7</v>
      </c>
      <c r="G2187" s="59">
        <v>4.8099999999999996</v>
      </c>
      <c r="H2187" s="60">
        <v>33.67</v>
      </c>
      <c r="I2187" s="38"/>
      <c r="J2187" s="38"/>
      <c r="L2187" s="27"/>
      <c r="N2187" s="19"/>
      <c r="P2187" s="19"/>
    </row>
    <row r="2188" spans="1:16" x14ac:dyDescent="0.25">
      <c r="A2188" s="55" t="s">
        <v>5421</v>
      </c>
      <c r="B2188" s="56" t="s">
        <v>5422</v>
      </c>
      <c r="C2188" s="57" t="s">
        <v>5423</v>
      </c>
      <c r="D2188" s="56" t="s">
        <v>6792</v>
      </c>
      <c r="E2188" s="56" t="s">
        <v>68</v>
      </c>
      <c r="F2188" s="58">
        <v>3</v>
      </c>
      <c r="G2188" s="59">
        <v>11.17</v>
      </c>
      <c r="H2188" s="60">
        <v>33.51</v>
      </c>
      <c r="I2188" s="38"/>
      <c r="J2188" s="38"/>
      <c r="L2188" s="27"/>
      <c r="N2188" s="19"/>
      <c r="P2188" s="19"/>
    </row>
    <row r="2189" spans="1:16" x14ac:dyDescent="0.25">
      <c r="A2189" s="55" t="s">
        <v>5926</v>
      </c>
      <c r="B2189" s="56" t="s">
        <v>5930</v>
      </c>
      <c r="C2189" s="57" t="s">
        <v>5931</v>
      </c>
      <c r="D2189" s="56" t="s">
        <v>6792</v>
      </c>
      <c r="E2189" s="56" t="s">
        <v>19</v>
      </c>
      <c r="F2189" s="58">
        <v>7</v>
      </c>
      <c r="G2189" s="59">
        <v>4.74</v>
      </c>
      <c r="H2189" s="60">
        <v>33.18</v>
      </c>
      <c r="I2189" s="38"/>
      <c r="J2189" s="38"/>
      <c r="L2189" s="27"/>
      <c r="N2189" s="19"/>
      <c r="P2189" s="19"/>
    </row>
    <row r="2190" spans="1:16" x14ac:dyDescent="0.25">
      <c r="A2190" s="55" t="s">
        <v>4515</v>
      </c>
      <c r="B2190" s="56" t="s">
        <v>4519</v>
      </c>
      <c r="C2190" s="57" t="s">
        <v>4520</v>
      </c>
      <c r="D2190" s="56" t="s">
        <v>6792</v>
      </c>
      <c r="E2190" s="56" t="s">
        <v>12</v>
      </c>
      <c r="F2190" s="61">
        <v>5</v>
      </c>
      <c r="G2190" s="59">
        <v>6.41</v>
      </c>
      <c r="H2190" s="60">
        <v>32.049999999999997</v>
      </c>
      <c r="I2190" s="38"/>
      <c r="J2190" s="38"/>
      <c r="L2190" s="27"/>
      <c r="N2190" s="19"/>
      <c r="P2190" s="19"/>
    </row>
    <row r="2191" spans="1:16" x14ac:dyDescent="0.25">
      <c r="A2191" s="55" t="s">
        <v>4494</v>
      </c>
      <c r="B2191" s="56" t="s">
        <v>4498</v>
      </c>
      <c r="C2191" s="57" t="s">
        <v>4499</v>
      </c>
      <c r="D2191" s="56" t="s">
        <v>6792</v>
      </c>
      <c r="E2191" s="56" t="s">
        <v>12</v>
      </c>
      <c r="F2191" s="61">
        <v>3</v>
      </c>
      <c r="G2191" s="59">
        <v>10.68</v>
      </c>
      <c r="H2191" s="60">
        <v>32.04</v>
      </c>
      <c r="I2191" s="38"/>
      <c r="J2191" s="38"/>
      <c r="L2191" s="27"/>
      <c r="N2191" s="19"/>
      <c r="P2191" s="19"/>
    </row>
    <row r="2192" spans="1:16" x14ac:dyDescent="0.25">
      <c r="A2192" s="55" t="s">
        <v>5403</v>
      </c>
      <c r="B2192" s="56" t="s">
        <v>5404</v>
      </c>
      <c r="C2192" s="57" t="s">
        <v>5405</v>
      </c>
      <c r="D2192" s="56" t="s">
        <v>6792</v>
      </c>
      <c r="E2192" s="56" t="s">
        <v>68</v>
      </c>
      <c r="F2192" s="58">
        <v>3</v>
      </c>
      <c r="G2192" s="59">
        <v>10.63</v>
      </c>
      <c r="H2192" s="60">
        <v>31.89</v>
      </c>
      <c r="I2192" s="38"/>
      <c r="J2192" s="38"/>
      <c r="L2192" s="27"/>
      <c r="N2192" s="19"/>
      <c r="P2192" s="19"/>
    </row>
    <row r="2193" spans="1:16" x14ac:dyDescent="0.25">
      <c r="A2193" s="55" t="s">
        <v>5406</v>
      </c>
      <c r="B2193" s="56" t="s">
        <v>5407</v>
      </c>
      <c r="C2193" s="57" t="s">
        <v>5408</v>
      </c>
      <c r="D2193" s="56" t="s">
        <v>6792</v>
      </c>
      <c r="E2193" s="56" t="s">
        <v>68</v>
      </c>
      <c r="F2193" s="58">
        <v>3</v>
      </c>
      <c r="G2193" s="59">
        <v>10.63</v>
      </c>
      <c r="H2193" s="60">
        <v>31.89</v>
      </c>
      <c r="I2193" s="38"/>
      <c r="J2193" s="38"/>
      <c r="L2193" s="27"/>
      <c r="N2193" s="19"/>
      <c r="P2193" s="19"/>
    </row>
    <row r="2194" spans="1:16" x14ac:dyDescent="0.25">
      <c r="A2194" s="55" t="s">
        <v>5496</v>
      </c>
      <c r="B2194" s="56" t="s">
        <v>5497</v>
      </c>
      <c r="C2194" s="57" t="s">
        <v>5498</v>
      </c>
      <c r="D2194" s="56" t="s">
        <v>6792</v>
      </c>
      <c r="E2194" s="56" t="s">
        <v>698</v>
      </c>
      <c r="F2194" s="58">
        <v>2</v>
      </c>
      <c r="G2194" s="59">
        <v>15.9</v>
      </c>
      <c r="H2194" s="60">
        <v>31.8</v>
      </c>
      <c r="I2194" s="38"/>
      <c r="J2194" s="38"/>
      <c r="L2194" s="27"/>
      <c r="N2194" s="19"/>
      <c r="P2194" s="19"/>
    </row>
    <row r="2195" spans="1:16" x14ac:dyDescent="0.25">
      <c r="A2195" s="55" t="s">
        <v>5472</v>
      </c>
      <c r="B2195" s="56" t="s">
        <v>5473</v>
      </c>
      <c r="C2195" s="57" t="s">
        <v>5474</v>
      </c>
      <c r="D2195" s="56" t="s">
        <v>6792</v>
      </c>
      <c r="E2195" s="56" t="s">
        <v>12</v>
      </c>
      <c r="F2195" s="58">
        <v>2</v>
      </c>
      <c r="G2195" s="59">
        <v>15.72</v>
      </c>
      <c r="H2195" s="60">
        <v>31.44</v>
      </c>
      <c r="I2195" s="38"/>
      <c r="J2195" s="38"/>
      <c r="K2195" s="27" t="s">
        <v>6533</v>
      </c>
      <c r="L2195" s="27"/>
      <c r="N2195" s="19"/>
      <c r="P2195" s="19"/>
    </row>
    <row r="2196" spans="1:16" x14ac:dyDescent="0.25">
      <c r="A2196" s="55" t="s">
        <v>4645</v>
      </c>
      <c r="B2196" s="56" t="s">
        <v>4646</v>
      </c>
      <c r="C2196" s="57" t="s">
        <v>4647</v>
      </c>
      <c r="D2196" s="56" t="s">
        <v>6792</v>
      </c>
      <c r="E2196" s="56" t="s">
        <v>12</v>
      </c>
      <c r="F2196" s="58">
        <v>5</v>
      </c>
      <c r="G2196" s="59">
        <v>5.99</v>
      </c>
      <c r="H2196" s="60">
        <v>29.95</v>
      </c>
      <c r="I2196" s="38"/>
      <c r="J2196" s="38"/>
      <c r="L2196" s="27"/>
      <c r="N2196" s="19"/>
      <c r="P2196" s="19"/>
    </row>
    <row r="2197" spans="1:16" x14ac:dyDescent="0.25">
      <c r="A2197" s="55" t="s">
        <v>1347</v>
      </c>
      <c r="B2197" s="56" t="s">
        <v>1354</v>
      </c>
      <c r="C2197" s="57" t="s">
        <v>1355</v>
      </c>
      <c r="D2197" s="56" t="s">
        <v>6792</v>
      </c>
      <c r="E2197" s="56" t="s">
        <v>19</v>
      </c>
      <c r="F2197" s="58">
        <v>5</v>
      </c>
      <c r="G2197" s="59">
        <v>5.94</v>
      </c>
      <c r="H2197" s="60">
        <v>29.7</v>
      </c>
      <c r="I2197" s="38"/>
      <c r="J2197" s="38"/>
      <c r="L2197" s="27"/>
      <c r="N2197" s="19"/>
      <c r="P2197" s="19"/>
    </row>
    <row r="2198" spans="1:16" x14ac:dyDescent="0.25">
      <c r="A2198" s="55" t="s">
        <v>3392</v>
      </c>
      <c r="B2198" s="56" t="s">
        <v>3405</v>
      </c>
      <c r="C2198" s="57" t="s">
        <v>3406</v>
      </c>
      <c r="D2198" s="56" t="s">
        <v>6792</v>
      </c>
      <c r="E2198" s="56" t="s">
        <v>68</v>
      </c>
      <c r="F2198" s="58">
        <v>5</v>
      </c>
      <c r="G2198" s="59">
        <v>5.92</v>
      </c>
      <c r="H2198" s="60">
        <v>29.6</v>
      </c>
      <c r="I2198" s="38"/>
      <c r="J2198" s="38"/>
      <c r="L2198" s="27"/>
      <c r="N2198" s="19"/>
      <c r="P2198" s="19"/>
    </row>
    <row r="2199" spans="1:16" x14ac:dyDescent="0.25">
      <c r="A2199" s="55" t="s">
        <v>1344</v>
      </c>
      <c r="B2199" s="56" t="s">
        <v>1351</v>
      </c>
      <c r="C2199" s="57" t="s">
        <v>1352</v>
      </c>
      <c r="D2199" s="56" t="s">
        <v>6792</v>
      </c>
      <c r="E2199" s="56" t="s">
        <v>19</v>
      </c>
      <c r="F2199" s="58">
        <v>5</v>
      </c>
      <c r="G2199" s="59">
        <v>5.81</v>
      </c>
      <c r="H2199" s="60">
        <v>29.05</v>
      </c>
      <c r="I2199" s="38"/>
      <c r="J2199" s="38"/>
      <c r="L2199" s="27"/>
      <c r="N2199" s="19"/>
      <c r="P2199" s="19"/>
    </row>
    <row r="2200" spans="1:16" x14ac:dyDescent="0.25">
      <c r="A2200" s="55" t="s">
        <v>1350</v>
      </c>
      <c r="B2200" s="56" t="s">
        <v>1357</v>
      </c>
      <c r="C2200" s="57" t="s">
        <v>1358</v>
      </c>
      <c r="D2200" s="56" t="s">
        <v>6792</v>
      </c>
      <c r="E2200" s="56" t="s">
        <v>19</v>
      </c>
      <c r="F2200" s="58">
        <v>5</v>
      </c>
      <c r="G2200" s="59">
        <v>5.81</v>
      </c>
      <c r="H2200" s="60">
        <v>29.05</v>
      </c>
      <c r="I2200" s="38"/>
      <c r="J2200" s="38"/>
      <c r="L2200" s="27"/>
      <c r="N2200" s="19"/>
      <c r="P2200" s="19"/>
    </row>
    <row r="2201" spans="1:16" ht="16.5" x14ac:dyDescent="0.25">
      <c r="A2201" s="55" t="s">
        <v>5310</v>
      </c>
      <c r="B2201" s="56" t="s">
        <v>5311</v>
      </c>
      <c r="C2201" s="57" t="s">
        <v>5312</v>
      </c>
      <c r="D2201" s="56" t="s">
        <v>11</v>
      </c>
      <c r="E2201" s="56" t="s">
        <v>12</v>
      </c>
      <c r="F2201" s="58">
        <v>3</v>
      </c>
      <c r="G2201" s="59">
        <v>9.65</v>
      </c>
      <c r="H2201" s="60">
        <v>28.95</v>
      </c>
      <c r="I2201" s="38"/>
      <c r="J2201" s="38"/>
      <c r="K2201" s="27" t="s">
        <v>6533</v>
      </c>
      <c r="L2201" s="27"/>
      <c r="N2201" s="19"/>
      <c r="P2201" s="19"/>
    </row>
    <row r="2202" spans="1:16" x14ac:dyDescent="0.25">
      <c r="A2202" s="55" t="s">
        <v>5510</v>
      </c>
      <c r="B2202" s="56" t="s">
        <v>5511</v>
      </c>
      <c r="C2202" s="57" t="s">
        <v>5512</v>
      </c>
      <c r="D2202" s="56" t="s">
        <v>6792</v>
      </c>
      <c r="E2202" s="56" t="s">
        <v>12</v>
      </c>
      <c r="F2202" s="58">
        <v>5</v>
      </c>
      <c r="G2202" s="59">
        <v>5.71</v>
      </c>
      <c r="H2202" s="60">
        <v>28.55</v>
      </c>
      <c r="I2202" s="38"/>
      <c r="J2202" s="38"/>
      <c r="L2202" s="27"/>
      <c r="N2202" s="19"/>
      <c r="P2202" s="19"/>
    </row>
    <row r="2203" spans="1:16" x14ac:dyDescent="0.25">
      <c r="A2203" s="55" t="s">
        <v>3590</v>
      </c>
      <c r="B2203" s="56" t="s">
        <v>3603</v>
      </c>
      <c r="C2203" s="57" t="s">
        <v>3604</v>
      </c>
      <c r="D2203" s="56" t="s">
        <v>6792</v>
      </c>
      <c r="E2203" s="56" t="s">
        <v>68</v>
      </c>
      <c r="F2203" s="58">
        <v>5</v>
      </c>
      <c r="G2203" s="59">
        <v>5.69</v>
      </c>
      <c r="H2203" s="60">
        <v>28.45</v>
      </c>
      <c r="I2203" s="38"/>
      <c r="J2203" s="38"/>
      <c r="L2203" s="27"/>
      <c r="N2203" s="19"/>
      <c r="P2203" s="19"/>
    </row>
    <row r="2204" spans="1:16" x14ac:dyDescent="0.25">
      <c r="A2204" s="55" t="s">
        <v>4409</v>
      </c>
      <c r="B2204" s="56" t="s">
        <v>4413</v>
      </c>
      <c r="C2204" s="57" t="s">
        <v>4414</v>
      </c>
      <c r="D2204" s="56" t="s">
        <v>6792</v>
      </c>
      <c r="E2204" s="56" t="s">
        <v>12</v>
      </c>
      <c r="F2204" s="58">
        <v>5</v>
      </c>
      <c r="G2204" s="59">
        <v>5.67</v>
      </c>
      <c r="H2204" s="60">
        <v>28.35</v>
      </c>
      <c r="I2204" s="38"/>
      <c r="J2204" s="38"/>
      <c r="L2204" s="27"/>
      <c r="N2204" s="19"/>
      <c r="P2204" s="19"/>
    </row>
    <row r="2205" spans="1:16" x14ac:dyDescent="0.25">
      <c r="A2205" s="55" t="s">
        <v>5068</v>
      </c>
      <c r="B2205" s="56" t="s">
        <v>5072</v>
      </c>
      <c r="C2205" s="57" t="s">
        <v>5073</v>
      </c>
      <c r="D2205" s="56" t="s">
        <v>6792</v>
      </c>
      <c r="E2205" s="56" t="s">
        <v>12</v>
      </c>
      <c r="F2205" s="58">
        <v>5</v>
      </c>
      <c r="G2205" s="59">
        <v>5.67</v>
      </c>
      <c r="H2205" s="60">
        <v>28.35</v>
      </c>
      <c r="I2205" s="38"/>
      <c r="J2205" s="38"/>
      <c r="L2205" s="27"/>
      <c r="N2205" s="19"/>
      <c r="P2205" s="19"/>
    </row>
    <row r="2206" spans="1:16" x14ac:dyDescent="0.25">
      <c r="A2206" s="55" t="s">
        <v>5106</v>
      </c>
      <c r="B2206" s="56" t="s">
        <v>5110</v>
      </c>
      <c r="C2206" s="57" t="s">
        <v>5111</v>
      </c>
      <c r="D2206" s="56" t="s">
        <v>6792</v>
      </c>
      <c r="E2206" s="56" t="s">
        <v>12</v>
      </c>
      <c r="F2206" s="58">
        <v>5</v>
      </c>
      <c r="G2206" s="59">
        <v>5.67</v>
      </c>
      <c r="H2206" s="60">
        <v>28.35</v>
      </c>
      <c r="I2206" s="38"/>
      <c r="J2206" s="38"/>
      <c r="L2206" s="27"/>
      <c r="N2206" s="19"/>
      <c r="P2206" s="19"/>
    </row>
    <row r="2207" spans="1:16" ht="24.75" x14ac:dyDescent="0.25">
      <c r="A2207" s="55" t="s">
        <v>3031</v>
      </c>
      <c r="B2207" s="56" t="s">
        <v>3032</v>
      </c>
      <c r="C2207" s="57" t="s">
        <v>3033</v>
      </c>
      <c r="D2207" s="56" t="s">
        <v>11</v>
      </c>
      <c r="E2207" s="56" t="s">
        <v>68</v>
      </c>
      <c r="F2207" s="58">
        <v>5</v>
      </c>
      <c r="G2207" s="59">
        <v>5.61</v>
      </c>
      <c r="H2207" s="60">
        <v>28.05</v>
      </c>
      <c r="I2207" s="38"/>
      <c r="J2207" s="38"/>
      <c r="K2207" s="27" t="s">
        <v>3301</v>
      </c>
      <c r="L2207" s="27"/>
      <c r="N2207" s="19"/>
      <c r="P2207" s="19"/>
    </row>
    <row r="2208" spans="1:16" x14ac:dyDescent="0.25">
      <c r="A2208" s="55" t="s">
        <v>5513</v>
      </c>
      <c r="B2208" s="56" t="s">
        <v>5514</v>
      </c>
      <c r="C2208" s="57" t="s">
        <v>5515</v>
      </c>
      <c r="D2208" s="56" t="s">
        <v>6792</v>
      </c>
      <c r="E2208" s="56" t="s">
        <v>12</v>
      </c>
      <c r="F2208" s="58">
        <v>4</v>
      </c>
      <c r="G2208" s="59">
        <v>6.93</v>
      </c>
      <c r="H2208" s="60">
        <v>27.72</v>
      </c>
      <c r="I2208" s="38"/>
      <c r="J2208" s="38"/>
      <c r="L2208" s="27"/>
      <c r="N2208" s="19"/>
      <c r="P2208" s="19"/>
    </row>
    <row r="2209" spans="1:16" x14ac:dyDescent="0.25">
      <c r="A2209" s="55" t="s">
        <v>6183</v>
      </c>
      <c r="B2209" s="56" t="s">
        <v>6196</v>
      </c>
      <c r="C2209" s="57" t="s">
        <v>6197</v>
      </c>
      <c r="D2209" s="56" t="s">
        <v>6792</v>
      </c>
      <c r="E2209" s="56" t="s">
        <v>12</v>
      </c>
      <c r="F2209" s="58">
        <v>2</v>
      </c>
      <c r="G2209" s="59">
        <v>13.74</v>
      </c>
      <c r="H2209" s="60">
        <v>27.48</v>
      </c>
      <c r="I2209" s="38"/>
      <c r="J2209" s="38"/>
      <c r="L2209" s="27"/>
      <c r="N2209" s="19"/>
      <c r="P2209" s="19"/>
    </row>
    <row r="2210" spans="1:16" x14ac:dyDescent="0.25">
      <c r="A2210" s="55" t="s">
        <v>1262</v>
      </c>
      <c r="B2210" s="56" t="s">
        <v>1269</v>
      </c>
      <c r="C2210" s="57" t="s">
        <v>1270</v>
      </c>
      <c r="D2210" s="56" t="s">
        <v>6792</v>
      </c>
      <c r="E2210" s="56" t="s">
        <v>1271</v>
      </c>
      <c r="F2210" s="58">
        <v>3</v>
      </c>
      <c r="G2210" s="59">
        <v>8.93</v>
      </c>
      <c r="H2210" s="60">
        <v>26.79</v>
      </c>
      <c r="I2210" s="38"/>
      <c r="J2210" s="38"/>
      <c r="L2210" s="27"/>
      <c r="N2210" s="19"/>
      <c r="P2210" s="19"/>
    </row>
    <row r="2211" spans="1:16" x14ac:dyDescent="0.25">
      <c r="A2211" s="55" t="s">
        <v>5388</v>
      </c>
      <c r="B2211" s="56" t="s">
        <v>5389</v>
      </c>
      <c r="C2211" s="57" t="s">
        <v>5390</v>
      </c>
      <c r="D2211" s="56" t="s">
        <v>6792</v>
      </c>
      <c r="E2211" s="56" t="s">
        <v>68</v>
      </c>
      <c r="F2211" s="58">
        <v>3</v>
      </c>
      <c r="G2211" s="59">
        <v>8.74</v>
      </c>
      <c r="H2211" s="60">
        <v>26.22</v>
      </c>
      <c r="I2211" s="38"/>
      <c r="J2211" s="38"/>
      <c r="L2211" s="27"/>
      <c r="N2211" s="19"/>
      <c r="P2211" s="19"/>
    </row>
    <row r="2212" spans="1:16" x14ac:dyDescent="0.25">
      <c r="A2212" s="55" t="s">
        <v>5418</v>
      </c>
      <c r="B2212" s="56" t="s">
        <v>5419</v>
      </c>
      <c r="C2212" s="57" t="s">
        <v>5420</v>
      </c>
      <c r="D2212" s="56" t="s">
        <v>6792</v>
      </c>
      <c r="E2212" s="56" t="s">
        <v>68</v>
      </c>
      <c r="F2212" s="58">
        <v>3</v>
      </c>
      <c r="G2212" s="59">
        <v>8.4600000000000009</v>
      </c>
      <c r="H2212" s="60">
        <v>25.38</v>
      </c>
      <c r="I2212" s="38"/>
      <c r="J2212" s="38"/>
      <c r="L2212" s="27"/>
      <c r="N2212" s="19"/>
      <c r="P2212" s="19"/>
    </row>
    <row r="2213" spans="1:16" x14ac:dyDescent="0.25">
      <c r="A2213" s="55" t="s">
        <v>5391</v>
      </c>
      <c r="B2213" s="56" t="s">
        <v>5392</v>
      </c>
      <c r="C2213" s="57" t="s">
        <v>5393</v>
      </c>
      <c r="D2213" s="56" t="s">
        <v>6792</v>
      </c>
      <c r="E2213" s="56" t="s">
        <v>68</v>
      </c>
      <c r="F2213" s="58">
        <v>3</v>
      </c>
      <c r="G2213" s="59">
        <v>8.27</v>
      </c>
      <c r="H2213" s="60">
        <v>24.81</v>
      </c>
      <c r="I2213" s="38"/>
      <c r="J2213" s="38"/>
      <c r="L2213" s="27"/>
      <c r="N2213" s="19"/>
      <c r="P2213" s="19"/>
    </row>
    <row r="2214" spans="1:16" x14ac:dyDescent="0.25">
      <c r="A2214" s="55" t="s">
        <v>5490</v>
      </c>
      <c r="B2214" s="56" t="s">
        <v>5491</v>
      </c>
      <c r="C2214" s="57" t="s">
        <v>5492</v>
      </c>
      <c r="D2214" s="56" t="s">
        <v>6792</v>
      </c>
      <c r="E2214" s="56" t="s">
        <v>12</v>
      </c>
      <c r="F2214" s="58">
        <v>2</v>
      </c>
      <c r="G2214" s="59">
        <v>12.21</v>
      </c>
      <c r="H2214" s="60">
        <v>24.42</v>
      </c>
      <c r="I2214" s="38"/>
      <c r="J2214" s="38"/>
      <c r="K2214" s="27" t="s">
        <v>6533</v>
      </c>
      <c r="L2214" s="27"/>
      <c r="N2214" s="19"/>
      <c r="P2214" s="19"/>
    </row>
    <row r="2215" spans="1:16" x14ac:dyDescent="0.25">
      <c r="A2215" s="55" t="s">
        <v>5415</v>
      </c>
      <c r="B2215" s="56" t="s">
        <v>5416</v>
      </c>
      <c r="C2215" s="57" t="s">
        <v>5417</v>
      </c>
      <c r="D2215" s="56" t="s">
        <v>6792</v>
      </c>
      <c r="E2215" s="56" t="s">
        <v>68</v>
      </c>
      <c r="F2215" s="58">
        <v>3</v>
      </c>
      <c r="G2215" s="59">
        <v>8.1199999999999992</v>
      </c>
      <c r="H2215" s="60">
        <v>24.36</v>
      </c>
      <c r="I2215" s="38"/>
      <c r="J2215" s="38"/>
      <c r="L2215" s="27"/>
      <c r="N2215" s="19"/>
      <c r="P2215" s="19"/>
    </row>
    <row r="2216" spans="1:16" x14ac:dyDescent="0.25">
      <c r="A2216" s="55" t="s">
        <v>4375</v>
      </c>
      <c r="B2216" s="56" t="s">
        <v>4376</v>
      </c>
      <c r="C2216" s="57" t="s">
        <v>4377</v>
      </c>
      <c r="D2216" s="56" t="s">
        <v>6792</v>
      </c>
      <c r="E2216" s="56" t="s">
        <v>12</v>
      </c>
      <c r="F2216" s="58">
        <v>7</v>
      </c>
      <c r="G2216" s="59">
        <v>3.42</v>
      </c>
      <c r="H2216" s="60">
        <v>23.94</v>
      </c>
      <c r="I2216" s="38"/>
      <c r="J2216" s="38"/>
      <c r="L2216" s="27"/>
      <c r="N2216" s="19"/>
      <c r="P2216" s="19"/>
    </row>
    <row r="2217" spans="1:16" x14ac:dyDescent="0.25">
      <c r="A2217" s="55" t="s">
        <v>3584</v>
      </c>
      <c r="B2217" s="56" t="s">
        <v>3597</v>
      </c>
      <c r="C2217" s="57" t="s">
        <v>3598</v>
      </c>
      <c r="D2217" s="56" t="s">
        <v>6792</v>
      </c>
      <c r="E2217" s="56" t="s">
        <v>68</v>
      </c>
      <c r="F2217" s="58">
        <v>5</v>
      </c>
      <c r="G2217" s="59">
        <v>4.74</v>
      </c>
      <c r="H2217" s="60">
        <v>23.7</v>
      </c>
      <c r="I2217" s="38"/>
      <c r="J2217" s="38"/>
      <c r="L2217" s="27"/>
      <c r="N2217" s="19"/>
      <c r="P2217" s="19"/>
    </row>
    <row r="2218" spans="1:16" x14ac:dyDescent="0.25">
      <c r="A2218" s="55" t="s">
        <v>3710</v>
      </c>
      <c r="B2218" s="56" t="s">
        <v>3723</v>
      </c>
      <c r="C2218" s="57" t="s">
        <v>3724</v>
      </c>
      <c r="D2218" s="56" t="s">
        <v>6792</v>
      </c>
      <c r="E2218" s="56" t="s">
        <v>68</v>
      </c>
      <c r="F2218" s="58">
        <v>5</v>
      </c>
      <c r="G2218" s="59">
        <v>4.74</v>
      </c>
      <c r="H2218" s="60">
        <v>23.7</v>
      </c>
      <c r="I2218" s="38"/>
      <c r="J2218" s="38"/>
      <c r="L2218" s="27"/>
      <c r="N2218" s="19"/>
      <c r="P2218" s="19"/>
    </row>
    <row r="2219" spans="1:16" x14ac:dyDescent="0.25">
      <c r="A2219" s="55" t="s">
        <v>5017</v>
      </c>
      <c r="B2219" s="56" t="s">
        <v>5021</v>
      </c>
      <c r="C2219" s="57" t="s">
        <v>5022</v>
      </c>
      <c r="D2219" s="56" t="s">
        <v>6792</v>
      </c>
      <c r="E2219" s="56" t="s">
        <v>12</v>
      </c>
      <c r="F2219" s="58">
        <v>5</v>
      </c>
      <c r="G2219" s="59">
        <v>4.74</v>
      </c>
      <c r="H2219" s="60">
        <v>23.7</v>
      </c>
      <c r="I2219" s="38"/>
      <c r="J2219" s="38"/>
      <c r="L2219" s="27"/>
      <c r="N2219" s="19"/>
      <c r="P2219" s="19"/>
    </row>
    <row r="2220" spans="1:16" x14ac:dyDescent="0.25">
      <c r="A2220" s="55" t="s">
        <v>5932</v>
      </c>
      <c r="B2220" s="56" t="s">
        <v>5936</v>
      </c>
      <c r="C2220" s="57" t="s">
        <v>5937</v>
      </c>
      <c r="D2220" s="56" t="s">
        <v>6792</v>
      </c>
      <c r="E2220" s="56" t="s">
        <v>19</v>
      </c>
      <c r="F2220" s="58">
        <v>2</v>
      </c>
      <c r="G2220" s="59">
        <v>11.84</v>
      </c>
      <c r="H2220" s="60">
        <v>23.68</v>
      </c>
      <c r="I2220" s="38"/>
      <c r="J2220" s="38"/>
      <c r="L2220" s="27"/>
      <c r="N2220" s="19"/>
      <c r="P2220" s="19"/>
    </row>
    <row r="2221" spans="1:16" x14ac:dyDescent="0.25">
      <c r="A2221" s="55" t="s">
        <v>5552</v>
      </c>
      <c r="B2221" s="56" t="s">
        <v>5553</v>
      </c>
      <c r="C2221" s="57" t="s">
        <v>5554</v>
      </c>
      <c r="D2221" s="56" t="s">
        <v>6792</v>
      </c>
      <c r="E2221" s="56" t="s">
        <v>68</v>
      </c>
      <c r="F2221" s="58">
        <v>5</v>
      </c>
      <c r="G2221" s="59">
        <v>4.55</v>
      </c>
      <c r="H2221" s="60">
        <v>22.75</v>
      </c>
      <c r="I2221" s="38"/>
      <c r="J2221" s="38"/>
      <c r="L2221" s="27"/>
      <c r="N2221" s="19"/>
      <c r="P2221" s="19"/>
    </row>
    <row r="2222" spans="1:16" x14ac:dyDescent="0.25">
      <c r="A2222" s="55" t="s">
        <v>3530</v>
      </c>
      <c r="B2222" s="56" t="s">
        <v>3543</v>
      </c>
      <c r="C2222" s="57" t="s">
        <v>3544</v>
      </c>
      <c r="D2222" s="56" t="s">
        <v>6792</v>
      </c>
      <c r="E2222" s="56" t="s">
        <v>19</v>
      </c>
      <c r="F2222" s="58">
        <v>5</v>
      </c>
      <c r="G2222" s="59">
        <v>4.2699999999999996</v>
      </c>
      <c r="H2222" s="60">
        <v>21.35</v>
      </c>
      <c r="I2222" s="38"/>
      <c r="J2222" s="38"/>
      <c r="L2222" s="27"/>
      <c r="N2222" s="19"/>
      <c r="P2222" s="19"/>
    </row>
    <row r="2223" spans="1:16" x14ac:dyDescent="0.25">
      <c r="A2223" s="55" t="s">
        <v>3656</v>
      </c>
      <c r="B2223" s="56" t="s">
        <v>3669</v>
      </c>
      <c r="C2223" s="57" t="s">
        <v>3670</v>
      </c>
      <c r="D2223" s="56" t="s">
        <v>6792</v>
      </c>
      <c r="E2223" s="56" t="s">
        <v>19</v>
      </c>
      <c r="F2223" s="58">
        <v>5</v>
      </c>
      <c r="G2223" s="59">
        <v>4.2699999999999996</v>
      </c>
      <c r="H2223" s="60">
        <v>21.35</v>
      </c>
      <c r="I2223" s="38"/>
      <c r="J2223" s="38"/>
      <c r="L2223" s="27"/>
      <c r="N2223" s="19"/>
      <c r="P2223" s="19"/>
    </row>
    <row r="2224" spans="1:16" x14ac:dyDescent="0.25">
      <c r="A2224" s="55" t="s">
        <v>4512</v>
      </c>
      <c r="B2224" s="56" t="s">
        <v>4516</v>
      </c>
      <c r="C2224" s="57" t="s">
        <v>4517</v>
      </c>
      <c r="D2224" s="56" t="s">
        <v>6792</v>
      </c>
      <c r="E2224" s="56" t="s">
        <v>68</v>
      </c>
      <c r="F2224" s="61">
        <v>5</v>
      </c>
      <c r="G2224" s="59">
        <v>4.2699999999999996</v>
      </c>
      <c r="H2224" s="60">
        <v>21.35</v>
      </c>
      <c r="I2224" s="38"/>
      <c r="J2224" s="38"/>
      <c r="L2224" s="27"/>
      <c r="N2224" s="19"/>
      <c r="P2224" s="19"/>
    </row>
    <row r="2225" spans="1:16" x14ac:dyDescent="0.25">
      <c r="A2225" s="55" t="s">
        <v>5047</v>
      </c>
      <c r="B2225" s="56" t="s">
        <v>5051</v>
      </c>
      <c r="C2225" s="57" t="s">
        <v>5052</v>
      </c>
      <c r="D2225" s="56" t="s">
        <v>6792</v>
      </c>
      <c r="E2225" s="56" t="s">
        <v>68</v>
      </c>
      <c r="F2225" s="58">
        <v>5</v>
      </c>
      <c r="G2225" s="59">
        <v>4.2699999999999996</v>
      </c>
      <c r="H2225" s="60">
        <v>21.35</v>
      </c>
      <c r="I2225" s="38"/>
      <c r="J2225" s="38"/>
      <c r="L2225" s="27"/>
      <c r="N2225" s="19"/>
      <c r="P2225" s="19"/>
    </row>
    <row r="2226" spans="1:16" x14ac:dyDescent="0.25">
      <c r="A2226" s="55" t="s">
        <v>5053</v>
      </c>
      <c r="B2226" s="56" t="s">
        <v>5057</v>
      </c>
      <c r="C2226" s="57" t="s">
        <v>5058</v>
      </c>
      <c r="D2226" s="56" t="s">
        <v>6792</v>
      </c>
      <c r="E2226" s="56" t="s">
        <v>68</v>
      </c>
      <c r="F2226" s="58">
        <v>5</v>
      </c>
      <c r="G2226" s="59">
        <v>4.2699999999999996</v>
      </c>
      <c r="H2226" s="60">
        <v>21.35</v>
      </c>
      <c r="I2226" s="38"/>
      <c r="J2226" s="38"/>
      <c r="L2226" s="27"/>
      <c r="N2226" s="19"/>
      <c r="P2226" s="19"/>
    </row>
    <row r="2227" spans="1:16" x14ac:dyDescent="0.25">
      <c r="A2227" s="55" t="s">
        <v>5056</v>
      </c>
      <c r="B2227" s="56" t="s">
        <v>5060</v>
      </c>
      <c r="C2227" s="57" t="s">
        <v>5061</v>
      </c>
      <c r="D2227" s="56" t="s">
        <v>6792</v>
      </c>
      <c r="E2227" s="56" t="s">
        <v>68</v>
      </c>
      <c r="F2227" s="58">
        <v>5</v>
      </c>
      <c r="G2227" s="59">
        <v>4.2699999999999996</v>
      </c>
      <c r="H2227" s="60">
        <v>21.35</v>
      </c>
      <c r="I2227" s="38"/>
      <c r="J2227" s="38"/>
      <c r="L2227" s="27"/>
      <c r="N2227" s="19"/>
      <c r="P2227" s="19"/>
    </row>
    <row r="2228" spans="1:16" x14ac:dyDescent="0.25">
      <c r="A2228" s="55" t="s">
        <v>5059</v>
      </c>
      <c r="B2228" s="56" t="s">
        <v>5063</v>
      </c>
      <c r="C2228" s="57" t="s">
        <v>5064</v>
      </c>
      <c r="D2228" s="56" t="s">
        <v>6792</v>
      </c>
      <c r="E2228" s="56" t="s">
        <v>68</v>
      </c>
      <c r="F2228" s="58">
        <v>5</v>
      </c>
      <c r="G2228" s="59">
        <v>4.2699999999999996</v>
      </c>
      <c r="H2228" s="60">
        <v>21.35</v>
      </c>
      <c r="I2228" s="38"/>
      <c r="J2228" s="38"/>
      <c r="L2228" s="27"/>
      <c r="N2228" s="19"/>
      <c r="P2228" s="19"/>
    </row>
    <row r="2229" spans="1:16" ht="16.5" x14ac:dyDescent="0.25">
      <c r="A2229" s="55" t="s">
        <v>5454</v>
      </c>
      <c r="B2229" s="56" t="s">
        <v>5455</v>
      </c>
      <c r="C2229" s="57" t="s">
        <v>5456</v>
      </c>
      <c r="D2229" s="56" t="s">
        <v>11</v>
      </c>
      <c r="E2229" s="56" t="s">
        <v>12</v>
      </c>
      <c r="F2229" s="58">
        <v>2</v>
      </c>
      <c r="G2229" s="59">
        <v>10.64</v>
      </c>
      <c r="H2229" s="60">
        <v>21.28</v>
      </c>
      <c r="I2229" s="38"/>
      <c r="J2229" s="38"/>
      <c r="K2229" s="27" t="s">
        <v>6533</v>
      </c>
      <c r="L2229" s="27"/>
      <c r="N2229" s="19"/>
      <c r="P2229" s="19"/>
    </row>
    <row r="2230" spans="1:16" ht="24.75" x14ac:dyDescent="0.25">
      <c r="A2230" s="55" t="s">
        <v>3034</v>
      </c>
      <c r="B2230" s="56" t="s">
        <v>3035</v>
      </c>
      <c r="C2230" s="57" t="s">
        <v>3036</v>
      </c>
      <c r="D2230" s="56" t="s">
        <v>11</v>
      </c>
      <c r="E2230" s="56" t="s">
        <v>68</v>
      </c>
      <c r="F2230" s="58">
        <v>5</v>
      </c>
      <c r="G2230" s="59">
        <v>4.2</v>
      </c>
      <c r="H2230" s="60">
        <v>21</v>
      </c>
      <c r="I2230" s="38"/>
      <c r="J2230" s="38"/>
      <c r="K2230" s="27" t="s">
        <v>3301</v>
      </c>
      <c r="L2230" s="27"/>
      <c r="N2230" s="19"/>
      <c r="P2230" s="19"/>
    </row>
    <row r="2231" spans="1:16" x14ac:dyDescent="0.25">
      <c r="A2231" s="55" t="s">
        <v>4775</v>
      </c>
      <c r="B2231" s="56" t="s">
        <v>4776</v>
      </c>
      <c r="C2231" s="57" t="s">
        <v>4777</v>
      </c>
      <c r="D2231" s="56" t="s">
        <v>6792</v>
      </c>
      <c r="E2231" s="56" t="s">
        <v>12</v>
      </c>
      <c r="F2231" s="58">
        <v>2</v>
      </c>
      <c r="G2231" s="59">
        <v>10.18</v>
      </c>
      <c r="H2231" s="60">
        <v>20.36</v>
      </c>
      <c r="I2231" s="38"/>
      <c r="J2231" s="38"/>
      <c r="L2231" s="27"/>
      <c r="N2231" s="19"/>
      <c r="P2231" s="19"/>
    </row>
    <row r="2232" spans="1:16" x14ac:dyDescent="0.25">
      <c r="A2232" s="55" t="s">
        <v>5911</v>
      </c>
      <c r="B2232" s="56" t="s">
        <v>5915</v>
      </c>
      <c r="C2232" s="57" t="s">
        <v>5916</v>
      </c>
      <c r="D2232" s="56" t="s">
        <v>6792</v>
      </c>
      <c r="E2232" s="56" t="s">
        <v>12</v>
      </c>
      <c r="F2232" s="58">
        <v>5</v>
      </c>
      <c r="G2232" s="59">
        <v>3.95</v>
      </c>
      <c r="H2232" s="60">
        <v>19.75</v>
      </c>
      <c r="I2232" s="38"/>
      <c r="J2232" s="38"/>
      <c r="L2232" s="27"/>
      <c r="N2232" s="19"/>
      <c r="P2232" s="19"/>
    </row>
    <row r="2233" spans="1:16" x14ac:dyDescent="0.25">
      <c r="A2233" s="55" t="s">
        <v>1212</v>
      </c>
      <c r="B2233" s="56" t="s">
        <v>1217</v>
      </c>
      <c r="C2233" s="57" t="s">
        <v>1218</v>
      </c>
      <c r="D2233" s="56" t="s">
        <v>6792</v>
      </c>
      <c r="E2233" s="56" t="s">
        <v>68</v>
      </c>
      <c r="F2233" s="58">
        <v>3</v>
      </c>
      <c r="G2233" s="59">
        <v>6.41</v>
      </c>
      <c r="H2233" s="60">
        <v>19.23</v>
      </c>
      <c r="I2233" s="38"/>
      <c r="J2233" s="38"/>
      <c r="L2233" s="27"/>
      <c r="N2233" s="19"/>
      <c r="P2233" s="19"/>
    </row>
    <row r="2234" spans="1:16" x14ac:dyDescent="0.25">
      <c r="A2234" s="55" t="s">
        <v>3416</v>
      </c>
      <c r="B2234" s="56" t="s">
        <v>3429</v>
      </c>
      <c r="C2234" s="57" t="s">
        <v>3430</v>
      </c>
      <c r="D2234" s="56" t="s">
        <v>6792</v>
      </c>
      <c r="E2234" s="56" t="s">
        <v>19</v>
      </c>
      <c r="F2234" s="58">
        <v>2</v>
      </c>
      <c r="G2234" s="59">
        <v>9.48</v>
      </c>
      <c r="H2234" s="60">
        <v>18.96</v>
      </c>
      <c r="I2234" s="38"/>
      <c r="J2234" s="38"/>
      <c r="L2234" s="27"/>
      <c r="N2234" s="19"/>
      <c r="P2234" s="19"/>
    </row>
    <row r="2235" spans="1:16" ht="16.5" x14ac:dyDescent="0.25">
      <c r="A2235" s="55" t="s">
        <v>4378</v>
      </c>
      <c r="B2235" s="56" t="s">
        <v>4379</v>
      </c>
      <c r="C2235" s="57" t="s">
        <v>4380</v>
      </c>
      <c r="D2235" s="56" t="s">
        <v>11</v>
      </c>
      <c r="E2235" s="56" t="s">
        <v>12</v>
      </c>
      <c r="F2235" s="58">
        <v>5</v>
      </c>
      <c r="G2235" s="59">
        <v>3.66</v>
      </c>
      <c r="H2235" s="60">
        <v>18.3</v>
      </c>
      <c r="I2235" s="38"/>
      <c r="J2235" s="38"/>
      <c r="L2235" s="27"/>
      <c r="N2235" s="19"/>
      <c r="P2235" s="19"/>
    </row>
    <row r="2236" spans="1:16" x14ac:dyDescent="0.25">
      <c r="A2236" s="55" t="s">
        <v>5562</v>
      </c>
      <c r="B2236" s="56" t="s">
        <v>5566</v>
      </c>
      <c r="C2236" s="57" t="s">
        <v>5567</v>
      </c>
      <c r="D2236" s="56" t="s">
        <v>6792</v>
      </c>
      <c r="E2236" s="56" t="s">
        <v>68</v>
      </c>
      <c r="F2236" s="58">
        <v>5</v>
      </c>
      <c r="G2236" s="59">
        <v>3.64</v>
      </c>
      <c r="H2236" s="60">
        <v>18.2</v>
      </c>
      <c r="I2236" s="38"/>
      <c r="J2236" s="38"/>
      <c r="L2236" s="27"/>
      <c r="N2236" s="19"/>
      <c r="P2236" s="19"/>
    </row>
    <row r="2237" spans="1:16" x14ac:dyDescent="0.25">
      <c r="A2237" s="55" t="s">
        <v>5558</v>
      </c>
      <c r="B2237" s="56" t="s">
        <v>5559</v>
      </c>
      <c r="C2237" s="57" t="s">
        <v>5560</v>
      </c>
      <c r="D2237" s="56" t="s">
        <v>6792</v>
      </c>
      <c r="E2237" s="56" t="s">
        <v>12</v>
      </c>
      <c r="F2237" s="58">
        <v>2</v>
      </c>
      <c r="G2237" s="59">
        <v>8.9</v>
      </c>
      <c r="H2237" s="60">
        <v>17.8</v>
      </c>
      <c r="I2237" s="38"/>
      <c r="J2237" s="38"/>
      <c r="L2237" s="27"/>
      <c r="N2237" s="19"/>
      <c r="P2237" s="19"/>
    </row>
    <row r="2238" spans="1:16" x14ac:dyDescent="0.25">
      <c r="A2238" s="55" t="s">
        <v>5522</v>
      </c>
      <c r="B2238" s="56" t="s">
        <v>5523</v>
      </c>
      <c r="C2238" s="57" t="s">
        <v>5524</v>
      </c>
      <c r="D2238" s="56" t="s">
        <v>6792</v>
      </c>
      <c r="E2238" s="56" t="s">
        <v>12</v>
      </c>
      <c r="F2238" s="58">
        <v>2</v>
      </c>
      <c r="G2238" s="59">
        <v>8.8699999999999992</v>
      </c>
      <c r="H2238" s="60">
        <v>17.739999999999998</v>
      </c>
      <c r="I2238" s="38"/>
      <c r="J2238" s="38"/>
      <c r="L2238" s="27"/>
      <c r="N2238" s="19"/>
      <c r="P2238" s="19"/>
    </row>
    <row r="2239" spans="1:16" x14ac:dyDescent="0.25">
      <c r="A2239" s="55" t="s">
        <v>6141</v>
      </c>
      <c r="B2239" s="56" t="s">
        <v>6154</v>
      </c>
      <c r="C2239" s="57" t="s">
        <v>6155</v>
      </c>
      <c r="D2239" s="56" t="s">
        <v>6792</v>
      </c>
      <c r="E2239" s="56" t="s">
        <v>68</v>
      </c>
      <c r="F2239" s="58">
        <v>3</v>
      </c>
      <c r="G2239" s="59">
        <v>5.73</v>
      </c>
      <c r="H2239" s="60">
        <v>17.190000000000001</v>
      </c>
      <c r="I2239" s="38"/>
      <c r="J2239" s="38"/>
      <c r="L2239" s="27"/>
      <c r="N2239" s="19"/>
      <c r="P2239" s="19"/>
    </row>
    <row r="2240" spans="1:16" x14ac:dyDescent="0.25">
      <c r="A2240" s="55" t="s">
        <v>3407</v>
      </c>
      <c r="B2240" s="56" t="s">
        <v>3420</v>
      </c>
      <c r="C2240" s="57" t="s">
        <v>3421</v>
      </c>
      <c r="D2240" s="56" t="s">
        <v>6792</v>
      </c>
      <c r="E2240" s="56" t="s">
        <v>68</v>
      </c>
      <c r="F2240" s="58">
        <v>7</v>
      </c>
      <c r="G2240" s="59">
        <v>2.37</v>
      </c>
      <c r="H2240" s="60">
        <v>16.59</v>
      </c>
      <c r="I2240" s="38"/>
      <c r="J2240" s="38"/>
      <c r="L2240" s="27"/>
      <c r="N2240" s="19"/>
      <c r="P2240" s="19"/>
    </row>
    <row r="2241" spans="1:16" x14ac:dyDescent="0.25">
      <c r="A2241" s="55" t="s">
        <v>1353</v>
      </c>
      <c r="B2241" s="56" t="s">
        <v>1360</v>
      </c>
      <c r="C2241" s="57" t="s">
        <v>1361</v>
      </c>
      <c r="D2241" s="56" t="s">
        <v>11</v>
      </c>
      <c r="E2241" s="56" t="s">
        <v>19</v>
      </c>
      <c r="F2241" s="58">
        <v>5</v>
      </c>
      <c r="G2241" s="59">
        <v>3.31</v>
      </c>
      <c r="H2241" s="60">
        <v>16.55</v>
      </c>
      <c r="I2241" s="38"/>
      <c r="J2241" s="38"/>
      <c r="L2241" s="27"/>
      <c r="N2241" s="19"/>
      <c r="P2241" s="19"/>
    </row>
    <row r="2242" spans="1:16" x14ac:dyDescent="0.25">
      <c r="A2242" s="55" t="s">
        <v>2196</v>
      </c>
      <c r="B2242" s="56" t="s">
        <v>2197</v>
      </c>
      <c r="C2242" s="57" t="s">
        <v>2198</v>
      </c>
      <c r="D2242" s="56" t="s">
        <v>6792</v>
      </c>
      <c r="E2242" s="56" t="s">
        <v>68</v>
      </c>
      <c r="F2242" s="61">
        <v>5</v>
      </c>
      <c r="G2242" s="59">
        <v>3.21</v>
      </c>
      <c r="H2242" s="60">
        <v>16.05</v>
      </c>
      <c r="I2242" s="38"/>
      <c r="J2242" s="38"/>
      <c r="L2242" s="27"/>
      <c r="N2242" s="19"/>
      <c r="P2242" s="19"/>
    </row>
    <row r="2243" spans="1:16" x14ac:dyDescent="0.25">
      <c r="A2243" s="55" t="s">
        <v>5008</v>
      </c>
      <c r="B2243" s="56" t="s">
        <v>5012</v>
      </c>
      <c r="C2243" s="57" t="s">
        <v>5013</v>
      </c>
      <c r="D2243" s="56" t="s">
        <v>6792</v>
      </c>
      <c r="E2243" s="56" t="s">
        <v>68</v>
      </c>
      <c r="F2243" s="58">
        <v>5</v>
      </c>
      <c r="G2243" s="59">
        <v>3.21</v>
      </c>
      <c r="H2243" s="60">
        <v>16.05</v>
      </c>
      <c r="I2243" s="38"/>
      <c r="J2243" s="38"/>
      <c r="L2243" s="27"/>
      <c r="N2243" s="19"/>
      <c r="P2243" s="19"/>
    </row>
    <row r="2244" spans="1:16" x14ac:dyDescent="0.25">
      <c r="A2244" s="55" t="s">
        <v>5050</v>
      </c>
      <c r="B2244" s="56" t="s">
        <v>5054</v>
      </c>
      <c r="C2244" s="57" t="s">
        <v>5055</v>
      </c>
      <c r="D2244" s="56" t="s">
        <v>6792</v>
      </c>
      <c r="E2244" s="56" t="s">
        <v>68</v>
      </c>
      <c r="F2244" s="58">
        <v>5</v>
      </c>
      <c r="G2244" s="59">
        <v>3.21</v>
      </c>
      <c r="H2244" s="60">
        <v>16.05</v>
      </c>
      <c r="I2244" s="38"/>
      <c r="J2244" s="38"/>
      <c r="L2244" s="27"/>
      <c r="N2244" s="19"/>
      <c r="P2244" s="19"/>
    </row>
    <row r="2245" spans="1:16" x14ac:dyDescent="0.25">
      <c r="A2245" s="55" t="s">
        <v>5259</v>
      </c>
      <c r="B2245" s="56" t="s">
        <v>5260</v>
      </c>
      <c r="C2245" s="57" t="s">
        <v>5261</v>
      </c>
      <c r="D2245" s="56" t="s">
        <v>6792</v>
      </c>
      <c r="E2245" s="56" t="s">
        <v>93</v>
      </c>
      <c r="F2245" s="58">
        <v>3</v>
      </c>
      <c r="G2245" s="59">
        <v>5.25</v>
      </c>
      <c r="H2245" s="60">
        <v>15.75</v>
      </c>
      <c r="I2245" s="38"/>
      <c r="J2245" s="38"/>
      <c r="L2245" s="27"/>
      <c r="N2245" s="19"/>
      <c r="P2245" s="19"/>
    </row>
    <row r="2246" spans="1:16" x14ac:dyDescent="0.25">
      <c r="A2246" s="55" t="s">
        <v>5376</v>
      </c>
      <c r="B2246" s="56" t="s">
        <v>5377</v>
      </c>
      <c r="C2246" s="57" t="s">
        <v>5378</v>
      </c>
      <c r="D2246" s="56" t="s">
        <v>6792</v>
      </c>
      <c r="E2246" s="56" t="s">
        <v>93</v>
      </c>
      <c r="F2246" s="58">
        <v>3</v>
      </c>
      <c r="G2246" s="59">
        <v>5.25</v>
      </c>
      <c r="H2246" s="60">
        <v>15.75</v>
      </c>
      <c r="I2246" s="38"/>
      <c r="J2246" s="38"/>
      <c r="L2246" s="27"/>
      <c r="N2246" s="19"/>
      <c r="P2246" s="19"/>
    </row>
    <row r="2247" spans="1:16" x14ac:dyDescent="0.25">
      <c r="A2247" s="55" t="s">
        <v>5394</v>
      </c>
      <c r="B2247" s="56" t="s">
        <v>5395</v>
      </c>
      <c r="C2247" s="57" t="s">
        <v>5396</v>
      </c>
      <c r="D2247" s="56" t="s">
        <v>6792</v>
      </c>
      <c r="E2247" s="56" t="s">
        <v>68</v>
      </c>
      <c r="F2247" s="58">
        <v>3</v>
      </c>
      <c r="G2247" s="59">
        <v>4.95</v>
      </c>
      <c r="H2247" s="60">
        <v>14.85</v>
      </c>
      <c r="I2247" s="38"/>
      <c r="J2247" s="38"/>
      <c r="L2247" s="27"/>
      <c r="N2247" s="19"/>
      <c r="P2247" s="19"/>
    </row>
    <row r="2248" spans="1:16" x14ac:dyDescent="0.25">
      <c r="A2248" s="55" t="s">
        <v>3602</v>
      </c>
      <c r="B2248" s="56" t="s">
        <v>3615</v>
      </c>
      <c r="C2248" s="57" t="s">
        <v>3616</v>
      </c>
      <c r="D2248" s="56" t="s">
        <v>6792</v>
      </c>
      <c r="E2248" s="56" t="s">
        <v>19</v>
      </c>
      <c r="F2248" s="58">
        <v>3</v>
      </c>
      <c r="G2248" s="59">
        <v>4.74</v>
      </c>
      <c r="H2248" s="60">
        <v>14.22</v>
      </c>
      <c r="I2248" s="38"/>
      <c r="J2248" s="38"/>
      <c r="L2248" s="27"/>
      <c r="N2248" s="19"/>
      <c r="P2248" s="19"/>
    </row>
    <row r="2249" spans="1:16" x14ac:dyDescent="0.25">
      <c r="A2249" s="55" t="s">
        <v>3413</v>
      </c>
      <c r="B2249" s="56" t="s">
        <v>3426</v>
      </c>
      <c r="C2249" s="57" t="s">
        <v>3427</v>
      </c>
      <c r="D2249" s="56" t="s">
        <v>6792</v>
      </c>
      <c r="E2249" s="56" t="s">
        <v>68</v>
      </c>
      <c r="F2249" s="58">
        <v>5</v>
      </c>
      <c r="G2249" s="59">
        <v>2.84</v>
      </c>
      <c r="H2249" s="60">
        <v>14.2</v>
      </c>
      <c r="I2249" s="38"/>
      <c r="J2249" s="38"/>
      <c r="L2249" s="31"/>
      <c r="N2249" s="19"/>
      <c r="P2249" s="19"/>
    </row>
    <row r="2250" spans="1:16" x14ac:dyDescent="0.25">
      <c r="A2250" s="55" t="s">
        <v>3587</v>
      </c>
      <c r="B2250" s="56" t="s">
        <v>3600</v>
      </c>
      <c r="C2250" s="57" t="s">
        <v>3601</v>
      </c>
      <c r="D2250" s="56" t="s">
        <v>6792</v>
      </c>
      <c r="E2250" s="56" t="s">
        <v>68</v>
      </c>
      <c r="F2250" s="58">
        <v>5</v>
      </c>
      <c r="G2250" s="59">
        <v>2.84</v>
      </c>
      <c r="H2250" s="60">
        <v>14.2</v>
      </c>
      <c r="I2250" s="38"/>
      <c r="J2250" s="38"/>
      <c r="L2250" s="31"/>
      <c r="N2250" s="19"/>
      <c r="P2250" s="19"/>
    </row>
    <row r="2251" spans="1:16" x14ac:dyDescent="0.25">
      <c r="A2251" s="55" t="s">
        <v>5385</v>
      </c>
      <c r="B2251" s="56" t="s">
        <v>5386</v>
      </c>
      <c r="C2251" s="57" t="s">
        <v>5387</v>
      </c>
      <c r="D2251" s="56" t="s">
        <v>6792</v>
      </c>
      <c r="E2251" s="56" t="s">
        <v>68</v>
      </c>
      <c r="F2251" s="58">
        <v>3</v>
      </c>
      <c r="G2251" s="59">
        <v>4.49</v>
      </c>
      <c r="H2251" s="60">
        <v>13.47</v>
      </c>
      <c r="I2251" s="38"/>
      <c r="J2251" s="38"/>
      <c r="L2251" s="31"/>
      <c r="N2251" s="19"/>
      <c r="P2251" s="19"/>
    </row>
    <row r="2252" spans="1:16" x14ac:dyDescent="0.25">
      <c r="A2252" s="55" t="s">
        <v>5011</v>
      </c>
      <c r="B2252" s="56" t="s">
        <v>5015</v>
      </c>
      <c r="C2252" s="57" t="s">
        <v>5016</v>
      </c>
      <c r="D2252" s="56" t="s">
        <v>6792</v>
      </c>
      <c r="E2252" s="56" t="s">
        <v>68</v>
      </c>
      <c r="F2252" s="58">
        <v>5</v>
      </c>
      <c r="G2252" s="59">
        <v>2.57</v>
      </c>
      <c r="H2252" s="60">
        <v>12.85</v>
      </c>
      <c r="I2252" s="38"/>
      <c r="J2252" s="38"/>
      <c r="L2252" s="31"/>
      <c r="N2252" s="19"/>
      <c r="P2252" s="19"/>
    </row>
    <row r="2253" spans="1:16" x14ac:dyDescent="0.25">
      <c r="A2253" s="55" t="s">
        <v>5014</v>
      </c>
      <c r="B2253" s="56" t="s">
        <v>5018</v>
      </c>
      <c r="C2253" s="57" t="s">
        <v>5019</v>
      </c>
      <c r="D2253" s="56" t="s">
        <v>6792</v>
      </c>
      <c r="E2253" s="56" t="s">
        <v>68</v>
      </c>
      <c r="F2253" s="58">
        <v>5</v>
      </c>
      <c r="G2253" s="59">
        <v>2.57</v>
      </c>
      <c r="H2253" s="60">
        <v>12.85</v>
      </c>
      <c r="I2253" s="38"/>
      <c r="J2253" s="38"/>
      <c r="L2253" s="31"/>
      <c r="N2253" s="19"/>
      <c r="P2253" s="19"/>
    </row>
    <row r="2254" spans="1:16" x14ac:dyDescent="0.25">
      <c r="A2254" s="55" t="s">
        <v>1268</v>
      </c>
      <c r="B2254" s="56" t="s">
        <v>1276</v>
      </c>
      <c r="C2254" s="57" t="s">
        <v>1277</v>
      </c>
      <c r="D2254" s="56" t="s">
        <v>6792</v>
      </c>
      <c r="E2254" s="56" t="s">
        <v>19</v>
      </c>
      <c r="F2254" s="58">
        <v>2</v>
      </c>
      <c r="G2254" s="59">
        <v>6.41</v>
      </c>
      <c r="H2254" s="60">
        <v>12.82</v>
      </c>
      <c r="I2254" s="38"/>
      <c r="J2254" s="38"/>
      <c r="L2254" s="31"/>
      <c r="N2254" s="19"/>
      <c r="P2254" s="19"/>
    </row>
    <row r="2255" spans="1:16" x14ac:dyDescent="0.25">
      <c r="A2255" s="55" t="s">
        <v>2974</v>
      </c>
      <c r="B2255" s="56" t="s">
        <v>2975</v>
      </c>
      <c r="C2255" s="57" t="s">
        <v>2976</v>
      </c>
      <c r="D2255" s="56" t="s">
        <v>6792</v>
      </c>
      <c r="E2255" s="56" t="s">
        <v>68</v>
      </c>
      <c r="F2255" s="58">
        <v>5</v>
      </c>
      <c r="G2255" s="59">
        <v>2.41</v>
      </c>
      <c r="H2255" s="60">
        <v>12.05</v>
      </c>
      <c r="I2255" s="38"/>
      <c r="J2255" s="38"/>
      <c r="L2255" s="31"/>
      <c r="N2255" s="19"/>
      <c r="P2255" s="19"/>
    </row>
    <row r="2256" spans="1:16" ht="16.5" x14ac:dyDescent="0.25">
      <c r="A2256" s="55" t="s">
        <v>4391</v>
      </c>
      <c r="B2256" s="56" t="s">
        <v>4395</v>
      </c>
      <c r="C2256" s="57" t="s">
        <v>4396</v>
      </c>
      <c r="D2256" s="56" t="s">
        <v>11</v>
      </c>
      <c r="E2256" s="56" t="s">
        <v>12</v>
      </c>
      <c r="F2256" s="58">
        <v>5</v>
      </c>
      <c r="G2256" s="59">
        <v>2.39</v>
      </c>
      <c r="H2256" s="60">
        <v>11.95</v>
      </c>
      <c r="I2256" s="38"/>
      <c r="J2256" s="38"/>
      <c r="L2256" s="31"/>
      <c r="N2256" s="19"/>
      <c r="P2256" s="19"/>
    </row>
    <row r="2257" spans="1:16" x14ac:dyDescent="0.25">
      <c r="A2257" s="55" t="s">
        <v>3581</v>
      </c>
      <c r="B2257" s="56" t="s">
        <v>3594</v>
      </c>
      <c r="C2257" s="57" t="s">
        <v>3595</v>
      </c>
      <c r="D2257" s="56" t="s">
        <v>6792</v>
      </c>
      <c r="E2257" s="56" t="s">
        <v>68</v>
      </c>
      <c r="F2257" s="58">
        <v>5</v>
      </c>
      <c r="G2257" s="59">
        <v>2.37</v>
      </c>
      <c r="H2257" s="60">
        <v>11.85</v>
      </c>
      <c r="I2257" s="38"/>
      <c r="J2257" s="38"/>
      <c r="L2257" s="31"/>
      <c r="N2257" s="19"/>
      <c r="P2257" s="19"/>
    </row>
    <row r="2258" spans="1:16" x14ac:dyDescent="0.25">
      <c r="A2258" s="55" t="s">
        <v>3707</v>
      </c>
      <c r="B2258" s="56" t="s">
        <v>3720</v>
      </c>
      <c r="C2258" s="57" t="s">
        <v>3721</v>
      </c>
      <c r="D2258" s="56" t="s">
        <v>6792</v>
      </c>
      <c r="E2258" s="56" t="s">
        <v>68</v>
      </c>
      <c r="F2258" s="58">
        <v>5</v>
      </c>
      <c r="G2258" s="59">
        <v>2.37</v>
      </c>
      <c r="H2258" s="60">
        <v>11.85</v>
      </c>
      <c r="I2258" s="38"/>
      <c r="J2258" s="38"/>
      <c r="L2258" s="31"/>
      <c r="N2258" s="19"/>
      <c r="P2258" s="19"/>
    </row>
    <row r="2259" spans="1:16" x14ac:dyDescent="0.25">
      <c r="A2259" s="55" t="s">
        <v>3302</v>
      </c>
      <c r="B2259" s="56" t="s">
        <v>3315</v>
      </c>
      <c r="C2259" s="57" t="s">
        <v>3316</v>
      </c>
      <c r="D2259" s="56" t="s">
        <v>6792</v>
      </c>
      <c r="E2259" s="56" t="s">
        <v>19</v>
      </c>
      <c r="F2259" s="58">
        <v>5</v>
      </c>
      <c r="G2259" s="59">
        <v>2.14</v>
      </c>
      <c r="H2259" s="60">
        <v>10.7</v>
      </c>
      <c r="I2259" s="38"/>
      <c r="J2259" s="38"/>
      <c r="L2259" s="31"/>
      <c r="N2259" s="19"/>
      <c r="P2259" s="19"/>
    </row>
    <row r="2260" spans="1:16" x14ac:dyDescent="0.25">
      <c r="A2260" s="55" t="s">
        <v>4503</v>
      </c>
      <c r="B2260" s="56" t="s">
        <v>4507</v>
      </c>
      <c r="C2260" s="57" t="s">
        <v>4508</v>
      </c>
      <c r="D2260" s="56" t="s">
        <v>6792</v>
      </c>
      <c r="E2260" s="56" t="s">
        <v>12</v>
      </c>
      <c r="F2260" s="61">
        <v>5</v>
      </c>
      <c r="G2260" s="59">
        <v>2.14</v>
      </c>
      <c r="H2260" s="60">
        <v>10.7</v>
      </c>
      <c r="I2260" s="38"/>
      <c r="J2260" s="38"/>
      <c r="L2260" s="31"/>
      <c r="N2260" s="19"/>
      <c r="P2260" s="19"/>
    </row>
    <row r="2261" spans="1:16" x14ac:dyDescent="0.25">
      <c r="A2261" s="55" t="s">
        <v>4518</v>
      </c>
      <c r="B2261" s="56" t="s">
        <v>4522</v>
      </c>
      <c r="C2261" s="57" t="s">
        <v>4523</v>
      </c>
      <c r="D2261" s="56" t="s">
        <v>6792</v>
      </c>
      <c r="E2261" s="56" t="s">
        <v>12</v>
      </c>
      <c r="F2261" s="61">
        <v>5</v>
      </c>
      <c r="G2261" s="59">
        <v>2.14</v>
      </c>
      <c r="H2261" s="60">
        <v>10.7</v>
      </c>
      <c r="I2261" s="38"/>
      <c r="J2261" s="38"/>
      <c r="L2261" s="31"/>
      <c r="N2261" s="19"/>
      <c r="P2261" s="19"/>
    </row>
    <row r="2262" spans="1:16" x14ac:dyDescent="0.25">
      <c r="A2262" s="55" t="s">
        <v>5504</v>
      </c>
      <c r="B2262" s="56" t="s">
        <v>5505</v>
      </c>
      <c r="C2262" s="57" t="s">
        <v>5506</v>
      </c>
      <c r="D2262" s="56" t="s">
        <v>6792</v>
      </c>
      <c r="E2262" s="56" t="s">
        <v>12</v>
      </c>
      <c r="F2262" s="58">
        <v>5</v>
      </c>
      <c r="G2262" s="59">
        <v>2.14</v>
      </c>
      <c r="H2262" s="60">
        <v>10.7</v>
      </c>
      <c r="I2262" s="38"/>
      <c r="J2262" s="38"/>
      <c r="L2262" s="31"/>
      <c r="N2262" s="19"/>
      <c r="P2262" s="19"/>
    </row>
    <row r="2263" spans="1:16" x14ac:dyDescent="0.25">
      <c r="A2263" s="55" t="s">
        <v>5616</v>
      </c>
      <c r="B2263" s="56" t="s">
        <v>5619</v>
      </c>
      <c r="C2263" s="57" t="s">
        <v>5620</v>
      </c>
      <c r="D2263" s="56" t="s">
        <v>6792</v>
      </c>
      <c r="E2263" s="56" t="s">
        <v>93</v>
      </c>
      <c r="F2263" s="58">
        <v>2</v>
      </c>
      <c r="G2263" s="59">
        <v>5.25</v>
      </c>
      <c r="H2263" s="60">
        <v>10.5</v>
      </c>
      <c r="I2263" s="38"/>
      <c r="J2263" s="38"/>
      <c r="L2263" s="31"/>
      <c r="N2263" s="19"/>
      <c r="P2263" s="19"/>
    </row>
    <row r="2264" spans="1:16" x14ac:dyDescent="0.25">
      <c r="A2264" s="55" t="s">
        <v>3410</v>
      </c>
      <c r="B2264" s="56" t="s">
        <v>3423</v>
      </c>
      <c r="C2264" s="57" t="s">
        <v>3424</v>
      </c>
      <c r="D2264" s="56" t="s">
        <v>6792</v>
      </c>
      <c r="E2264" s="56" t="s">
        <v>68</v>
      </c>
      <c r="F2264" s="58">
        <v>7</v>
      </c>
      <c r="G2264" s="59">
        <v>1.42</v>
      </c>
      <c r="H2264" s="60">
        <v>9.94</v>
      </c>
      <c r="I2264" s="38"/>
      <c r="J2264" s="38"/>
      <c r="L2264" s="31"/>
      <c r="N2264" s="19"/>
      <c r="P2264" s="19"/>
    </row>
    <row r="2265" spans="1:16" x14ac:dyDescent="0.25">
      <c r="A2265" s="55" t="s">
        <v>4381</v>
      </c>
      <c r="B2265" s="56" t="s">
        <v>4385</v>
      </c>
      <c r="C2265" s="57" t="s">
        <v>4386</v>
      </c>
      <c r="D2265" s="56" t="s">
        <v>6792</v>
      </c>
      <c r="E2265" s="56" t="s">
        <v>12</v>
      </c>
      <c r="F2265" s="58">
        <v>5</v>
      </c>
      <c r="G2265" s="59">
        <v>1.71</v>
      </c>
      <c r="H2265" s="60">
        <v>8.5500000000000007</v>
      </c>
      <c r="I2265" s="38"/>
      <c r="J2265" s="38"/>
      <c r="L2265" s="31"/>
      <c r="N2265" s="19"/>
      <c r="P2265" s="19"/>
    </row>
    <row r="2266" spans="1:16" x14ac:dyDescent="0.25">
      <c r="A2266" s="55" t="s">
        <v>3713</v>
      </c>
      <c r="B2266" s="56" t="s">
        <v>3726</v>
      </c>
      <c r="C2266" s="57" t="s">
        <v>3727</v>
      </c>
      <c r="D2266" s="56" t="s">
        <v>6792</v>
      </c>
      <c r="E2266" s="56" t="s">
        <v>68</v>
      </c>
      <c r="F2266" s="58">
        <v>5</v>
      </c>
      <c r="G2266" s="59">
        <v>1.42</v>
      </c>
      <c r="H2266" s="60">
        <v>7.1</v>
      </c>
      <c r="I2266" s="38"/>
      <c r="J2266" s="38"/>
      <c r="L2266" s="31"/>
      <c r="N2266" s="19"/>
      <c r="P2266" s="19"/>
    </row>
    <row r="2267" spans="1:16" x14ac:dyDescent="0.25">
      <c r="A2267" s="55" t="s">
        <v>4506</v>
      </c>
      <c r="B2267" s="56" t="s">
        <v>4510</v>
      </c>
      <c r="C2267" s="57" t="s">
        <v>4511</v>
      </c>
      <c r="D2267" s="56" t="s">
        <v>6792</v>
      </c>
      <c r="E2267" s="56" t="s">
        <v>12</v>
      </c>
      <c r="F2267" s="61">
        <v>5</v>
      </c>
      <c r="G2267" s="59">
        <v>1.07</v>
      </c>
      <c r="H2267" s="60">
        <v>5.35</v>
      </c>
      <c r="I2267" s="38"/>
      <c r="J2267" s="38"/>
      <c r="L2267" s="31"/>
      <c r="N2267" s="19"/>
      <c r="P2267" s="19"/>
    </row>
    <row r="2268" spans="1:16" x14ac:dyDescent="0.25">
      <c r="A2268" s="55" t="s">
        <v>1215</v>
      </c>
      <c r="B2268" s="56" t="s">
        <v>1220</v>
      </c>
      <c r="C2268" s="57" t="s">
        <v>1221</v>
      </c>
      <c r="D2268" s="56" t="s">
        <v>6792</v>
      </c>
      <c r="E2268" s="56" t="s">
        <v>68</v>
      </c>
      <c r="F2268" s="58">
        <v>3</v>
      </c>
      <c r="G2268" s="59">
        <v>1.61</v>
      </c>
      <c r="H2268" s="60">
        <v>4.83</v>
      </c>
      <c r="I2268" s="38"/>
      <c r="J2268" s="38"/>
      <c r="L2268" s="31"/>
      <c r="N2268" s="19"/>
      <c r="P2268" s="19"/>
    </row>
    <row r="2269" spans="1:16" x14ac:dyDescent="0.25">
      <c r="A2269" s="55" t="s">
        <v>3286</v>
      </c>
      <c r="B2269" s="56" t="s">
        <v>3299</v>
      </c>
      <c r="C2269" s="57" t="s">
        <v>3300</v>
      </c>
      <c r="D2269" s="56" t="s">
        <v>6792</v>
      </c>
      <c r="E2269" s="56" t="s">
        <v>3301</v>
      </c>
      <c r="F2269" s="58">
        <v>5</v>
      </c>
      <c r="G2269" s="59">
        <v>0.86</v>
      </c>
      <c r="H2269" s="60">
        <v>4.3</v>
      </c>
      <c r="I2269" s="38"/>
      <c r="J2269" s="38"/>
      <c r="L2269" s="31"/>
      <c r="N2269" s="19"/>
      <c r="P2269" s="19"/>
    </row>
    <row r="2270" spans="1:16" ht="15" customHeight="1" x14ac:dyDescent="0.25">
      <c r="A2270" s="55" t="s">
        <v>5528</v>
      </c>
      <c r="B2270" s="56" t="s">
        <v>5529</v>
      </c>
      <c r="C2270" s="57" t="s">
        <v>5530</v>
      </c>
      <c r="D2270" s="56" t="s">
        <v>6792</v>
      </c>
      <c r="E2270" s="56" t="s">
        <v>68</v>
      </c>
      <c r="F2270" s="58">
        <v>2</v>
      </c>
      <c r="G2270" s="59">
        <v>1.78</v>
      </c>
      <c r="H2270" s="60">
        <v>3.56</v>
      </c>
      <c r="I2270" s="38"/>
      <c r="J2270" s="38"/>
      <c r="L2270" s="31"/>
    </row>
    <row r="2271" spans="1:16" ht="15" customHeight="1" x14ac:dyDescent="0.25">
      <c r="A2271" s="55" t="s">
        <v>1203</v>
      </c>
      <c r="B2271" s="56" t="s">
        <v>1207</v>
      </c>
      <c r="C2271" s="57" t="s">
        <v>1208</v>
      </c>
      <c r="D2271" s="56" t="s">
        <v>6792</v>
      </c>
      <c r="E2271" s="56" t="s">
        <v>68</v>
      </c>
      <c r="F2271" s="58">
        <v>5</v>
      </c>
      <c r="G2271" s="59">
        <v>0.48</v>
      </c>
      <c r="H2271" s="60">
        <v>2.4</v>
      </c>
      <c r="I2271" s="38"/>
      <c r="J2271" s="38"/>
      <c r="L2271" s="31"/>
    </row>
    <row r="2272" spans="1:16" x14ac:dyDescent="0.25">
      <c r="A2272" s="55" t="s">
        <v>5516</v>
      </c>
      <c r="B2272" s="56" t="s">
        <v>5517</v>
      </c>
      <c r="C2272" s="57" t="s">
        <v>5518</v>
      </c>
      <c r="D2272" s="56" t="s">
        <v>6792</v>
      </c>
      <c r="E2272" s="56" t="s">
        <v>68</v>
      </c>
      <c r="F2272" s="63">
        <v>2</v>
      </c>
      <c r="G2272" s="59">
        <v>1.1399999999999999</v>
      </c>
      <c r="H2272" s="60">
        <v>2.2799999999999998</v>
      </c>
      <c r="I2272" s="38"/>
      <c r="J2272" s="38"/>
      <c r="L2272" s="31"/>
    </row>
    <row r="2273" spans="1:12" x14ac:dyDescent="0.25">
      <c r="A2273" s="55" t="s">
        <v>4472</v>
      </c>
      <c r="B2273" s="56" t="s">
        <v>4476</v>
      </c>
      <c r="C2273" s="57" t="s">
        <v>4477</v>
      </c>
      <c r="D2273" s="56" t="s">
        <v>6792</v>
      </c>
      <c r="E2273" s="64" t="s">
        <v>4478</v>
      </c>
      <c r="F2273" s="62">
        <v>8</v>
      </c>
      <c r="G2273" s="59">
        <v>0.24</v>
      </c>
      <c r="H2273" s="65">
        <v>1.92</v>
      </c>
      <c r="I2273" s="38"/>
      <c r="J2273" s="38"/>
      <c r="L2273" s="31"/>
    </row>
    <row r="2274" spans="1:12" x14ac:dyDescent="0.25">
      <c r="A2274" s="34"/>
      <c r="B2274" s="35"/>
      <c r="C2274" s="35"/>
      <c r="D2274" s="35"/>
      <c r="E2274" s="35"/>
      <c r="F2274" s="36"/>
      <c r="G2274" s="36"/>
      <c r="H2274" s="46">
        <f>H2273/H2270</f>
        <v>0.5393258426966292</v>
      </c>
      <c r="I2274" s="20"/>
      <c r="J2274" s="20"/>
      <c r="K2274" s="50">
        <v>1</v>
      </c>
      <c r="L2274" s="20"/>
    </row>
    <row r="2275" spans="1:12" x14ac:dyDescent="0.25">
      <c r="A2275" s="34"/>
      <c r="B2275" s="35"/>
      <c r="C2275" s="35"/>
      <c r="D2275" s="35"/>
      <c r="E2275" s="35"/>
      <c r="F2275" s="36"/>
      <c r="G2275" s="36"/>
      <c r="H2275" s="49"/>
      <c r="I2275" s="20"/>
      <c r="J2275" s="20"/>
      <c r="L2275" s="20"/>
    </row>
    <row r="2276" spans="1:12" x14ac:dyDescent="0.25">
      <c r="A2276" s="34"/>
      <c r="B2276" s="35"/>
      <c r="C2276" s="35"/>
      <c r="D2276" s="35"/>
      <c r="E2276" s="35"/>
      <c r="F2276" s="36"/>
      <c r="G2276" s="36"/>
      <c r="H2276" s="49"/>
      <c r="I2276" s="20"/>
      <c r="J2276" s="20"/>
      <c r="L2276" s="20"/>
    </row>
    <row r="2277" spans="1:12" x14ac:dyDescent="0.25">
      <c r="A2277" s="34"/>
      <c r="B2277" s="35"/>
      <c r="C2277" s="35"/>
      <c r="D2277" s="35"/>
      <c r="E2277" s="35"/>
      <c r="F2277" s="36"/>
      <c r="G2277" s="36"/>
      <c r="H2277" s="49"/>
      <c r="I2277" s="20"/>
      <c r="J2277" s="20"/>
      <c r="L2277" s="20"/>
    </row>
    <row r="2278" spans="1:12" x14ac:dyDescent="0.25">
      <c r="A2278" s="34"/>
      <c r="B2278" s="35"/>
      <c r="C2278" s="35"/>
      <c r="D2278" s="35"/>
      <c r="E2278" s="35"/>
      <c r="F2278" s="36"/>
      <c r="G2278" s="36"/>
      <c r="H2278" s="49"/>
      <c r="I2278" s="20"/>
      <c r="J2278" s="20"/>
      <c r="L2278" s="20"/>
    </row>
    <row r="2279" spans="1:12" x14ac:dyDescent="0.25">
      <c r="A2279" s="34"/>
      <c r="B2279" s="35"/>
      <c r="C2279" s="35"/>
      <c r="D2279" s="35"/>
      <c r="E2279" s="35"/>
      <c r="F2279" s="36"/>
      <c r="G2279" s="36"/>
      <c r="H2279" s="49"/>
      <c r="I2279" s="20"/>
      <c r="J2279" s="20"/>
      <c r="L2279" s="20"/>
    </row>
    <row r="2280" spans="1:12" x14ac:dyDescent="0.25">
      <c r="A2280" s="34"/>
      <c r="B2280" s="35"/>
      <c r="C2280" s="35"/>
      <c r="D2280" s="35"/>
      <c r="E2280" s="35"/>
      <c r="F2280" s="36"/>
      <c r="G2280" s="36"/>
      <c r="H2280" s="49"/>
      <c r="I2280" s="20"/>
      <c r="J2280" s="20"/>
      <c r="L2280" s="20"/>
    </row>
    <row r="2281" spans="1:12" x14ac:dyDescent="0.25">
      <c r="A2281" s="34"/>
      <c r="B2281" s="35"/>
      <c r="C2281" s="35"/>
      <c r="D2281" s="35"/>
      <c r="E2281" s="35"/>
      <c r="F2281" s="36"/>
      <c r="G2281" s="36"/>
      <c r="H2281" s="49"/>
      <c r="I2281" s="20"/>
      <c r="J2281" s="20"/>
      <c r="L2281" s="20"/>
    </row>
    <row r="2282" spans="1:12" x14ac:dyDescent="0.25">
      <c r="A2282" s="34"/>
      <c r="B2282" s="35"/>
      <c r="C2282" s="35"/>
      <c r="D2282" s="35"/>
      <c r="E2282" s="35"/>
      <c r="F2282" s="36"/>
      <c r="G2282" s="36"/>
      <c r="H2282" s="49"/>
      <c r="I2282" s="20"/>
      <c r="J2282" s="20"/>
      <c r="L2282" s="20"/>
    </row>
    <row r="2283" spans="1:12" x14ac:dyDescent="0.25">
      <c r="A2283" s="34"/>
      <c r="B2283" s="35"/>
      <c r="C2283" s="35"/>
      <c r="D2283" s="35"/>
      <c r="E2283" s="35"/>
      <c r="F2283" s="36"/>
      <c r="G2283" s="36"/>
      <c r="H2283" s="49"/>
      <c r="I2283" s="20"/>
      <c r="J2283" s="20"/>
      <c r="L2283" s="20"/>
    </row>
    <row r="2284" spans="1:12" x14ac:dyDescent="0.25">
      <c r="A2284" s="34"/>
      <c r="B2284" s="35"/>
      <c r="C2284" s="35"/>
      <c r="D2284" s="35"/>
      <c r="E2284" s="35"/>
      <c r="F2284" s="36"/>
      <c r="G2284" s="36"/>
      <c r="H2284" s="49"/>
      <c r="I2284" s="20"/>
      <c r="J2284" s="20"/>
      <c r="L2284" s="20"/>
    </row>
    <row r="2285" spans="1:12" x14ac:dyDescent="0.25">
      <c r="A2285" s="34"/>
      <c r="B2285" s="35"/>
      <c r="C2285" s="35"/>
      <c r="D2285" s="35"/>
      <c r="E2285" s="35"/>
      <c r="F2285" s="36"/>
      <c r="G2285" s="36"/>
      <c r="H2285" s="49"/>
      <c r="I2285" s="20"/>
      <c r="J2285" s="20"/>
      <c r="L2285" s="20"/>
    </row>
    <row r="2286" spans="1:12" x14ac:dyDescent="0.25">
      <c r="A2286" s="34"/>
      <c r="B2286" s="35"/>
      <c r="C2286" s="35"/>
      <c r="D2286" s="35"/>
      <c r="E2286" s="35"/>
      <c r="F2286" s="36"/>
      <c r="G2286" s="36"/>
      <c r="H2286" s="49"/>
      <c r="I2286" s="20"/>
      <c r="J2286" s="20"/>
      <c r="L2286" s="20"/>
    </row>
    <row r="2287" spans="1:12" x14ac:dyDescent="0.25">
      <c r="A2287" s="34"/>
      <c r="B2287" s="35"/>
      <c r="C2287" s="35"/>
      <c r="D2287" s="35"/>
      <c r="E2287" s="35"/>
      <c r="F2287" s="36"/>
      <c r="G2287" s="36"/>
      <c r="H2287" s="49"/>
      <c r="I2287" s="20"/>
      <c r="J2287" s="20"/>
      <c r="L2287" s="20"/>
    </row>
    <row r="2288" spans="1:12" x14ac:dyDescent="0.25">
      <c r="A2288" s="34"/>
      <c r="B2288" s="35"/>
      <c r="C2288" s="35"/>
      <c r="D2288" s="35"/>
      <c r="E2288" s="35"/>
      <c r="F2288" s="36"/>
      <c r="G2288" s="36"/>
      <c r="H2288" s="49"/>
      <c r="I2288" s="20"/>
      <c r="J2288" s="20"/>
      <c r="L2288" s="20"/>
    </row>
    <row r="2289" spans="1:12" x14ac:dyDescent="0.25">
      <c r="A2289" s="34"/>
      <c r="B2289" s="35"/>
      <c r="C2289" s="35"/>
      <c r="D2289" s="35"/>
      <c r="E2289" s="35"/>
      <c r="F2289" s="36"/>
      <c r="G2289" s="36"/>
      <c r="H2289" s="49"/>
      <c r="I2289" s="20"/>
      <c r="J2289" s="20"/>
      <c r="L2289" s="20"/>
    </row>
    <row r="2290" spans="1:12" x14ac:dyDescent="0.25">
      <c r="A2290" s="37"/>
      <c r="B2290" s="35"/>
      <c r="C2290" s="88" t="s">
        <v>6834</v>
      </c>
      <c r="D2290" s="88"/>
      <c r="E2290" s="88"/>
      <c r="F2290" s="88"/>
      <c r="G2290" s="88"/>
      <c r="H2290" s="88"/>
      <c r="I2290" s="20"/>
      <c r="J2290" s="20"/>
      <c r="K2290" s="50">
        <v>1</v>
      </c>
      <c r="L2290" s="20"/>
    </row>
    <row r="2291" spans="1:12" x14ac:dyDescent="0.25">
      <c r="A2291" s="37"/>
      <c r="B2291" s="35"/>
      <c r="C2291" s="88" t="s">
        <v>6835</v>
      </c>
      <c r="D2291" s="88"/>
      <c r="E2291" s="88"/>
      <c r="F2291" s="88"/>
      <c r="G2291" s="88"/>
      <c r="H2291" s="88"/>
      <c r="I2291" s="20"/>
      <c r="J2291" s="20"/>
      <c r="K2291" s="50">
        <v>1</v>
      </c>
      <c r="L2291" s="20"/>
    </row>
    <row r="2292" spans="1:12" x14ac:dyDescent="0.25">
      <c r="A2292" s="37"/>
      <c r="B2292" s="35"/>
      <c r="C2292" s="88" t="s">
        <v>6836</v>
      </c>
      <c r="D2292" s="88"/>
      <c r="E2292" s="88"/>
      <c r="F2292" s="88"/>
      <c r="G2292" s="88"/>
      <c r="H2292" s="88"/>
      <c r="I2292" s="20"/>
      <c r="J2292" s="20"/>
      <c r="K2292" s="50">
        <v>1</v>
      </c>
      <c r="L2292" s="20"/>
    </row>
    <row r="2293" spans="1:12" x14ac:dyDescent="0.25">
      <c r="A2293" s="37"/>
      <c r="B2293" s="35"/>
      <c r="C2293" s="88"/>
      <c r="D2293" s="88"/>
      <c r="E2293" s="88"/>
      <c r="F2293" s="88"/>
      <c r="G2293" s="88"/>
      <c r="H2293" s="88"/>
      <c r="I2293" s="20"/>
      <c r="J2293" s="20"/>
      <c r="K2293" s="20"/>
      <c r="L2293" s="20"/>
    </row>
    <row r="2294" spans="1:12" x14ac:dyDescent="0.25">
      <c r="B2294" s="34" t="s">
        <v>6808</v>
      </c>
      <c r="C2294" s="35"/>
      <c r="D2294" s="35"/>
      <c r="E2294" s="35"/>
      <c r="F2294" s="35"/>
      <c r="G2294" s="36"/>
      <c r="H2294" s="35"/>
      <c r="I2294" s="20"/>
      <c r="J2294" s="20"/>
      <c r="K2294" s="20"/>
    </row>
    <row r="2295" spans="1:12" x14ac:dyDescent="0.25">
      <c r="B2295" s="37" t="s">
        <v>6809</v>
      </c>
      <c r="C2295" s="35"/>
      <c r="D2295" s="35"/>
      <c r="E2295" s="35"/>
      <c r="F2295" s="35"/>
      <c r="G2295" s="36"/>
      <c r="H2295" s="35"/>
      <c r="I2295" s="20"/>
      <c r="J2295" s="20"/>
      <c r="K2295" s="20"/>
    </row>
    <row r="2296" spans="1:12" x14ac:dyDescent="0.25">
      <c r="B2296" s="37" t="s">
        <v>6810</v>
      </c>
      <c r="C2296" s="35" t="s">
        <v>6829</v>
      </c>
      <c r="E2296" s="35"/>
      <c r="F2296" s="35"/>
      <c r="G2296" s="36"/>
      <c r="H2296" s="35"/>
      <c r="I2296" s="20"/>
      <c r="J2296" s="20"/>
      <c r="K2296" s="20"/>
    </row>
    <row r="2297" spans="1:12" x14ac:dyDescent="0.25">
      <c r="B2297" s="37" t="str">
        <f>"TOTAL DE ITENS QUE SOMAM 80% DO ORÇAMENTO: 355 ITENS (15,70%)"</f>
        <v>TOTAL DE ITENS QUE SOMAM 80% DO ORÇAMENTO: 355 ITENS (15,70%)</v>
      </c>
      <c r="C2297" s="35"/>
      <c r="D2297" s="35"/>
      <c r="F2297" s="35">
        <v>21249190.400000021</v>
      </c>
      <c r="H2297" s="35"/>
      <c r="I2297" s="20"/>
      <c r="J2297" s="20"/>
      <c r="K2297" s="20"/>
    </row>
    <row r="2298" spans="1:12" x14ac:dyDescent="0.25">
      <c r="B2298" s="37" t="s">
        <v>6830</v>
      </c>
      <c r="C2298" s="35"/>
      <c r="D2298" s="35"/>
      <c r="E2298" s="35"/>
      <c r="F2298" s="35"/>
      <c r="G2298" s="36"/>
      <c r="H2298" s="35"/>
      <c r="I2298" s="20"/>
      <c r="J2298" s="20"/>
      <c r="K2298" s="20"/>
    </row>
  </sheetData>
  <autoFilter ref="B7:L2292" xr:uid="{00000000-0009-0000-0000-000000000000}"/>
  <mergeCells count="13">
    <mergeCell ref="C2291:H2291"/>
    <mergeCell ref="C2292:H2292"/>
    <mergeCell ref="C2293:H2293"/>
    <mergeCell ref="A11:H11"/>
    <mergeCell ref="C2290:H2290"/>
    <mergeCell ref="A10:H10"/>
    <mergeCell ref="A1:H1"/>
    <mergeCell ref="B2:H2"/>
    <mergeCell ref="A3:H3"/>
    <mergeCell ref="B5:H5"/>
    <mergeCell ref="B6:K6"/>
    <mergeCell ref="B8:H8"/>
    <mergeCell ref="B9:H9"/>
  </mergeCells>
  <conditionalFormatting sqref="B13:B2269">
    <cfRule type="duplicateValues" dxfId="8" priority="10"/>
  </conditionalFormatting>
  <conditionalFormatting sqref="B13:B2273">
    <cfRule type="duplicateValues" dxfId="7" priority="4"/>
  </conditionalFormatting>
  <conditionalFormatting sqref="B25:B27">
    <cfRule type="duplicateValues" dxfId="6" priority="2"/>
  </conditionalFormatting>
  <conditionalFormatting sqref="K13:K2273">
    <cfRule type="notContainsBlanks" dxfId="5" priority="1">
      <formula>LEN(TRIM(K13))&gt;0</formula>
    </cfRule>
  </conditionalFormatting>
  <printOptions horizontalCentered="1"/>
  <pageMargins left="0.51181102362204722" right="0.51181102362204722" top="0.28999999999999998" bottom="0.3" header="0" footer="0"/>
  <pageSetup paperSize="9" scale="6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O2290"/>
  <sheetViews>
    <sheetView showGridLines="0" view="pageBreakPreview" topLeftCell="A2266" zoomScale="145" zoomScaleNormal="145" zoomScaleSheetLayoutView="145" workbookViewId="0">
      <selection activeCell="C2288" sqref="C2288:H2290"/>
    </sheetView>
  </sheetViews>
  <sheetFormatPr defaultColWidth="9.140625" defaultRowHeight="15" x14ac:dyDescent="0.25"/>
  <cols>
    <col min="1" max="1" width="7.42578125" style="5" customWidth="1"/>
    <col min="2" max="2" width="9.42578125" style="2" customWidth="1"/>
    <col min="3" max="3" width="39.140625" style="2" customWidth="1"/>
    <col min="4" max="4" width="7.42578125" style="2" customWidth="1"/>
    <col min="5" max="5" width="6.7109375" style="2" customWidth="1"/>
    <col min="6" max="6" width="8.28515625" style="2" customWidth="1"/>
    <col min="7" max="7" width="10" style="2" customWidth="1"/>
    <col min="8" max="8" width="12.42578125" style="19" bestFit="1" customWidth="1"/>
    <col min="9" max="9" width="9.7109375" style="19" hidden="1" customWidth="1"/>
    <col min="10" max="10" width="8.5703125" style="19" hidden="1" customWidth="1"/>
    <col min="11" max="11" width="2.42578125" style="27" bestFit="1" customWidth="1"/>
    <col min="12" max="12" width="6.140625" style="28" bestFit="1" customWidth="1"/>
    <col min="13" max="13" width="9.140625" style="2"/>
    <col min="14" max="14" width="14.28515625" style="2" bestFit="1" customWidth="1"/>
    <col min="15" max="16384" width="9.140625" style="2"/>
  </cols>
  <sheetData>
    <row r="1" spans="1:13" s="10" customFormat="1" x14ac:dyDescent="0.25">
      <c r="A1" s="83" t="s">
        <v>6785</v>
      </c>
      <c r="B1" s="83"/>
      <c r="C1" s="83"/>
      <c r="D1" s="83"/>
      <c r="E1" s="83"/>
      <c r="F1" s="83"/>
      <c r="G1" s="83"/>
      <c r="H1" s="83"/>
      <c r="I1" s="9"/>
      <c r="J1" s="9"/>
      <c r="K1" s="9"/>
      <c r="L1" s="32"/>
      <c r="M1" s="9"/>
    </row>
    <row r="2" spans="1:13" s="10" customFormat="1" x14ac:dyDescent="0.25">
      <c r="B2" s="83" t="s">
        <v>6791</v>
      </c>
      <c r="C2" s="83"/>
      <c r="D2" s="83"/>
      <c r="E2" s="83"/>
      <c r="F2" s="83"/>
      <c r="G2" s="83"/>
      <c r="H2" s="83"/>
      <c r="I2" s="9"/>
      <c r="J2" s="9"/>
      <c r="K2" s="9"/>
      <c r="L2" s="32"/>
      <c r="M2" s="9"/>
    </row>
    <row r="3" spans="1:13" s="10" customFormat="1" x14ac:dyDescent="0.25">
      <c r="A3" s="83" t="s">
        <v>6786</v>
      </c>
      <c r="B3" s="83"/>
      <c r="C3" s="83"/>
      <c r="D3" s="83"/>
      <c r="E3" s="83"/>
      <c r="F3" s="83"/>
      <c r="G3" s="83"/>
      <c r="H3" s="83"/>
      <c r="I3" s="9"/>
      <c r="J3" s="9"/>
      <c r="K3" s="9"/>
      <c r="L3" s="32"/>
      <c r="M3" s="9"/>
    </row>
    <row r="4" spans="1:13" s="10" customFormat="1" x14ac:dyDescent="0.25">
      <c r="C4" s="11"/>
      <c r="G4" s="9"/>
      <c r="H4" s="15"/>
      <c r="I4" s="15"/>
      <c r="J4" s="15"/>
      <c r="K4" s="9"/>
      <c r="L4" s="32"/>
      <c r="M4" s="9"/>
    </row>
    <row r="5" spans="1:13" s="10" customFormat="1" ht="50.25" customHeight="1" x14ac:dyDescent="0.25">
      <c r="A5" s="12" t="s">
        <v>6787</v>
      </c>
      <c r="B5" s="84" t="s">
        <v>6788</v>
      </c>
      <c r="C5" s="84"/>
      <c r="D5" s="84"/>
      <c r="E5" s="84"/>
      <c r="F5" s="84"/>
      <c r="G5" s="84"/>
      <c r="H5" s="84"/>
      <c r="I5" s="22"/>
      <c r="J5" s="22"/>
      <c r="K5" s="24"/>
      <c r="L5" s="32"/>
    </row>
    <row r="6" spans="1:13" s="10" customFormat="1" x14ac:dyDescent="0.25">
      <c r="A6" s="9" t="s">
        <v>6789</v>
      </c>
      <c r="B6" s="86" t="s">
        <v>6790</v>
      </c>
      <c r="C6" s="86"/>
      <c r="D6" s="86"/>
      <c r="E6" s="86"/>
      <c r="F6" s="86"/>
      <c r="G6" s="86"/>
      <c r="H6" s="86"/>
      <c r="I6" s="86"/>
      <c r="J6" s="86"/>
      <c r="K6" s="86"/>
      <c r="L6" s="32"/>
    </row>
    <row r="7" spans="1:13" s="10" customFormat="1" x14ac:dyDescent="0.25">
      <c r="A7" s="9"/>
      <c r="B7" s="23"/>
      <c r="C7" s="23"/>
      <c r="D7" s="23"/>
      <c r="E7" s="23"/>
      <c r="F7" s="23"/>
      <c r="G7" s="23"/>
      <c r="H7" s="23"/>
      <c r="I7" s="23"/>
      <c r="J7" s="23"/>
      <c r="K7" s="30"/>
      <c r="L7" s="32"/>
    </row>
    <row r="8" spans="1:13" x14ac:dyDescent="0.25">
      <c r="A8" s="89" t="s">
        <v>6863</v>
      </c>
      <c r="B8" s="89"/>
      <c r="C8" s="89"/>
      <c r="D8" s="89"/>
      <c r="E8" s="89"/>
      <c r="F8" s="89"/>
      <c r="G8" s="89"/>
      <c r="H8" s="89"/>
      <c r="I8" s="29"/>
      <c r="J8" s="29"/>
    </row>
    <row r="9" spans="1:13" hidden="1" x14ac:dyDescent="0.25">
      <c r="A9" s="89" t="s">
        <v>6813</v>
      </c>
      <c r="B9" s="89"/>
      <c r="C9" s="89"/>
      <c r="D9" s="89"/>
      <c r="E9" s="89"/>
      <c r="F9" s="89"/>
      <c r="G9" s="89"/>
      <c r="H9" s="89"/>
      <c r="I9" s="29"/>
      <c r="J9" s="29"/>
    </row>
    <row r="10" spans="1:13" ht="33" x14ac:dyDescent="0.25">
      <c r="A10" s="3" t="s">
        <v>0</v>
      </c>
      <c r="B10" s="3" t="s">
        <v>1</v>
      </c>
      <c r="C10" s="13" t="s">
        <v>2</v>
      </c>
      <c r="D10" s="3" t="s">
        <v>3</v>
      </c>
      <c r="E10" s="3" t="s">
        <v>4</v>
      </c>
      <c r="F10" s="3" t="s">
        <v>5</v>
      </c>
      <c r="G10" s="1" t="s">
        <v>6803</v>
      </c>
      <c r="H10" s="17" t="s">
        <v>6802</v>
      </c>
      <c r="I10" s="40" t="s">
        <v>6862</v>
      </c>
      <c r="J10" s="40" t="s">
        <v>6812</v>
      </c>
    </row>
    <row r="11" spans="1:13" ht="16.5" customHeight="1" x14ac:dyDescent="0.25">
      <c r="A11" s="55" t="s">
        <v>4835</v>
      </c>
      <c r="B11" s="56" t="s">
        <v>4839</v>
      </c>
      <c r="C11" s="57" t="s">
        <v>4840</v>
      </c>
      <c r="D11" s="56" t="s">
        <v>6840</v>
      </c>
      <c r="E11" s="56" t="s">
        <v>12</v>
      </c>
      <c r="F11" s="58">
        <v>2750</v>
      </c>
      <c r="G11" s="59">
        <v>406.08</v>
      </c>
      <c r="H11" s="60">
        <v>1116720</v>
      </c>
      <c r="I11" s="41">
        <f>H11</f>
        <v>1116720</v>
      </c>
      <c r="J11" s="42">
        <f>I11/$H$2272</f>
        <v>4.2029936673743697E-2</v>
      </c>
      <c r="K11" s="27" t="s">
        <v>6796</v>
      </c>
      <c r="L11" s="72">
        <f>SUMIF($K$11:$K$2271,K11,$H$11:$H$2271)/$H$2272</f>
        <v>4.4874155842598629E-2</v>
      </c>
    </row>
    <row r="12" spans="1:13" ht="24.75" customHeight="1" x14ac:dyDescent="0.25">
      <c r="A12" s="55" t="s">
        <v>4706</v>
      </c>
      <c r="B12" s="56" t="s">
        <v>4707</v>
      </c>
      <c r="C12" s="57" t="s">
        <v>4708</v>
      </c>
      <c r="D12" s="56" t="s">
        <v>11</v>
      </c>
      <c r="E12" s="56" t="s">
        <v>68</v>
      </c>
      <c r="F12" s="58">
        <v>6300</v>
      </c>
      <c r="G12" s="59">
        <v>169.71</v>
      </c>
      <c r="H12" s="60">
        <v>1069173</v>
      </c>
      <c r="I12" s="41">
        <f>H12+I11</f>
        <v>2185893</v>
      </c>
      <c r="J12" s="42">
        <f>I12/$H$2272</f>
        <v>8.2270349206228624E-2</v>
      </c>
      <c r="K12" s="27" t="s">
        <v>6795</v>
      </c>
      <c r="L12" s="72">
        <f t="shared" ref="L12:L19" si="0">SUMIF($K$11:$K$2271,K12,$H$11:$H$2271)/$H$2272</f>
        <v>4.0240412532484927E-2</v>
      </c>
    </row>
    <row r="13" spans="1:13" ht="24.75" x14ac:dyDescent="0.25">
      <c r="A13" s="55" t="s">
        <v>4700</v>
      </c>
      <c r="B13" s="56" t="s">
        <v>4701</v>
      </c>
      <c r="C13" s="57" t="s">
        <v>4702</v>
      </c>
      <c r="D13" s="56" t="s">
        <v>11</v>
      </c>
      <c r="E13" s="56" t="s">
        <v>12</v>
      </c>
      <c r="F13" s="58">
        <v>4800</v>
      </c>
      <c r="G13" s="59">
        <v>191.94</v>
      </c>
      <c r="H13" s="60">
        <v>921312</v>
      </c>
      <c r="I13" s="41">
        <f t="shared" ref="I13:I76" si="1">H13+I12</f>
        <v>3107205</v>
      </c>
      <c r="J13" s="42">
        <f t="shared" ref="J13:J76" si="2">I13/$H$2272</f>
        <v>0.11694572442719732</v>
      </c>
      <c r="K13" s="27" t="s">
        <v>6797</v>
      </c>
      <c r="L13" s="72">
        <f t="shared" si="0"/>
        <v>4.0256075902663224E-2</v>
      </c>
    </row>
    <row r="14" spans="1:13" ht="16.5" customHeight="1" x14ac:dyDescent="0.25">
      <c r="A14" s="55" t="s">
        <v>3188</v>
      </c>
      <c r="B14" s="56" t="s">
        <v>3192</v>
      </c>
      <c r="C14" s="57" t="s">
        <v>3193</v>
      </c>
      <c r="D14" s="56" t="s">
        <v>6792</v>
      </c>
      <c r="E14" s="56" t="s">
        <v>19</v>
      </c>
      <c r="F14" s="61">
        <v>2880</v>
      </c>
      <c r="G14" s="59">
        <v>257.98</v>
      </c>
      <c r="H14" s="60">
        <v>742982.4</v>
      </c>
      <c r="I14" s="41">
        <f t="shared" si="1"/>
        <v>3850187.4</v>
      </c>
      <c r="J14" s="42">
        <f t="shared" si="2"/>
        <v>0.14490931711086566</v>
      </c>
      <c r="K14" s="27" t="s">
        <v>6798</v>
      </c>
      <c r="L14" s="72">
        <f t="shared" si="0"/>
        <v>4.261220139283832E-2</v>
      </c>
    </row>
    <row r="15" spans="1:13" ht="24.75" customHeight="1" x14ac:dyDescent="0.25">
      <c r="A15" s="55" t="s">
        <v>920</v>
      </c>
      <c r="B15" s="56" t="s">
        <v>921</v>
      </c>
      <c r="C15" s="57" t="s">
        <v>922</v>
      </c>
      <c r="D15" s="56" t="s">
        <v>6792</v>
      </c>
      <c r="E15" s="56" t="s">
        <v>68</v>
      </c>
      <c r="F15" s="58">
        <v>700</v>
      </c>
      <c r="G15" s="59">
        <v>644.20000000000005</v>
      </c>
      <c r="H15" s="60">
        <v>450940</v>
      </c>
      <c r="I15" s="41">
        <f t="shared" si="1"/>
        <v>4301127.4000000004</v>
      </c>
      <c r="J15" s="42">
        <f t="shared" si="2"/>
        <v>0.16188132409888234</v>
      </c>
      <c r="K15" s="27" t="s">
        <v>6799</v>
      </c>
      <c r="L15" s="72">
        <f t="shared" si="0"/>
        <v>4.3151958185972943E-2</v>
      </c>
    </row>
    <row r="16" spans="1:13" ht="16.5" customHeight="1" x14ac:dyDescent="0.25">
      <c r="A16" s="55" t="s">
        <v>1060</v>
      </c>
      <c r="B16" s="56" t="s">
        <v>1061</v>
      </c>
      <c r="C16" s="57" t="s">
        <v>1062</v>
      </c>
      <c r="D16" s="56" t="s">
        <v>6792</v>
      </c>
      <c r="E16" s="56" t="s">
        <v>12</v>
      </c>
      <c r="F16" s="58">
        <v>2800</v>
      </c>
      <c r="G16" s="59">
        <v>136.41</v>
      </c>
      <c r="H16" s="60">
        <v>381948</v>
      </c>
      <c r="I16" s="41">
        <f t="shared" si="1"/>
        <v>4683075.4000000004</v>
      </c>
      <c r="J16" s="42">
        <f t="shared" si="2"/>
        <v>0.17625668251698451</v>
      </c>
      <c r="K16" s="27" t="s">
        <v>6804</v>
      </c>
      <c r="L16" s="72">
        <f t="shared" si="0"/>
        <v>4.3618438092414766E-2</v>
      </c>
    </row>
    <row r="17" spans="1:13" ht="33" customHeight="1" x14ac:dyDescent="0.25">
      <c r="A17" s="55" t="s">
        <v>1870</v>
      </c>
      <c r="B17" s="56" t="s">
        <v>1871</v>
      </c>
      <c r="C17" s="57" t="s">
        <v>1872</v>
      </c>
      <c r="D17" s="56" t="s">
        <v>6792</v>
      </c>
      <c r="E17" s="56" t="s">
        <v>68</v>
      </c>
      <c r="F17" s="58">
        <v>3800</v>
      </c>
      <c r="G17" s="59">
        <v>98.83</v>
      </c>
      <c r="H17" s="60">
        <v>375554</v>
      </c>
      <c r="I17" s="41">
        <f t="shared" si="1"/>
        <v>5058629.4000000004</v>
      </c>
      <c r="J17" s="42">
        <f t="shared" si="2"/>
        <v>0.1903913902660811</v>
      </c>
      <c r="K17" s="27" t="s">
        <v>6800</v>
      </c>
      <c r="L17" s="72">
        <f t="shared" si="0"/>
        <v>4.2310030868103969E-2</v>
      </c>
    </row>
    <row r="18" spans="1:13" ht="16.5" customHeight="1" x14ac:dyDescent="0.25">
      <c r="A18" s="55" t="s">
        <v>5304</v>
      </c>
      <c r="B18" s="56" t="s">
        <v>5305</v>
      </c>
      <c r="C18" s="57" t="s">
        <v>5306</v>
      </c>
      <c r="D18" s="56" t="s">
        <v>6792</v>
      </c>
      <c r="E18" s="56" t="s">
        <v>12</v>
      </c>
      <c r="F18" s="61">
        <v>8000</v>
      </c>
      <c r="G18" s="59">
        <v>46.7</v>
      </c>
      <c r="H18" s="60">
        <v>373600</v>
      </c>
      <c r="I18" s="41">
        <f t="shared" si="1"/>
        <v>5432229.4000000004</v>
      </c>
      <c r="J18" s="42">
        <f t="shared" si="2"/>
        <v>0.20445255541160609</v>
      </c>
      <c r="K18" s="27" t="s">
        <v>6533</v>
      </c>
      <c r="L18" s="72">
        <f t="shared" si="0"/>
        <v>4.6007305848698922E-2</v>
      </c>
    </row>
    <row r="19" spans="1:13" ht="24.75" customHeight="1" x14ac:dyDescent="0.25">
      <c r="A19" s="55" t="s">
        <v>1120</v>
      </c>
      <c r="B19" s="56" t="s">
        <v>1121</v>
      </c>
      <c r="C19" s="57" t="s">
        <v>1122</v>
      </c>
      <c r="D19" s="56" t="s">
        <v>6792</v>
      </c>
      <c r="E19" s="56" t="s">
        <v>12</v>
      </c>
      <c r="F19" s="58">
        <v>1300</v>
      </c>
      <c r="G19" s="59">
        <v>252.39</v>
      </c>
      <c r="H19" s="60">
        <v>328107</v>
      </c>
      <c r="I19" s="41">
        <f t="shared" si="1"/>
        <v>5760336.4000000004</v>
      </c>
      <c r="J19" s="42">
        <f t="shared" si="2"/>
        <v>0.21680150271461132</v>
      </c>
      <c r="K19" s="27" t="s">
        <v>6805</v>
      </c>
      <c r="L19" s="72">
        <f t="shared" si="0"/>
        <v>4.4626692885340005E-2</v>
      </c>
    </row>
    <row r="20" spans="1:13" ht="41.25" customHeight="1" x14ac:dyDescent="0.25">
      <c r="A20" s="55" t="s">
        <v>4317</v>
      </c>
      <c r="B20" s="56" t="s">
        <v>4318</v>
      </c>
      <c r="C20" s="57" t="s">
        <v>4319</v>
      </c>
      <c r="D20" s="56" t="s">
        <v>6840</v>
      </c>
      <c r="E20" s="56" t="s">
        <v>12</v>
      </c>
      <c r="F20" s="58">
        <v>370</v>
      </c>
      <c r="G20" s="59">
        <v>878.4</v>
      </c>
      <c r="H20" s="60">
        <v>325008</v>
      </c>
      <c r="I20" s="41">
        <f t="shared" si="1"/>
        <v>6085344.4000000004</v>
      </c>
      <c r="J20" s="42">
        <f t="shared" si="2"/>
        <v>0.22903381310437787</v>
      </c>
      <c r="K20" s="27" t="s">
        <v>6806</v>
      </c>
      <c r="L20" s="72">
        <f>SUMIF($K$11:$K$2271,K20,$H$11:$H$2271)/$H$2272</f>
        <v>4.1968209062041691E-2</v>
      </c>
    </row>
    <row r="21" spans="1:13" ht="16.5" customHeight="1" x14ac:dyDescent="0.25">
      <c r="A21" s="55" t="s">
        <v>1888</v>
      </c>
      <c r="B21" s="56" t="s">
        <v>1889</v>
      </c>
      <c r="C21" s="57" t="s">
        <v>1890</v>
      </c>
      <c r="D21" s="56" t="s">
        <v>6792</v>
      </c>
      <c r="E21" s="56" t="s">
        <v>68</v>
      </c>
      <c r="F21" s="58">
        <v>1700</v>
      </c>
      <c r="G21" s="59">
        <v>186.7</v>
      </c>
      <c r="H21" s="60">
        <v>317390</v>
      </c>
      <c r="I21" s="41">
        <f t="shared" si="1"/>
        <v>6402734.4000000004</v>
      </c>
      <c r="J21" s="42">
        <f t="shared" si="2"/>
        <v>0.24097940519628946</v>
      </c>
      <c r="K21" s="27" t="s">
        <v>6801</v>
      </c>
      <c r="L21" s="27"/>
    </row>
    <row r="22" spans="1:13" ht="33" customHeight="1" x14ac:dyDescent="0.25">
      <c r="A22" s="55" t="s">
        <v>1900</v>
      </c>
      <c r="B22" s="56" t="s">
        <v>1901</v>
      </c>
      <c r="C22" s="57" t="s">
        <v>1902</v>
      </c>
      <c r="D22" s="56" t="s">
        <v>6792</v>
      </c>
      <c r="E22" s="56" t="s">
        <v>68</v>
      </c>
      <c r="F22" s="58">
        <v>2000</v>
      </c>
      <c r="G22" s="59">
        <v>158.69</v>
      </c>
      <c r="H22" s="60">
        <v>317380</v>
      </c>
      <c r="I22" s="41">
        <f t="shared" si="1"/>
        <v>6720114.4000000004</v>
      </c>
      <c r="J22" s="42">
        <f t="shared" si="2"/>
        <v>0.25292462091868428</v>
      </c>
      <c r="K22" s="27" t="s">
        <v>6801</v>
      </c>
      <c r="L22" s="72">
        <f>SUMIF($K$11:$K$2271,K22,$H$11:$H$2271)/$H$2272</f>
        <v>4.1790847938232595E-2</v>
      </c>
    </row>
    <row r="23" spans="1:13" ht="24.75" customHeight="1" x14ac:dyDescent="0.25">
      <c r="A23" s="55" t="s">
        <v>1867</v>
      </c>
      <c r="B23" s="56" t="s">
        <v>1868</v>
      </c>
      <c r="C23" s="57" t="s">
        <v>1869</v>
      </c>
      <c r="D23" s="56" t="s">
        <v>11</v>
      </c>
      <c r="E23" s="56" t="s">
        <v>68</v>
      </c>
      <c r="F23" s="58">
        <v>1600</v>
      </c>
      <c r="G23" s="59">
        <v>173.58</v>
      </c>
      <c r="H23" s="60">
        <v>277728</v>
      </c>
      <c r="I23" s="41">
        <f t="shared" si="1"/>
        <v>6997842.4000000004</v>
      </c>
      <c r="J23" s="42">
        <f t="shared" si="2"/>
        <v>0.26337745623328912</v>
      </c>
      <c r="K23" s="27" t="s">
        <v>6800</v>
      </c>
      <c r="M23" s="27">
        <f>SUBTOTAL(9,F17:F46)</f>
        <v>166134</v>
      </c>
    </row>
    <row r="24" spans="1:13" ht="16.5" customHeight="1" x14ac:dyDescent="0.25">
      <c r="A24" s="55" t="s">
        <v>4338</v>
      </c>
      <c r="B24" s="56" t="s">
        <v>4339</v>
      </c>
      <c r="C24" s="57" t="s">
        <v>4340</v>
      </c>
      <c r="D24" s="56" t="s">
        <v>6792</v>
      </c>
      <c r="E24" s="56" t="s">
        <v>12</v>
      </c>
      <c r="F24" s="58">
        <v>1200</v>
      </c>
      <c r="G24" s="59">
        <v>212.8</v>
      </c>
      <c r="H24" s="60">
        <v>255360</v>
      </c>
      <c r="I24" s="41">
        <f t="shared" si="1"/>
        <v>7253202.4000000004</v>
      </c>
      <c r="J24" s="42">
        <f t="shared" si="2"/>
        <v>0.2729884282128428</v>
      </c>
      <c r="K24" s="27" t="s">
        <v>6806</v>
      </c>
      <c r="M24" s="27">
        <f>SUBTOTAL(9,F20:F1560)</f>
        <v>345614</v>
      </c>
    </row>
    <row r="25" spans="1:13" ht="16.5" customHeight="1" x14ac:dyDescent="0.25">
      <c r="A25" s="55" t="s">
        <v>2989</v>
      </c>
      <c r="B25" s="56" t="s">
        <v>2990</v>
      </c>
      <c r="C25" s="57" t="s">
        <v>2991</v>
      </c>
      <c r="D25" s="56" t="s">
        <v>11</v>
      </c>
      <c r="E25" s="56" t="s">
        <v>68</v>
      </c>
      <c r="F25" s="61">
        <v>13200</v>
      </c>
      <c r="G25" s="59">
        <v>18.899999999999999</v>
      </c>
      <c r="H25" s="60">
        <v>249480</v>
      </c>
      <c r="I25" s="41">
        <f t="shared" si="1"/>
        <v>7502682.4000000004</v>
      </c>
      <c r="J25" s="42">
        <f t="shared" si="2"/>
        <v>0.28237809491655153</v>
      </c>
      <c r="K25" s="27" t="s">
        <v>3301</v>
      </c>
      <c r="L25" s="72">
        <f>SUMIF($K$11:$K$2271,K25,$H$11:$H$2271)/$H$2272</f>
        <v>4.1284880471202622E-2</v>
      </c>
    </row>
    <row r="26" spans="1:13" ht="16.5" customHeight="1" x14ac:dyDescent="0.25">
      <c r="A26" s="55" t="s">
        <v>935</v>
      </c>
      <c r="B26" s="56" t="s">
        <v>936</v>
      </c>
      <c r="C26" s="57" t="s">
        <v>937</v>
      </c>
      <c r="D26" s="56" t="s">
        <v>6792</v>
      </c>
      <c r="E26" s="56" t="s">
        <v>68</v>
      </c>
      <c r="F26" s="58">
        <v>300</v>
      </c>
      <c r="G26" s="59">
        <v>815.56</v>
      </c>
      <c r="H26" s="60">
        <v>244668</v>
      </c>
      <c r="I26" s="41">
        <f t="shared" si="1"/>
        <v>7747350.4000000004</v>
      </c>
      <c r="J26" s="42">
        <f t="shared" si="2"/>
        <v>0.2915866526088034</v>
      </c>
      <c r="K26" s="27" t="s">
        <v>6799</v>
      </c>
      <c r="M26" s="27">
        <f>SUBTOTAL(9,F15:F1154)</f>
        <v>352026</v>
      </c>
    </row>
    <row r="27" spans="1:13" ht="24.75" customHeight="1" x14ac:dyDescent="0.25">
      <c r="A27" s="55" t="s">
        <v>926</v>
      </c>
      <c r="B27" s="56" t="s">
        <v>927</v>
      </c>
      <c r="C27" s="57" t="s">
        <v>928</v>
      </c>
      <c r="D27" s="56" t="s">
        <v>6792</v>
      </c>
      <c r="E27" s="56" t="s">
        <v>68</v>
      </c>
      <c r="F27" s="58">
        <v>300</v>
      </c>
      <c r="G27" s="59">
        <v>791.4</v>
      </c>
      <c r="H27" s="60">
        <v>237420</v>
      </c>
      <c r="I27" s="41">
        <f t="shared" si="1"/>
        <v>7984770.4000000004</v>
      </c>
      <c r="J27" s="42">
        <f t="shared" si="2"/>
        <v>0.30052241767531984</v>
      </c>
      <c r="K27" s="27" t="s">
        <v>6799</v>
      </c>
      <c r="M27" s="27">
        <f>M26/2</f>
        <v>176013</v>
      </c>
    </row>
    <row r="28" spans="1:13" ht="24.75" customHeight="1" x14ac:dyDescent="0.25">
      <c r="A28" s="55" t="s">
        <v>2980</v>
      </c>
      <c r="B28" s="56" t="s">
        <v>2981</v>
      </c>
      <c r="C28" s="57" t="s">
        <v>2982</v>
      </c>
      <c r="D28" s="56" t="s">
        <v>11</v>
      </c>
      <c r="E28" s="56" t="s">
        <v>68</v>
      </c>
      <c r="F28" s="61">
        <v>47000</v>
      </c>
      <c r="G28" s="59">
        <v>5.05</v>
      </c>
      <c r="H28" s="60">
        <v>237350</v>
      </c>
      <c r="I28" s="41">
        <f t="shared" si="1"/>
        <v>8222120.4000000004</v>
      </c>
      <c r="J28" s="42">
        <f t="shared" si="2"/>
        <v>0.30945554815521903</v>
      </c>
      <c r="K28" s="27" t="s">
        <v>3301</v>
      </c>
      <c r="M28" s="27">
        <f>SUBTOTAL(9,F25:F2228)</f>
        <v>343416</v>
      </c>
    </row>
    <row r="29" spans="1:13" ht="24.75" customHeight="1" x14ac:dyDescent="0.25">
      <c r="A29" s="55" t="s">
        <v>1057</v>
      </c>
      <c r="B29" s="56" t="s">
        <v>1058</v>
      </c>
      <c r="C29" s="57" t="s">
        <v>1059</v>
      </c>
      <c r="D29" s="56" t="s">
        <v>6792</v>
      </c>
      <c r="E29" s="56" t="s">
        <v>12</v>
      </c>
      <c r="F29" s="58">
        <v>1100</v>
      </c>
      <c r="G29" s="59">
        <v>213.95</v>
      </c>
      <c r="H29" s="60">
        <v>235345</v>
      </c>
      <c r="I29" s="41">
        <f t="shared" si="1"/>
        <v>8457465.4000000004</v>
      </c>
      <c r="J29" s="42">
        <f t="shared" si="2"/>
        <v>0.31831321654701128</v>
      </c>
      <c r="K29" s="27" t="s">
        <v>6804</v>
      </c>
      <c r="M29" s="27">
        <f>SUBTOTAL(9,F16:F365)</f>
        <v>282427</v>
      </c>
    </row>
    <row r="30" spans="1:13" ht="24.75" customHeight="1" x14ac:dyDescent="0.25">
      <c r="A30" s="55" t="s">
        <v>1054</v>
      </c>
      <c r="B30" s="56" t="s">
        <v>1055</v>
      </c>
      <c r="C30" s="57" t="s">
        <v>1056</v>
      </c>
      <c r="D30" s="56" t="s">
        <v>6792</v>
      </c>
      <c r="E30" s="56" t="s">
        <v>12</v>
      </c>
      <c r="F30" s="58">
        <v>1150</v>
      </c>
      <c r="G30" s="59">
        <v>202.17</v>
      </c>
      <c r="H30" s="60">
        <v>232495.5</v>
      </c>
      <c r="I30" s="41">
        <f t="shared" si="1"/>
        <v>8689960.9000000004</v>
      </c>
      <c r="J30" s="42">
        <f t="shared" si="2"/>
        <v>0.32706363844500752</v>
      </c>
      <c r="K30" s="27" t="s">
        <v>6804</v>
      </c>
      <c r="M30" s="27">
        <f>M29/2</f>
        <v>141213.5</v>
      </c>
    </row>
    <row r="31" spans="1:13" ht="24.75" customHeight="1" x14ac:dyDescent="0.25">
      <c r="A31" s="55" t="s">
        <v>1111</v>
      </c>
      <c r="B31" s="56" t="s">
        <v>1112</v>
      </c>
      <c r="C31" s="57" t="s">
        <v>1113</v>
      </c>
      <c r="D31" s="56" t="s">
        <v>6792</v>
      </c>
      <c r="E31" s="56" t="s">
        <v>12</v>
      </c>
      <c r="F31" s="58">
        <v>900</v>
      </c>
      <c r="G31" s="59">
        <v>251.22</v>
      </c>
      <c r="H31" s="60">
        <v>226098</v>
      </c>
      <c r="I31" s="41">
        <f t="shared" si="1"/>
        <v>8916058.9000000004</v>
      </c>
      <c r="J31" s="42">
        <f t="shared" si="2"/>
        <v>0.33557327794466735</v>
      </c>
      <c r="K31" s="27" t="s">
        <v>6805</v>
      </c>
      <c r="M31" s="27">
        <f>SUBTOTAL(9,F19:F1557)</f>
        <v>346901</v>
      </c>
    </row>
    <row r="32" spans="1:13" ht="24.75" customHeight="1" x14ac:dyDescent="0.25">
      <c r="A32" s="55" t="s">
        <v>1051</v>
      </c>
      <c r="B32" s="56" t="s">
        <v>1052</v>
      </c>
      <c r="C32" s="57" t="s">
        <v>1053</v>
      </c>
      <c r="D32" s="56" t="s">
        <v>6792</v>
      </c>
      <c r="E32" s="56" t="s">
        <v>12</v>
      </c>
      <c r="F32" s="58">
        <v>1180</v>
      </c>
      <c r="G32" s="59">
        <v>190.38</v>
      </c>
      <c r="H32" s="60">
        <v>224648.4</v>
      </c>
      <c r="I32" s="41">
        <f t="shared" si="1"/>
        <v>9140707.3000000007</v>
      </c>
      <c r="J32" s="42">
        <f t="shared" si="2"/>
        <v>0.34402835891918004</v>
      </c>
      <c r="K32" s="27" t="s">
        <v>6804</v>
      </c>
      <c r="M32" s="27"/>
    </row>
    <row r="33" spans="1:13" ht="24.75" customHeight="1" x14ac:dyDescent="0.25">
      <c r="A33" s="55" t="s">
        <v>4329</v>
      </c>
      <c r="B33" s="56" t="s">
        <v>4330</v>
      </c>
      <c r="C33" s="57" t="s">
        <v>4331</v>
      </c>
      <c r="D33" s="56" t="s">
        <v>11</v>
      </c>
      <c r="E33" s="56" t="s">
        <v>12</v>
      </c>
      <c r="F33" s="58">
        <v>2952</v>
      </c>
      <c r="G33" s="59">
        <v>74.69</v>
      </c>
      <c r="H33" s="60">
        <v>220484.88</v>
      </c>
      <c r="I33" s="41">
        <f t="shared" si="1"/>
        <v>9361192.1800000016</v>
      </c>
      <c r="J33" s="42">
        <f t="shared" si="2"/>
        <v>0.35232673769265777</v>
      </c>
      <c r="K33" s="27" t="s">
        <v>6806</v>
      </c>
      <c r="M33" s="27">
        <f>M24/2</f>
        <v>172807</v>
      </c>
    </row>
    <row r="34" spans="1:13" ht="24.75" customHeight="1" x14ac:dyDescent="0.25">
      <c r="A34" s="55" t="s">
        <v>1126</v>
      </c>
      <c r="B34" s="56" t="s">
        <v>1127</v>
      </c>
      <c r="C34" s="57" t="s">
        <v>1128</v>
      </c>
      <c r="D34" s="56" t="s">
        <v>6840</v>
      </c>
      <c r="E34" s="56" t="s">
        <v>12</v>
      </c>
      <c r="F34" s="58">
        <v>1500</v>
      </c>
      <c r="G34" s="59">
        <v>146.80000000000001</v>
      </c>
      <c r="H34" s="60">
        <v>220200</v>
      </c>
      <c r="I34" s="41">
        <f t="shared" si="1"/>
        <v>9581392.1800000016</v>
      </c>
      <c r="J34" s="42">
        <f t="shared" si="2"/>
        <v>0.36061439445134247</v>
      </c>
      <c r="K34" s="27" t="s">
        <v>6805</v>
      </c>
      <c r="M34" s="27">
        <f>M31/2</f>
        <v>173450.5</v>
      </c>
    </row>
    <row r="35" spans="1:13" ht="16.5" customHeight="1" x14ac:dyDescent="0.25">
      <c r="A35" s="55" t="s">
        <v>1873</v>
      </c>
      <c r="B35" s="56" t="s">
        <v>1874</v>
      </c>
      <c r="C35" s="57" t="s">
        <v>1875</v>
      </c>
      <c r="D35" s="56" t="s">
        <v>6792</v>
      </c>
      <c r="E35" s="56" t="s">
        <v>68</v>
      </c>
      <c r="F35" s="58">
        <v>1500</v>
      </c>
      <c r="G35" s="59">
        <v>135.03</v>
      </c>
      <c r="H35" s="60">
        <v>202545</v>
      </c>
      <c r="I35" s="41">
        <f t="shared" si="1"/>
        <v>9783937.1800000016</v>
      </c>
      <c r="J35" s="42">
        <f t="shared" si="2"/>
        <v>0.36823757082821706</v>
      </c>
      <c r="K35" s="27" t="s">
        <v>6800</v>
      </c>
      <c r="M35" s="27">
        <f>M23/2</f>
        <v>83067</v>
      </c>
    </row>
    <row r="36" spans="1:13" ht="24.75" customHeight="1" x14ac:dyDescent="0.25">
      <c r="A36" s="55" t="s">
        <v>2983</v>
      </c>
      <c r="B36" s="56" t="s">
        <v>2984</v>
      </c>
      <c r="C36" s="57" t="s">
        <v>2985</v>
      </c>
      <c r="D36" s="56" t="s">
        <v>11</v>
      </c>
      <c r="E36" s="56" t="s">
        <v>68</v>
      </c>
      <c r="F36" s="61">
        <v>26204</v>
      </c>
      <c r="G36" s="59">
        <v>7.72</v>
      </c>
      <c r="H36" s="60">
        <v>202294.88</v>
      </c>
      <c r="I36" s="41">
        <f t="shared" si="1"/>
        <v>9986232.0600000024</v>
      </c>
      <c r="J36" s="42">
        <f t="shared" si="2"/>
        <v>0.3758513334507389</v>
      </c>
      <c r="K36" s="27" t="s">
        <v>3301</v>
      </c>
      <c r="M36" s="27">
        <f>M28/2</f>
        <v>171708</v>
      </c>
    </row>
    <row r="37" spans="1:13" ht="16.5" customHeight="1" x14ac:dyDescent="0.25">
      <c r="A37" s="55" t="s">
        <v>6108</v>
      </c>
      <c r="B37" s="56" t="s">
        <v>6121</v>
      </c>
      <c r="C37" s="57" t="s">
        <v>6122</v>
      </c>
      <c r="D37" s="56" t="s">
        <v>6792</v>
      </c>
      <c r="E37" s="56" t="s">
        <v>19</v>
      </c>
      <c r="F37" s="58">
        <v>6</v>
      </c>
      <c r="G37" s="59">
        <v>30147.45</v>
      </c>
      <c r="H37" s="60">
        <v>180884.7</v>
      </c>
      <c r="I37" s="41">
        <f t="shared" si="1"/>
        <v>10167116.760000002</v>
      </c>
      <c r="J37" s="42">
        <f t="shared" si="2"/>
        <v>0.38265928216326228</v>
      </c>
      <c r="M37" s="27"/>
    </row>
    <row r="38" spans="1:13" ht="16.5" customHeight="1" x14ac:dyDescent="0.25">
      <c r="A38" s="55" t="s">
        <v>5301</v>
      </c>
      <c r="B38" s="56" t="s">
        <v>5302</v>
      </c>
      <c r="C38" s="57" t="s">
        <v>5303</v>
      </c>
      <c r="D38" s="56" t="s">
        <v>11</v>
      </c>
      <c r="E38" s="56" t="s">
        <v>12</v>
      </c>
      <c r="F38" s="61">
        <v>12000</v>
      </c>
      <c r="G38" s="59">
        <v>14.8</v>
      </c>
      <c r="H38" s="60">
        <v>177600</v>
      </c>
      <c r="I38" s="41">
        <f t="shared" si="1"/>
        <v>10344716.760000002</v>
      </c>
      <c r="J38" s="42">
        <f t="shared" si="2"/>
        <v>0.38934360478062108</v>
      </c>
      <c r="K38" s="27" t="s">
        <v>6533</v>
      </c>
      <c r="M38" s="27">
        <f>SUBTOTAL(9,F18:F2227)</f>
        <v>359581</v>
      </c>
    </row>
    <row r="39" spans="1:13" ht="16.5" customHeight="1" x14ac:dyDescent="0.25">
      <c r="A39" s="55" t="s">
        <v>1114</v>
      </c>
      <c r="B39" s="56" t="s">
        <v>1115</v>
      </c>
      <c r="C39" s="57" t="s">
        <v>1116</v>
      </c>
      <c r="D39" s="56" t="s">
        <v>6792</v>
      </c>
      <c r="E39" s="56" t="s">
        <v>12</v>
      </c>
      <c r="F39" s="58">
        <v>600</v>
      </c>
      <c r="G39" s="59">
        <v>277.33999999999997</v>
      </c>
      <c r="H39" s="60">
        <v>166404</v>
      </c>
      <c r="I39" s="41">
        <f t="shared" si="1"/>
        <v>10511120.760000002</v>
      </c>
      <c r="J39" s="42">
        <f t="shared" si="2"/>
        <v>0.39560654408703416</v>
      </c>
      <c r="K39" s="27" t="s">
        <v>6805</v>
      </c>
      <c r="M39" s="27"/>
    </row>
    <row r="40" spans="1:13" ht="16.5" customHeight="1" x14ac:dyDescent="0.25">
      <c r="A40" s="55" t="s">
        <v>5274</v>
      </c>
      <c r="B40" s="56" t="s">
        <v>5275</v>
      </c>
      <c r="C40" s="57" t="s">
        <v>5276</v>
      </c>
      <c r="D40" s="56" t="s">
        <v>11</v>
      </c>
      <c r="E40" s="56" t="s">
        <v>12</v>
      </c>
      <c r="F40" s="58">
        <v>12000</v>
      </c>
      <c r="G40" s="59">
        <v>13.41</v>
      </c>
      <c r="H40" s="60">
        <v>160920</v>
      </c>
      <c r="I40" s="41">
        <f t="shared" si="1"/>
        <v>10672040.760000002</v>
      </c>
      <c r="J40" s="42">
        <f t="shared" si="2"/>
        <v>0.40166308235046533</v>
      </c>
      <c r="K40" s="27" t="s">
        <v>6533</v>
      </c>
      <c r="M40" s="27">
        <f>M38/2</f>
        <v>179790.5</v>
      </c>
    </row>
    <row r="41" spans="1:13" ht="16.5" customHeight="1" x14ac:dyDescent="0.25">
      <c r="A41" s="55" t="s">
        <v>1864</v>
      </c>
      <c r="B41" s="56" t="s">
        <v>1865</v>
      </c>
      <c r="C41" s="57" t="s">
        <v>1866</v>
      </c>
      <c r="D41" s="56" t="s">
        <v>11</v>
      </c>
      <c r="E41" s="56" t="s">
        <v>68</v>
      </c>
      <c r="F41" s="58">
        <v>1600</v>
      </c>
      <c r="G41" s="59">
        <v>89.94</v>
      </c>
      <c r="H41" s="60">
        <v>143904</v>
      </c>
      <c r="I41" s="41">
        <f t="shared" si="1"/>
        <v>10815944.760000002</v>
      </c>
      <c r="J41" s="42">
        <f t="shared" si="2"/>
        <v>0.4070791902442063</v>
      </c>
      <c r="K41" s="27" t="s">
        <v>6800</v>
      </c>
      <c r="M41" s="27"/>
    </row>
    <row r="42" spans="1:13" ht="24.75" customHeight="1" x14ac:dyDescent="0.25">
      <c r="A42" s="55" t="s">
        <v>5325</v>
      </c>
      <c r="B42" s="56" t="s">
        <v>5326</v>
      </c>
      <c r="C42" s="57" t="s">
        <v>5327</v>
      </c>
      <c r="D42" s="56" t="s">
        <v>6792</v>
      </c>
      <c r="E42" s="56" t="s">
        <v>12</v>
      </c>
      <c r="F42" s="58">
        <v>5000</v>
      </c>
      <c r="G42" s="59">
        <v>28.47</v>
      </c>
      <c r="H42" s="60">
        <v>142350</v>
      </c>
      <c r="I42" s="41">
        <f t="shared" si="1"/>
        <v>10958294.760000002</v>
      </c>
      <c r="J42" s="42">
        <f t="shared" si="2"/>
        <v>0.41243681031504537</v>
      </c>
      <c r="K42" s="27" t="s">
        <v>6533</v>
      </c>
      <c r="M42" s="27"/>
    </row>
    <row r="43" spans="1:13" ht="24.75" customHeight="1" x14ac:dyDescent="0.25">
      <c r="A43" s="55" t="s">
        <v>2986</v>
      </c>
      <c r="B43" s="56" t="s">
        <v>2987</v>
      </c>
      <c r="C43" s="57" t="s">
        <v>2988</v>
      </c>
      <c r="D43" s="56" t="s">
        <v>11</v>
      </c>
      <c r="E43" s="56" t="s">
        <v>68</v>
      </c>
      <c r="F43" s="61">
        <v>13102</v>
      </c>
      <c r="G43" s="59">
        <v>10.71</v>
      </c>
      <c r="H43" s="60">
        <v>140322.42000000001</v>
      </c>
      <c r="I43" s="41">
        <f t="shared" si="1"/>
        <v>11098617.180000002</v>
      </c>
      <c r="J43" s="42">
        <f t="shared" si="2"/>
        <v>0.41771811845540863</v>
      </c>
      <c r="K43" s="27" t="s">
        <v>3301</v>
      </c>
      <c r="M43" s="27"/>
    </row>
    <row r="44" spans="1:13" ht="16.5" customHeight="1" x14ac:dyDescent="0.25">
      <c r="A44" s="55" t="s">
        <v>1161</v>
      </c>
      <c r="B44" s="56" t="s">
        <v>1162</v>
      </c>
      <c r="C44" s="57" t="s">
        <v>1163</v>
      </c>
      <c r="D44" s="56" t="s">
        <v>11</v>
      </c>
      <c r="E44" s="56" t="s">
        <v>68</v>
      </c>
      <c r="F44" s="58">
        <v>2300</v>
      </c>
      <c r="G44" s="59">
        <v>60.55</v>
      </c>
      <c r="H44" s="60">
        <v>139265</v>
      </c>
      <c r="I44" s="41">
        <f t="shared" si="1"/>
        <v>11237882.180000002</v>
      </c>
      <c r="J44" s="42">
        <f t="shared" si="2"/>
        <v>0.42295962853033242</v>
      </c>
      <c r="K44" s="27" t="s">
        <v>6801</v>
      </c>
      <c r="M44" s="27">
        <f>SUBTOTAL(9,F21:F883)</f>
        <v>322281</v>
      </c>
    </row>
    <row r="45" spans="1:13" ht="16.5" customHeight="1" x14ac:dyDescent="0.25">
      <c r="A45" s="55" t="s">
        <v>3194</v>
      </c>
      <c r="B45" s="56" t="s">
        <v>3198</v>
      </c>
      <c r="C45" s="57" t="s">
        <v>3199</v>
      </c>
      <c r="D45" s="56" t="s">
        <v>6792</v>
      </c>
      <c r="E45" s="56" t="s">
        <v>19</v>
      </c>
      <c r="F45" s="61">
        <v>370</v>
      </c>
      <c r="G45" s="59">
        <v>355.83</v>
      </c>
      <c r="H45" s="60">
        <v>131657.1</v>
      </c>
      <c r="I45" s="41">
        <f t="shared" si="1"/>
        <v>11369539.280000001</v>
      </c>
      <c r="J45" s="42">
        <f t="shared" si="2"/>
        <v>0.4279148004406132</v>
      </c>
      <c r="K45" s="27" t="s">
        <v>6798</v>
      </c>
      <c r="M45" s="27">
        <f>SUBTOTAL(9,F14:F1664)</f>
        <v>366315</v>
      </c>
    </row>
    <row r="46" spans="1:13" ht="24.75" x14ac:dyDescent="0.25">
      <c r="A46" s="55" t="s">
        <v>1861</v>
      </c>
      <c r="B46" s="56" t="s">
        <v>1862</v>
      </c>
      <c r="C46" s="57" t="s">
        <v>1863</v>
      </c>
      <c r="D46" s="56" t="s">
        <v>11</v>
      </c>
      <c r="E46" s="56" t="s">
        <v>68</v>
      </c>
      <c r="F46" s="58">
        <v>1900</v>
      </c>
      <c r="G46" s="59">
        <v>65.489999999999995</v>
      </c>
      <c r="H46" s="60">
        <v>124431</v>
      </c>
      <c r="I46" s="41">
        <f t="shared" si="1"/>
        <v>11493970.280000001</v>
      </c>
      <c r="J46" s="42">
        <f t="shared" si="2"/>
        <v>0.43259800397440018</v>
      </c>
      <c r="K46" s="27" t="s">
        <v>6800</v>
      </c>
      <c r="M46" s="27"/>
    </row>
    <row r="47" spans="1:13" x14ac:dyDescent="0.25">
      <c r="A47" s="55" t="s">
        <v>1169</v>
      </c>
      <c r="B47" s="56" t="s">
        <v>1170</v>
      </c>
      <c r="C47" s="57" t="s">
        <v>1171</v>
      </c>
      <c r="D47" s="56" t="s">
        <v>6792</v>
      </c>
      <c r="E47" s="56" t="s">
        <v>68</v>
      </c>
      <c r="F47" s="58">
        <v>1100</v>
      </c>
      <c r="G47" s="59">
        <v>112.87</v>
      </c>
      <c r="H47" s="60">
        <v>124157</v>
      </c>
      <c r="I47" s="41">
        <f t="shared" si="1"/>
        <v>11618127.280000001</v>
      </c>
      <c r="J47" s="42">
        <f t="shared" si="2"/>
        <v>0.43727089498342842</v>
      </c>
      <c r="K47" s="27" t="s">
        <v>6801</v>
      </c>
      <c r="M47" s="27">
        <f>M44/2</f>
        <v>161140.5</v>
      </c>
    </row>
    <row r="48" spans="1:13" ht="16.5" x14ac:dyDescent="0.25">
      <c r="A48" s="55" t="s">
        <v>1117</v>
      </c>
      <c r="B48" s="56" t="s">
        <v>1118</v>
      </c>
      <c r="C48" s="57" t="s">
        <v>1119</v>
      </c>
      <c r="D48" s="56" t="s">
        <v>6792</v>
      </c>
      <c r="E48" s="56" t="s">
        <v>12</v>
      </c>
      <c r="F48" s="58">
        <v>600</v>
      </c>
      <c r="G48" s="59">
        <v>205.47</v>
      </c>
      <c r="H48" s="60">
        <v>123282</v>
      </c>
      <c r="I48" s="41">
        <f t="shared" si="1"/>
        <v>11741409.280000001</v>
      </c>
      <c r="J48" s="42">
        <f t="shared" si="2"/>
        <v>0.44191085365974159</v>
      </c>
      <c r="K48" s="27" t="s">
        <v>6805</v>
      </c>
      <c r="M48" s="27"/>
    </row>
    <row r="49" spans="1:13" ht="16.5" x14ac:dyDescent="0.25">
      <c r="A49" s="55" t="s">
        <v>4320</v>
      </c>
      <c r="B49" s="56" t="s">
        <v>4321</v>
      </c>
      <c r="C49" s="57" t="s">
        <v>4322</v>
      </c>
      <c r="D49" s="56" t="s">
        <v>6840</v>
      </c>
      <c r="E49" s="56" t="s">
        <v>12</v>
      </c>
      <c r="F49" s="58">
        <v>272</v>
      </c>
      <c r="G49" s="59">
        <v>405.18</v>
      </c>
      <c r="H49" s="60">
        <v>110208.96000000001</v>
      </c>
      <c r="I49" s="41">
        <f t="shared" si="1"/>
        <v>11851618.240000002</v>
      </c>
      <c r="J49" s="42">
        <f t="shared" si="2"/>
        <v>0.44605878296133838</v>
      </c>
      <c r="K49" s="27" t="s">
        <v>6806</v>
      </c>
      <c r="M49" s="27"/>
    </row>
    <row r="50" spans="1:13" x14ac:dyDescent="0.25">
      <c r="A50" s="55" t="s">
        <v>3197</v>
      </c>
      <c r="B50" s="56" t="s">
        <v>3201</v>
      </c>
      <c r="C50" s="57" t="s">
        <v>3202</v>
      </c>
      <c r="D50" s="56" t="s">
        <v>6792</v>
      </c>
      <c r="E50" s="56" t="s">
        <v>19</v>
      </c>
      <c r="F50" s="61">
        <v>370</v>
      </c>
      <c r="G50" s="59">
        <v>292.32</v>
      </c>
      <c r="H50" s="60">
        <v>108158.39999999999</v>
      </c>
      <c r="I50" s="41">
        <f t="shared" si="1"/>
        <v>11959776.640000002</v>
      </c>
      <c r="J50" s="42">
        <f t="shared" si="2"/>
        <v>0.45012953543530992</v>
      </c>
      <c r="K50" s="27" t="s">
        <v>6798</v>
      </c>
      <c r="M50" s="27">
        <f>M45/2</f>
        <v>183157.5</v>
      </c>
    </row>
    <row r="51" spans="1:13" x14ac:dyDescent="0.25">
      <c r="A51" s="55" t="s">
        <v>5543</v>
      </c>
      <c r="B51" s="56" t="s">
        <v>5544</v>
      </c>
      <c r="C51" s="57" t="s">
        <v>5545</v>
      </c>
      <c r="D51" s="56" t="s">
        <v>6792</v>
      </c>
      <c r="E51" s="56" t="s">
        <v>12</v>
      </c>
      <c r="F51" s="61">
        <v>6000</v>
      </c>
      <c r="G51" s="59">
        <v>17.75</v>
      </c>
      <c r="H51" s="60">
        <v>106500</v>
      </c>
      <c r="I51" s="41">
        <f t="shared" si="1"/>
        <v>12066276.640000002</v>
      </c>
      <c r="J51" s="42">
        <f t="shared" si="2"/>
        <v>0.45413787078862472</v>
      </c>
      <c r="K51" s="27" t="s">
        <v>6533</v>
      </c>
    </row>
    <row r="52" spans="1:13" ht="16.5" x14ac:dyDescent="0.25">
      <c r="A52" s="55" t="s">
        <v>1176</v>
      </c>
      <c r="B52" s="56" t="s">
        <v>1177</v>
      </c>
      <c r="C52" s="57" t="s">
        <v>1178</v>
      </c>
      <c r="D52" s="56" t="s">
        <v>6792</v>
      </c>
      <c r="E52" s="56" t="s">
        <v>12</v>
      </c>
      <c r="F52" s="58">
        <v>750</v>
      </c>
      <c r="G52" s="59">
        <v>125.89</v>
      </c>
      <c r="H52" s="60">
        <v>94417.5</v>
      </c>
      <c r="I52" s="41">
        <f t="shared" si="1"/>
        <v>12160694.140000002</v>
      </c>
      <c r="J52" s="42">
        <f t="shared" si="2"/>
        <v>0.45769145767333458</v>
      </c>
      <c r="K52" s="27" t="s">
        <v>6805</v>
      </c>
      <c r="L52" s="27"/>
    </row>
    <row r="53" spans="1:13" x14ac:dyDescent="0.25">
      <c r="A53" s="55" t="s">
        <v>3200</v>
      </c>
      <c r="B53" s="56" t="s">
        <v>3204</v>
      </c>
      <c r="C53" s="57" t="s">
        <v>3205</v>
      </c>
      <c r="D53" s="56" t="s">
        <v>6792</v>
      </c>
      <c r="E53" s="56" t="s">
        <v>19</v>
      </c>
      <c r="F53" s="61">
        <v>300</v>
      </c>
      <c r="G53" s="59">
        <v>309.02999999999997</v>
      </c>
      <c r="H53" s="60">
        <v>92709</v>
      </c>
      <c r="I53" s="41">
        <f t="shared" si="1"/>
        <v>12253403.140000002</v>
      </c>
      <c r="J53" s="42">
        <f t="shared" si="2"/>
        <v>0.46118074182610885</v>
      </c>
      <c r="K53" s="27" t="s">
        <v>6798</v>
      </c>
      <c r="L53" s="27"/>
    </row>
    <row r="54" spans="1:13" ht="24.75" x14ac:dyDescent="0.25">
      <c r="A54" s="55" t="s">
        <v>311</v>
      </c>
      <c r="B54" s="56" t="s">
        <v>315</v>
      </c>
      <c r="C54" s="57" t="s">
        <v>316</v>
      </c>
      <c r="D54" s="56" t="s">
        <v>11</v>
      </c>
      <c r="E54" s="56" t="s">
        <v>12</v>
      </c>
      <c r="F54" s="58">
        <v>700</v>
      </c>
      <c r="G54" s="59">
        <v>125.67</v>
      </c>
      <c r="H54" s="60">
        <v>87969</v>
      </c>
      <c r="I54" s="41">
        <f t="shared" si="1"/>
        <v>12341372.140000002</v>
      </c>
      <c r="J54" s="42">
        <f t="shared" si="2"/>
        <v>0.46449162682794687</v>
      </c>
      <c r="L54" s="27"/>
    </row>
    <row r="55" spans="1:13" ht="24.75" x14ac:dyDescent="0.25">
      <c r="A55" s="55" t="s">
        <v>2977</v>
      </c>
      <c r="B55" s="56" t="s">
        <v>2978</v>
      </c>
      <c r="C55" s="57" t="s">
        <v>2979</v>
      </c>
      <c r="D55" s="56" t="s">
        <v>11</v>
      </c>
      <c r="E55" s="56" t="s">
        <v>68</v>
      </c>
      <c r="F55" s="61">
        <v>23102</v>
      </c>
      <c r="G55" s="59">
        <v>3.54</v>
      </c>
      <c r="H55" s="60">
        <v>81781.08</v>
      </c>
      <c r="I55" s="41">
        <f t="shared" si="1"/>
        <v>12423153.220000003</v>
      </c>
      <c r="J55" s="42">
        <f t="shared" si="2"/>
        <v>0.46756961738378039</v>
      </c>
      <c r="K55" s="27" t="s">
        <v>3301</v>
      </c>
      <c r="L55" s="27"/>
    </row>
    <row r="56" spans="1:13" ht="24.75" customHeight="1" x14ac:dyDescent="0.25">
      <c r="A56" s="55" t="s">
        <v>923</v>
      </c>
      <c r="B56" s="56" t="s">
        <v>924</v>
      </c>
      <c r="C56" s="57" t="s">
        <v>925</v>
      </c>
      <c r="D56" s="56" t="s">
        <v>6792</v>
      </c>
      <c r="E56" s="56" t="s">
        <v>68</v>
      </c>
      <c r="F56" s="58">
        <v>100</v>
      </c>
      <c r="G56" s="59">
        <v>777.27</v>
      </c>
      <c r="H56" s="60">
        <v>77727</v>
      </c>
      <c r="I56" s="41">
        <f t="shared" si="1"/>
        <v>12500880.220000003</v>
      </c>
      <c r="J56" s="42">
        <f t="shared" si="2"/>
        <v>0.47049502472657001</v>
      </c>
      <c r="K56" s="27" t="s">
        <v>6799</v>
      </c>
      <c r="L56" s="27"/>
    </row>
    <row r="57" spans="1:13" ht="16.5" customHeight="1" x14ac:dyDescent="0.25">
      <c r="A57" s="55" t="s">
        <v>4269</v>
      </c>
      <c r="B57" s="56" t="s">
        <v>4288</v>
      </c>
      <c r="C57" s="57" t="s">
        <v>4289</v>
      </c>
      <c r="D57" s="56" t="s">
        <v>11</v>
      </c>
      <c r="E57" s="56" t="s">
        <v>19</v>
      </c>
      <c r="F57" s="58">
        <v>19</v>
      </c>
      <c r="G57" s="59">
        <v>4029.19</v>
      </c>
      <c r="H57" s="60">
        <v>76554.61</v>
      </c>
      <c r="I57" s="41">
        <f t="shared" si="1"/>
        <v>12577434.830000002</v>
      </c>
      <c r="J57" s="42">
        <f t="shared" si="2"/>
        <v>0.47337630688358623</v>
      </c>
      <c r="L57" s="27"/>
    </row>
    <row r="58" spans="1:13" ht="24.75" customHeight="1" x14ac:dyDescent="0.25">
      <c r="A58" s="55" t="s">
        <v>309</v>
      </c>
      <c r="B58" s="56" t="s">
        <v>312</v>
      </c>
      <c r="C58" s="57" t="s">
        <v>313</v>
      </c>
      <c r="D58" s="56" t="s">
        <v>11</v>
      </c>
      <c r="E58" s="56" t="s">
        <v>12</v>
      </c>
      <c r="F58" s="58">
        <v>700</v>
      </c>
      <c r="G58" s="59">
        <v>104.91</v>
      </c>
      <c r="H58" s="60">
        <v>73437</v>
      </c>
      <c r="I58" s="41">
        <f t="shared" si="1"/>
        <v>12650871.830000002</v>
      </c>
      <c r="J58" s="42">
        <f t="shared" si="2"/>
        <v>0.47614025170369306</v>
      </c>
      <c r="L58" s="27"/>
    </row>
    <row r="59" spans="1:13" ht="16.5" customHeight="1" x14ac:dyDescent="0.25">
      <c r="A59" s="55" t="s">
        <v>5319</v>
      </c>
      <c r="B59" s="56" t="s">
        <v>5320</v>
      </c>
      <c r="C59" s="57" t="s">
        <v>5321</v>
      </c>
      <c r="D59" s="56" t="s">
        <v>6792</v>
      </c>
      <c r="E59" s="56" t="s">
        <v>12</v>
      </c>
      <c r="F59" s="58">
        <v>2500</v>
      </c>
      <c r="G59" s="59">
        <v>28.58</v>
      </c>
      <c r="H59" s="60">
        <v>71450</v>
      </c>
      <c r="I59" s="41">
        <f t="shared" si="1"/>
        <v>12722321.830000002</v>
      </c>
      <c r="J59" s="42">
        <f t="shared" si="2"/>
        <v>0.47882941190082307</v>
      </c>
      <c r="K59" s="27" t="s">
        <v>6533</v>
      </c>
      <c r="L59" s="27"/>
    </row>
    <row r="60" spans="1:13" ht="24.75" customHeight="1" x14ac:dyDescent="0.25">
      <c r="A60" s="55" t="s">
        <v>5540</v>
      </c>
      <c r="B60" s="56" t="s">
        <v>5541</v>
      </c>
      <c r="C60" s="57" t="s">
        <v>5542</v>
      </c>
      <c r="D60" s="56" t="s">
        <v>6792</v>
      </c>
      <c r="E60" s="56" t="s">
        <v>12</v>
      </c>
      <c r="F60" s="61">
        <v>3000</v>
      </c>
      <c r="G60" s="59">
        <v>22.88</v>
      </c>
      <c r="H60" s="60">
        <v>68640</v>
      </c>
      <c r="I60" s="41">
        <f t="shared" si="1"/>
        <v>12790961.830000002</v>
      </c>
      <c r="J60" s="42">
        <f t="shared" si="2"/>
        <v>0.48141281226374821</v>
      </c>
      <c r="K60" s="27" t="s">
        <v>6533</v>
      </c>
      <c r="L60" s="27"/>
    </row>
    <row r="61" spans="1:13" ht="16.5" customHeight="1" x14ac:dyDescent="0.25">
      <c r="A61" s="55" t="s">
        <v>2434</v>
      </c>
      <c r="B61" s="56" t="s">
        <v>2435</v>
      </c>
      <c r="C61" s="57" t="s">
        <v>2436</v>
      </c>
      <c r="D61" s="56" t="s">
        <v>880</v>
      </c>
      <c r="E61" s="56" t="s">
        <v>19</v>
      </c>
      <c r="F61" s="61">
        <v>68</v>
      </c>
      <c r="G61" s="59">
        <v>983.89</v>
      </c>
      <c r="H61" s="60">
        <v>66904.52</v>
      </c>
      <c r="I61" s="41">
        <f t="shared" si="1"/>
        <v>12857866.350000001</v>
      </c>
      <c r="J61" s="42">
        <f t="shared" si="2"/>
        <v>0.4839308944497816</v>
      </c>
      <c r="L61" s="27"/>
    </row>
    <row r="62" spans="1:13" ht="24.75" customHeight="1" x14ac:dyDescent="0.25">
      <c r="A62" s="55" t="s">
        <v>3866</v>
      </c>
      <c r="B62" s="56" t="s">
        <v>3888</v>
      </c>
      <c r="C62" s="57" t="s">
        <v>3889</v>
      </c>
      <c r="D62" s="56" t="s">
        <v>6792</v>
      </c>
      <c r="E62" s="56" t="s">
        <v>19</v>
      </c>
      <c r="F62" s="58">
        <v>3</v>
      </c>
      <c r="G62" s="59">
        <v>21578.400000000001</v>
      </c>
      <c r="H62" s="60">
        <v>64735.199999999997</v>
      </c>
      <c r="I62" s="41">
        <f t="shared" si="1"/>
        <v>12922601.550000001</v>
      </c>
      <c r="J62" s="42">
        <f t="shared" si="2"/>
        <v>0.48636733004380883</v>
      </c>
      <c r="L62" s="27"/>
    </row>
    <row r="63" spans="1:13" ht="24.75" customHeight="1" x14ac:dyDescent="0.25">
      <c r="A63" s="55" t="s">
        <v>1879</v>
      </c>
      <c r="B63" s="56" t="s">
        <v>1880</v>
      </c>
      <c r="C63" s="57" t="s">
        <v>1881</v>
      </c>
      <c r="D63" s="56" t="s">
        <v>11</v>
      </c>
      <c r="E63" s="56" t="s">
        <v>68</v>
      </c>
      <c r="F63" s="58">
        <v>1200</v>
      </c>
      <c r="G63" s="59">
        <v>52.83</v>
      </c>
      <c r="H63" s="60">
        <v>63396</v>
      </c>
      <c r="I63" s="41">
        <f t="shared" si="1"/>
        <v>12985997.550000001</v>
      </c>
      <c r="J63" s="42">
        <f t="shared" si="2"/>
        <v>0.48875336223215382</v>
      </c>
      <c r="K63" s="27" t="s">
        <v>6801</v>
      </c>
      <c r="L63" s="27"/>
    </row>
    <row r="64" spans="1:13" ht="24.75" customHeight="1" x14ac:dyDescent="0.25">
      <c r="A64" s="55" t="s">
        <v>4841</v>
      </c>
      <c r="B64" s="56" t="s">
        <v>4845</v>
      </c>
      <c r="C64" s="57" t="s">
        <v>4846</v>
      </c>
      <c r="D64" s="56" t="s">
        <v>6840</v>
      </c>
      <c r="E64" s="56" t="s">
        <v>12</v>
      </c>
      <c r="F64" s="58">
        <v>122</v>
      </c>
      <c r="G64" s="59">
        <v>519.47</v>
      </c>
      <c r="H64" s="60">
        <v>63375.34</v>
      </c>
      <c r="I64" s="41">
        <f t="shared" si="1"/>
        <v>13049372.890000001</v>
      </c>
      <c r="J64" s="42">
        <f t="shared" si="2"/>
        <v>0.49113861684107729</v>
      </c>
      <c r="K64" s="27" t="s">
        <v>6796</v>
      </c>
      <c r="L64" s="27"/>
    </row>
    <row r="65" spans="1:12" ht="24.75" customHeight="1" x14ac:dyDescent="0.25">
      <c r="A65" s="55" t="s">
        <v>1885</v>
      </c>
      <c r="B65" s="56" t="s">
        <v>1886</v>
      </c>
      <c r="C65" s="57" t="s">
        <v>1887</v>
      </c>
      <c r="D65" s="56" t="s">
        <v>6792</v>
      </c>
      <c r="E65" s="56" t="s">
        <v>68</v>
      </c>
      <c r="F65" s="58">
        <v>600</v>
      </c>
      <c r="G65" s="59">
        <v>101.53</v>
      </c>
      <c r="H65" s="60">
        <v>60918</v>
      </c>
      <c r="I65" s="41">
        <f t="shared" si="1"/>
        <v>13110290.890000001</v>
      </c>
      <c r="J65" s="42">
        <f t="shared" si="2"/>
        <v>0.49343138466317332</v>
      </c>
      <c r="K65" s="27" t="s">
        <v>6801</v>
      </c>
      <c r="L65" s="27"/>
    </row>
    <row r="66" spans="1:12" ht="24.75" customHeight="1" x14ac:dyDescent="0.25">
      <c r="A66" s="55" t="s">
        <v>2418</v>
      </c>
      <c r="B66" s="56" t="s">
        <v>2416</v>
      </c>
      <c r="C66" s="57" t="s">
        <v>2417</v>
      </c>
      <c r="D66" s="56" t="s">
        <v>880</v>
      </c>
      <c r="E66" s="56" t="s">
        <v>19</v>
      </c>
      <c r="F66" s="61">
        <v>580</v>
      </c>
      <c r="G66" s="59">
        <v>103.15</v>
      </c>
      <c r="H66" s="60">
        <v>59827</v>
      </c>
      <c r="I66" s="41">
        <f t="shared" si="1"/>
        <v>13170117.890000001</v>
      </c>
      <c r="J66" s="42">
        <f t="shared" si="2"/>
        <v>0.49568309057099275</v>
      </c>
      <c r="L66" s="27"/>
    </row>
    <row r="67" spans="1:12" ht="24.75" customHeight="1" x14ac:dyDescent="0.25">
      <c r="A67" s="55" t="s">
        <v>4332</v>
      </c>
      <c r="B67" s="56" t="s">
        <v>4333</v>
      </c>
      <c r="C67" s="57" t="s">
        <v>4334</v>
      </c>
      <c r="D67" s="56" t="s">
        <v>6792</v>
      </c>
      <c r="E67" s="56" t="s">
        <v>12</v>
      </c>
      <c r="F67" s="58">
        <v>88</v>
      </c>
      <c r="G67" s="59">
        <v>666.26</v>
      </c>
      <c r="H67" s="60">
        <v>58630.879999999997</v>
      </c>
      <c r="I67" s="41">
        <f t="shared" si="1"/>
        <v>13228748.770000001</v>
      </c>
      <c r="J67" s="42">
        <f t="shared" si="2"/>
        <v>0.49788977816817548</v>
      </c>
      <c r="K67" s="27" t="s">
        <v>6806</v>
      </c>
      <c r="L67" s="27"/>
    </row>
    <row r="68" spans="1:12" ht="24.75" customHeight="1" x14ac:dyDescent="0.25">
      <c r="A68" s="55" t="s">
        <v>817</v>
      </c>
      <c r="B68" s="56" t="s">
        <v>818</v>
      </c>
      <c r="C68" s="57" t="s">
        <v>819</v>
      </c>
      <c r="D68" s="56" t="s">
        <v>6792</v>
      </c>
      <c r="E68" s="56" t="s">
        <v>12</v>
      </c>
      <c r="F68" s="58">
        <v>41</v>
      </c>
      <c r="G68" s="59">
        <v>1417.18</v>
      </c>
      <c r="H68" s="60">
        <v>58104.38</v>
      </c>
      <c r="I68" s="41">
        <f t="shared" si="1"/>
        <v>13286853.150000002</v>
      </c>
      <c r="J68" s="42">
        <f t="shared" si="2"/>
        <v>0.50007664991030165</v>
      </c>
      <c r="L68" s="27"/>
    </row>
    <row r="69" spans="1:12" ht="24.75" customHeight="1" x14ac:dyDescent="0.25">
      <c r="A69" s="55" t="s">
        <v>808</v>
      </c>
      <c r="B69" s="56" t="s">
        <v>809</v>
      </c>
      <c r="C69" s="57" t="s">
        <v>810</v>
      </c>
      <c r="D69" s="56" t="s">
        <v>6792</v>
      </c>
      <c r="E69" s="56" t="s">
        <v>12</v>
      </c>
      <c r="F69" s="58">
        <v>41</v>
      </c>
      <c r="G69" s="59">
        <v>1397.91</v>
      </c>
      <c r="H69" s="60">
        <v>57314.31</v>
      </c>
      <c r="I69" s="41">
        <f t="shared" si="1"/>
        <v>13344167.460000003</v>
      </c>
      <c r="J69" s="42">
        <f t="shared" si="2"/>
        <v>0.50223378582601852</v>
      </c>
      <c r="L69" s="27"/>
    </row>
    <row r="70" spans="1:12" ht="24.75" customHeight="1" x14ac:dyDescent="0.25">
      <c r="A70" s="55" t="s">
        <v>306</v>
      </c>
      <c r="B70" s="56">
        <v>103317</v>
      </c>
      <c r="C70" s="57" t="s">
        <v>310</v>
      </c>
      <c r="D70" s="56" t="s">
        <v>11</v>
      </c>
      <c r="E70" s="56" t="s">
        <v>12</v>
      </c>
      <c r="F70" s="58">
        <v>700</v>
      </c>
      <c r="G70" s="59">
        <v>80.75</v>
      </c>
      <c r="H70" s="60">
        <v>56525</v>
      </c>
      <c r="I70" s="41">
        <f t="shared" si="1"/>
        <v>13400692.460000003</v>
      </c>
      <c r="J70" s="42">
        <f t="shared" si="2"/>
        <v>0.5043612145194093</v>
      </c>
    </row>
    <row r="71" spans="1:12" ht="16.5" customHeight="1" x14ac:dyDescent="0.25">
      <c r="A71" s="55" t="s">
        <v>1387</v>
      </c>
      <c r="B71" s="56" t="s">
        <v>1388</v>
      </c>
      <c r="C71" s="57" t="s">
        <v>1389</v>
      </c>
      <c r="D71" s="56" t="s">
        <v>6792</v>
      </c>
      <c r="E71" s="56" t="s">
        <v>19</v>
      </c>
      <c r="F71" s="58">
        <v>4</v>
      </c>
      <c r="G71" s="59">
        <v>13705.56</v>
      </c>
      <c r="H71" s="60">
        <v>54822.239999999998</v>
      </c>
      <c r="I71" s="41">
        <f t="shared" si="1"/>
        <v>13455514.700000003</v>
      </c>
      <c r="J71" s="42">
        <f t="shared" si="2"/>
        <v>0.50642455651696716</v>
      </c>
      <c r="L71" s="27"/>
    </row>
    <row r="72" spans="1:12" ht="16.5" customHeight="1" x14ac:dyDescent="0.25">
      <c r="A72" s="55" t="s">
        <v>4272</v>
      </c>
      <c r="B72" s="56" t="s">
        <v>4291</v>
      </c>
      <c r="C72" s="57" t="s">
        <v>4292</v>
      </c>
      <c r="D72" s="56" t="s">
        <v>11</v>
      </c>
      <c r="E72" s="56" t="s">
        <v>19</v>
      </c>
      <c r="F72" s="58">
        <v>19</v>
      </c>
      <c r="G72" s="59">
        <v>2883.31</v>
      </c>
      <c r="H72" s="60">
        <v>54782.89</v>
      </c>
      <c r="I72" s="41">
        <f t="shared" si="1"/>
        <v>13510297.590000004</v>
      </c>
      <c r="J72" s="42">
        <f t="shared" si="2"/>
        <v>0.50848641750047663</v>
      </c>
      <c r="L72" s="27"/>
    </row>
    <row r="73" spans="1:12" ht="16.5" customHeight="1" x14ac:dyDescent="0.25">
      <c r="A73" s="55" t="s">
        <v>932</v>
      </c>
      <c r="B73" s="56" t="s">
        <v>933</v>
      </c>
      <c r="C73" s="57" t="s">
        <v>934</v>
      </c>
      <c r="D73" s="56" t="s">
        <v>6792</v>
      </c>
      <c r="E73" s="56" t="s">
        <v>68</v>
      </c>
      <c r="F73" s="58">
        <v>100</v>
      </c>
      <c r="G73" s="59">
        <v>546.79</v>
      </c>
      <c r="H73" s="60">
        <v>54679</v>
      </c>
      <c r="I73" s="41">
        <f t="shared" si="1"/>
        <v>13564976.590000004</v>
      </c>
      <c r="J73" s="42">
        <f t="shared" si="2"/>
        <v>0.51054436838107664</v>
      </c>
      <c r="K73" s="27" t="s">
        <v>6799</v>
      </c>
      <c r="L73" s="27"/>
    </row>
    <row r="74" spans="1:12" ht="16.5" customHeight="1" x14ac:dyDescent="0.25">
      <c r="A74" s="55" t="s">
        <v>4347</v>
      </c>
      <c r="B74" s="56" t="s">
        <v>4348</v>
      </c>
      <c r="C74" s="57" t="s">
        <v>4349</v>
      </c>
      <c r="D74" s="56" t="s">
        <v>36</v>
      </c>
      <c r="E74" s="56" t="s">
        <v>1368</v>
      </c>
      <c r="F74" s="58">
        <v>88</v>
      </c>
      <c r="G74" s="59">
        <v>619.91</v>
      </c>
      <c r="H74" s="60">
        <v>54552.08</v>
      </c>
      <c r="I74" s="41">
        <f t="shared" si="1"/>
        <v>13619528.670000004</v>
      </c>
      <c r="J74" s="42">
        <f t="shared" si="2"/>
        <v>0.51259754237977007</v>
      </c>
      <c r="K74" s="27" t="s">
        <v>6806</v>
      </c>
      <c r="L74" s="27"/>
    </row>
    <row r="75" spans="1:12" ht="16.5" customHeight="1" x14ac:dyDescent="0.25">
      <c r="A75" s="55" t="s">
        <v>6670</v>
      </c>
      <c r="B75" s="56" t="s">
        <v>6683</v>
      </c>
      <c r="C75" s="57" t="s">
        <v>6684</v>
      </c>
      <c r="D75" s="56" t="s">
        <v>6840</v>
      </c>
      <c r="E75" s="56" t="s">
        <v>12</v>
      </c>
      <c r="F75" s="61">
        <v>80</v>
      </c>
      <c r="G75" s="59">
        <v>666.52</v>
      </c>
      <c r="H75" s="60">
        <v>53321.599999999999</v>
      </c>
      <c r="I75" s="41">
        <f t="shared" si="1"/>
        <v>13672850.270000003</v>
      </c>
      <c r="J75" s="42">
        <f t="shared" si="2"/>
        <v>0.51460440486216741</v>
      </c>
    </row>
    <row r="76" spans="1:12" ht="16.5" customHeight="1" x14ac:dyDescent="0.25">
      <c r="A76" s="55" t="s">
        <v>6772</v>
      </c>
      <c r="B76" s="56" t="s">
        <v>6781</v>
      </c>
      <c r="C76" s="57" t="s">
        <v>6782</v>
      </c>
      <c r="D76" s="56" t="s">
        <v>880</v>
      </c>
      <c r="E76" s="56" t="s">
        <v>12</v>
      </c>
      <c r="F76" s="58">
        <v>60</v>
      </c>
      <c r="G76" s="59">
        <v>885.92</v>
      </c>
      <c r="H76" s="60">
        <v>53155.199999999997</v>
      </c>
      <c r="I76" s="41">
        <f t="shared" si="1"/>
        <v>13726005.470000003</v>
      </c>
      <c r="J76" s="42">
        <f t="shared" si="2"/>
        <v>0.51660500455580605</v>
      </c>
      <c r="L76" s="27"/>
    </row>
    <row r="77" spans="1:12" ht="16.5" customHeight="1" x14ac:dyDescent="0.25">
      <c r="A77" s="55" t="s">
        <v>6446</v>
      </c>
      <c r="B77" s="56" t="s">
        <v>6457</v>
      </c>
      <c r="C77" s="57" t="s">
        <v>6458</v>
      </c>
      <c r="D77" s="56" t="s">
        <v>11</v>
      </c>
      <c r="E77" s="56" t="s">
        <v>19</v>
      </c>
      <c r="F77" s="58">
        <v>18</v>
      </c>
      <c r="G77" s="59">
        <v>2844.05</v>
      </c>
      <c r="H77" s="60">
        <v>51192.9</v>
      </c>
      <c r="I77" s="41">
        <f t="shared" ref="I77:I140" si="3">H77+I76</f>
        <v>13777198.370000003</v>
      </c>
      <c r="J77" s="42">
        <f t="shared" ref="J77:J140" si="4">I77/$H$2272</f>
        <v>0.51853174925917422</v>
      </c>
      <c r="L77" s="27"/>
    </row>
    <row r="78" spans="1:12" ht="24.75" customHeight="1" x14ac:dyDescent="0.25">
      <c r="A78" s="55" t="s">
        <v>4335</v>
      </c>
      <c r="B78" s="56" t="s">
        <v>4336</v>
      </c>
      <c r="C78" s="57" t="s">
        <v>4337</v>
      </c>
      <c r="D78" s="56" t="s">
        <v>6792</v>
      </c>
      <c r="E78" s="56" t="s">
        <v>12</v>
      </c>
      <c r="F78" s="58">
        <v>312</v>
      </c>
      <c r="G78" s="59">
        <v>159.91</v>
      </c>
      <c r="H78" s="60">
        <v>49891.92</v>
      </c>
      <c r="I78" s="41">
        <f t="shared" si="3"/>
        <v>13827090.290000003</v>
      </c>
      <c r="J78" s="42">
        <f t="shared" si="4"/>
        <v>0.52040952904115312</v>
      </c>
      <c r="K78" s="27" t="s">
        <v>6806</v>
      </c>
      <c r="L78" s="27"/>
    </row>
    <row r="79" spans="1:12" ht="33" customHeight="1" x14ac:dyDescent="0.25">
      <c r="A79" s="55" t="s">
        <v>5751</v>
      </c>
      <c r="B79" s="56" t="s">
        <v>5755</v>
      </c>
      <c r="C79" s="57" t="s">
        <v>5756</v>
      </c>
      <c r="D79" s="56" t="s">
        <v>11</v>
      </c>
      <c r="E79" s="56" t="s">
        <v>29</v>
      </c>
      <c r="F79" s="58">
        <v>250</v>
      </c>
      <c r="G79" s="59">
        <v>198.4</v>
      </c>
      <c r="H79" s="60">
        <v>49600</v>
      </c>
      <c r="I79" s="41">
        <f t="shared" si="3"/>
        <v>13876690.290000003</v>
      </c>
      <c r="J79" s="42">
        <f t="shared" si="4"/>
        <v>0.52227632184419925</v>
      </c>
      <c r="L79" s="27"/>
    </row>
    <row r="80" spans="1:12" ht="24.75" customHeight="1" x14ac:dyDescent="0.25">
      <c r="A80" s="55" t="s">
        <v>829</v>
      </c>
      <c r="B80" s="56" t="s">
        <v>830</v>
      </c>
      <c r="C80" s="57" t="s">
        <v>831</v>
      </c>
      <c r="D80" s="56" t="s">
        <v>6840</v>
      </c>
      <c r="E80" s="56" t="s">
        <v>12</v>
      </c>
      <c r="F80" s="58">
        <v>52</v>
      </c>
      <c r="G80" s="59">
        <v>907.2</v>
      </c>
      <c r="H80" s="60">
        <v>47174.400000000001</v>
      </c>
      <c r="I80" s="41">
        <f t="shared" si="3"/>
        <v>13923864.690000003</v>
      </c>
      <c r="J80" s="42">
        <f t="shared" si="4"/>
        <v>0.52405182245726423</v>
      </c>
      <c r="L80" s="27"/>
    </row>
    <row r="81" spans="1:12" ht="24.75" customHeight="1" x14ac:dyDescent="0.25">
      <c r="A81" s="55" t="s">
        <v>6583</v>
      </c>
      <c r="B81" s="56" t="s">
        <v>6596</v>
      </c>
      <c r="C81" s="57" t="s">
        <v>6597</v>
      </c>
      <c r="D81" s="56" t="s">
        <v>6840</v>
      </c>
      <c r="E81" s="56" t="s">
        <v>19</v>
      </c>
      <c r="F81" s="61">
        <v>3</v>
      </c>
      <c r="G81" s="59">
        <v>15687.34</v>
      </c>
      <c r="H81" s="60">
        <v>47062.02</v>
      </c>
      <c r="I81" s="41">
        <f t="shared" si="3"/>
        <v>13970926.710000003</v>
      </c>
      <c r="J81" s="42">
        <f t="shared" si="4"/>
        <v>0.52582309342969991</v>
      </c>
    </row>
    <row r="82" spans="1:12" ht="24.75" customHeight="1" x14ac:dyDescent="0.25">
      <c r="A82" s="66" t="s">
        <v>4248</v>
      </c>
      <c r="B82" s="69" t="s">
        <v>6814</v>
      </c>
      <c r="C82" s="70" t="s">
        <v>6815</v>
      </c>
      <c r="D82" s="71" t="s">
        <v>6793</v>
      </c>
      <c r="E82" s="71" t="s">
        <v>19</v>
      </c>
      <c r="F82" s="68">
        <v>10</v>
      </c>
      <c r="G82" s="67">
        <v>4457.1400000000003</v>
      </c>
      <c r="H82" s="60">
        <v>44571.4</v>
      </c>
      <c r="I82" s="41">
        <f t="shared" si="3"/>
        <v>14015498.110000003</v>
      </c>
      <c r="J82" s="42">
        <f t="shared" si="4"/>
        <v>0.52750062505755657</v>
      </c>
      <c r="L82" s="27"/>
    </row>
    <row r="83" spans="1:12" ht="16.5" customHeight="1" x14ac:dyDescent="0.25">
      <c r="A83" s="55" t="s">
        <v>2154</v>
      </c>
      <c r="B83" s="56" t="s">
        <v>2155</v>
      </c>
      <c r="C83" s="57" t="s">
        <v>2156</v>
      </c>
      <c r="D83" s="56" t="s">
        <v>6792</v>
      </c>
      <c r="E83" s="56" t="s">
        <v>19</v>
      </c>
      <c r="F83" s="61">
        <v>68</v>
      </c>
      <c r="G83" s="59">
        <v>653.98</v>
      </c>
      <c r="H83" s="60">
        <v>44470.64</v>
      </c>
      <c r="I83" s="41">
        <f t="shared" si="3"/>
        <v>14059968.750000004</v>
      </c>
      <c r="J83" s="42">
        <f t="shared" si="4"/>
        <v>0.52917436438616261</v>
      </c>
      <c r="L83" s="27"/>
    </row>
    <row r="84" spans="1:12" ht="33" customHeight="1" x14ac:dyDescent="0.25">
      <c r="A84" s="55" t="s">
        <v>3247</v>
      </c>
      <c r="B84" s="56" t="s">
        <v>3260</v>
      </c>
      <c r="C84" s="57" t="s">
        <v>3261</v>
      </c>
      <c r="D84" s="56" t="s">
        <v>6792</v>
      </c>
      <c r="E84" s="56" t="s">
        <v>19</v>
      </c>
      <c r="F84" s="61">
        <v>50</v>
      </c>
      <c r="G84" s="59">
        <v>887.8</v>
      </c>
      <c r="H84" s="60">
        <v>44390</v>
      </c>
      <c r="I84" s="41">
        <f t="shared" si="3"/>
        <v>14104358.750000004</v>
      </c>
      <c r="J84" s="42">
        <f t="shared" si="4"/>
        <v>0.53084506867098558</v>
      </c>
      <c r="L84" s="27"/>
    </row>
    <row r="85" spans="1:12" ht="16.5" customHeight="1" x14ac:dyDescent="0.25">
      <c r="A85" s="55" t="s">
        <v>4796</v>
      </c>
      <c r="B85" s="56" t="s">
        <v>4800</v>
      </c>
      <c r="C85" s="57" t="s">
        <v>4801</v>
      </c>
      <c r="D85" s="56" t="s">
        <v>6840</v>
      </c>
      <c r="E85" s="56" t="s">
        <v>12</v>
      </c>
      <c r="F85" s="58">
        <v>179</v>
      </c>
      <c r="G85" s="59">
        <v>243.98</v>
      </c>
      <c r="H85" s="60">
        <v>43672.42</v>
      </c>
      <c r="I85" s="41">
        <f t="shared" si="3"/>
        <v>14148031.170000004</v>
      </c>
      <c r="J85" s="42">
        <f t="shared" si="4"/>
        <v>0.53248876543202606</v>
      </c>
      <c r="L85" s="27"/>
    </row>
    <row r="86" spans="1:12" ht="16.5" customHeight="1" x14ac:dyDescent="0.25">
      <c r="A86" s="55" t="s">
        <v>4433</v>
      </c>
      <c r="B86" s="56" t="s">
        <v>4434</v>
      </c>
      <c r="C86" s="57" t="s">
        <v>4435</v>
      </c>
      <c r="D86" s="56" t="s">
        <v>11</v>
      </c>
      <c r="E86" s="56" t="s">
        <v>12</v>
      </c>
      <c r="F86" s="58">
        <v>204</v>
      </c>
      <c r="G86" s="59">
        <v>213.29</v>
      </c>
      <c r="H86" s="60">
        <v>43511.16</v>
      </c>
      <c r="I86" s="41">
        <f t="shared" si="3"/>
        <v>14191542.330000004</v>
      </c>
      <c r="J86" s="42">
        <f t="shared" si="4"/>
        <v>0.53412639285823948</v>
      </c>
      <c r="L86" s="27"/>
    </row>
    <row r="87" spans="1:12" ht="16.5" customHeight="1" x14ac:dyDescent="0.25">
      <c r="A87" s="55" t="s">
        <v>6216</v>
      </c>
      <c r="B87" s="56" t="s">
        <v>6229</v>
      </c>
      <c r="C87" s="57" t="s">
        <v>6230</v>
      </c>
      <c r="D87" s="56" t="s">
        <v>6792</v>
      </c>
      <c r="E87" s="56" t="s">
        <v>12</v>
      </c>
      <c r="F87" s="58">
        <v>50</v>
      </c>
      <c r="G87" s="59">
        <v>868.91</v>
      </c>
      <c r="H87" s="60">
        <v>43445.5</v>
      </c>
      <c r="I87" s="41">
        <f t="shared" si="3"/>
        <v>14234987.830000004</v>
      </c>
      <c r="J87" s="42">
        <f t="shared" si="4"/>
        <v>0.53576154904220608</v>
      </c>
      <c r="L87" s="27"/>
    </row>
    <row r="88" spans="1:12" ht="16.5" customHeight="1" x14ac:dyDescent="0.25">
      <c r="A88" s="55" t="s">
        <v>2562</v>
      </c>
      <c r="B88" s="56" t="s">
        <v>2563</v>
      </c>
      <c r="C88" s="57" t="s">
        <v>2564</v>
      </c>
      <c r="D88" s="56" t="s">
        <v>6840</v>
      </c>
      <c r="E88" s="56" t="s">
        <v>68</v>
      </c>
      <c r="F88" s="58">
        <v>400</v>
      </c>
      <c r="G88" s="59">
        <v>108.04</v>
      </c>
      <c r="H88" s="60">
        <v>43216</v>
      </c>
      <c r="I88" s="41">
        <f t="shared" si="3"/>
        <v>14278203.830000004</v>
      </c>
      <c r="J88" s="42">
        <f t="shared" si="4"/>
        <v>0.5373880675457634</v>
      </c>
      <c r="L88" s="27"/>
    </row>
    <row r="89" spans="1:12" ht="16.5" customHeight="1" x14ac:dyDescent="0.25">
      <c r="A89" s="55" t="s">
        <v>4551</v>
      </c>
      <c r="B89" s="56" t="s">
        <v>4552</v>
      </c>
      <c r="C89" s="57" t="s">
        <v>4553</v>
      </c>
      <c r="D89" s="56" t="s">
        <v>6840</v>
      </c>
      <c r="E89" s="56" t="s">
        <v>12</v>
      </c>
      <c r="F89" s="58">
        <v>40</v>
      </c>
      <c r="G89" s="59">
        <v>1073.02</v>
      </c>
      <c r="H89" s="60">
        <v>42920.800000000003</v>
      </c>
      <c r="I89" s="41">
        <f t="shared" si="3"/>
        <v>14321124.630000005</v>
      </c>
      <c r="J89" s="42">
        <f t="shared" si="4"/>
        <v>0.53900347562118645</v>
      </c>
      <c r="L89" s="27"/>
    </row>
    <row r="90" spans="1:12" ht="16.5" customHeight="1" x14ac:dyDescent="0.25">
      <c r="A90" s="55" t="s">
        <v>6849</v>
      </c>
      <c r="B90" s="56" t="s">
        <v>6852</v>
      </c>
      <c r="C90" s="57" t="s">
        <v>6853</v>
      </c>
      <c r="D90" s="56" t="s">
        <v>11</v>
      </c>
      <c r="E90" s="56" t="s">
        <v>6854</v>
      </c>
      <c r="F90" s="58">
        <v>60</v>
      </c>
      <c r="G90" s="59">
        <v>706.05</v>
      </c>
      <c r="H90" s="60">
        <v>42363</v>
      </c>
      <c r="I90" s="41">
        <f t="shared" si="3"/>
        <v>14363487.630000005</v>
      </c>
      <c r="J90" s="42">
        <f t="shared" si="4"/>
        <v>0.54059788980496559</v>
      </c>
      <c r="L90" s="27"/>
    </row>
    <row r="91" spans="1:12" ht="16.5" customHeight="1" x14ac:dyDescent="0.25">
      <c r="A91" s="55" t="s">
        <v>5965</v>
      </c>
      <c r="B91" s="56" t="s">
        <v>5969</v>
      </c>
      <c r="C91" s="57" t="s">
        <v>5970</v>
      </c>
      <c r="D91" s="56" t="s">
        <v>6792</v>
      </c>
      <c r="E91" s="56" t="s">
        <v>19</v>
      </c>
      <c r="F91" s="58">
        <v>7</v>
      </c>
      <c r="G91" s="59">
        <v>5999.81</v>
      </c>
      <c r="H91" s="60">
        <v>41998.67</v>
      </c>
      <c r="I91" s="41">
        <f t="shared" si="3"/>
        <v>14405486.300000004</v>
      </c>
      <c r="J91" s="42">
        <f t="shared" si="4"/>
        <v>0.5421785917181412</v>
      </c>
      <c r="L91" s="27"/>
    </row>
    <row r="92" spans="1:12" ht="16.5" customHeight="1" x14ac:dyDescent="0.25">
      <c r="A92" s="55" t="s">
        <v>5781</v>
      </c>
      <c r="B92" s="56" t="s">
        <v>5785</v>
      </c>
      <c r="C92" s="57" t="s">
        <v>5786</v>
      </c>
      <c r="D92" s="56" t="s">
        <v>11</v>
      </c>
      <c r="E92" s="56" t="s">
        <v>12</v>
      </c>
      <c r="F92" s="58">
        <v>200</v>
      </c>
      <c r="G92" s="59">
        <v>205.85</v>
      </c>
      <c r="H92" s="60">
        <v>41170</v>
      </c>
      <c r="I92" s="41">
        <f t="shared" si="3"/>
        <v>14446656.300000004</v>
      </c>
      <c r="J92" s="42">
        <f t="shared" si="4"/>
        <v>0.54372810501857283</v>
      </c>
      <c r="L92" s="27"/>
    </row>
    <row r="93" spans="1:12" ht="16.5" customHeight="1" x14ac:dyDescent="0.25">
      <c r="A93" s="55" t="s">
        <v>115</v>
      </c>
      <c r="B93" s="56" t="s">
        <v>116</v>
      </c>
      <c r="C93" s="57" t="s">
        <v>117</v>
      </c>
      <c r="D93" s="56" t="s">
        <v>11</v>
      </c>
      <c r="E93" s="56" t="s">
        <v>29</v>
      </c>
      <c r="F93" s="58">
        <v>52</v>
      </c>
      <c r="G93" s="59">
        <v>771.46</v>
      </c>
      <c r="H93" s="60">
        <v>40115.919999999998</v>
      </c>
      <c r="I93" s="41">
        <f t="shared" si="3"/>
        <v>14486772.220000004</v>
      </c>
      <c r="J93" s="42">
        <f t="shared" si="4"/>
        <v>0.54523794596098363</v>
      </c>
      <c r="L93" s="27"/>
    </row>
    <row r="94" spans="1:12" ht="33" customHeight="1" x14ac:dyDescent="0.25">
      <c r="A94" s="55" t="s">
        <v>3178</v>
      </c>
      <c r="B94" s="56" t="s">
        <v>3179</v>
      </c>
      <c r="C94" s="57" t="s">
        <v>3180</v>
      </c>
      <c r="D94" s="56" t="s">
        <v>6792</v>
      </c>
      <c r="E94" s="56" t="s">
        <v>19</v>
      </c>
      <c r="F94" s="58">
        <v>42</v>
      </c>
      <c r="G94" s="59">
        <v>953.65</v>
      </c>
      <c r="H94" s="60">
        <v>40053.300000000003</v>
      </c>
      <c r="I94" s="41">
        <f t="shared" si="3"/>
        <v>14526825.520000005</v>
      </c>
      <c r="J94" s="42">
        <f t="shared" si="4"/>
        <v>0.54674543007748055</v>
      </c>
      <c r="L94" s="27"/>
    </row>
    <row r="95" spans="1:12" ht="24.75" customHeight="1" x14ac:dyDescent="0.25">
      <c r="A95" s="55" t="s">
        <v>1287</v>
      </c>
      <c r="B95" s="56" t="s">
        <v>1294</v>
      </c>
      <c r="C95" s="57" t="s">
        <v>1295</v>
      </c>
      <c r="D95" s="56" t="s">
        <v>6792</v>
      </c>
      <c r="E95" s="56" t="s">
        <v>12</v>
      </c>
      <c r="F95" s="58">
        <v>221</v>
      </c>
      <c r="G95" s="59">
        <v>179.33</v>
      </c>
      <c r="H95" s="60">
        <v>39631.93</v>
      </c>
      <c r="I95" s="41">
        <f t="shared" si="3"/>
        <v>14566457.450000005</v>
      </c>
      <c r="J95" s="42">
        <f t="shared" si="4"/>
        <v>0.54823705511165044</v>
      </c>
      <c r="L95" s="27"/>
    </row>
    <row r="96" spans="1:12" ht="24.75" customHeight="1" x14ac:dyDescent="0.25">
      <c r="A96" s="55" t="s">
        <v>4805</v>
      </c>
      <c r="B96" s="56" t="s">
        <v>4809</v>
      </c>
      <c r="C96" s="57" t="s">
        <v>4810</v>
      </c>
      <c r="D96" s="56" t="s">
        <v>11</v>
      </c>
      <c r="E96" s="56" t="s">
        <v>12</v>
      </c>
      <c r="F96" s="58">
        <v>80</v>
      </c>
      <c r="G96" s="59">
        <v>493.49</v>
      </c>
      <c r="H96" s="60">
        <v>39479.199999999997</v>
      </c>
      <c r="I96" s="41">
        <f t="shared" si="3"/>
        <v>14605936.650000004</v>
      </c>
      <c r="J96" s="42">
        <f t="shared" si="4"/>
        <v>0.54972293185419119</v>
      </c>
      <c r="L96" s="27"/>
    </row>
    <row r="97" spans="1:12" ht="16.5" customHeight="1" x14ac:dyDescent="0.25">
      <c r="A97" s="55" t="s">
        <v>1660</v>
      </c>
      <c r="B97" s="56" t="s">
        <v>1661</v>
      </c>
      <c r="C97" s="57" t="s">
        <v>1662</v>
      </c>
      <c r="D97" s="56" t="s">
        <v>11</v>
      </c>
      <c r="E97" s="56" t="s">
        <v>19</v>
      </c>
      <c r="F97" s="58">
        <v>175</v>
      </c>
      <c r="G97" s="59">
        <v>225.37</v>
      </c>
      <c r="H97" s="60">
        <v>39439.75</v>
      </c>
      <c r="I97" s="41">
        <f t="shared" si="3"/>
        <v>14645376.400000004</v>
      </c>
      <c r="J97" s="42">
        <f t="shared" si="4"/>
        <v>0.55120732381898829</v>
      </c>
      <c r="L97" s="27"/>
    </row>
    <row r="98" spans="1:12" ht="16.5" customHeight="1" x14ac:dyDescent="0.25">
      <c r="A98" s="55" t="s">
        <v>4760</v>
      </c>
      <c r="B98" s="56" t="s">
        <v>4761</v>
      </c>
      <c r="C98" s="57" t="s">
        <v>4762</v>
      </c>
      <c r="D98" s="56" t="s">
        <v>11</v>
      </c>
      <c r="E98" s="56" t="s">
        <v>12</v>
      </c>
      <c r="F98" s="58">
        <v>74</v>
      </c>
      <c r="G98" s="59">
        <v>531.20000000000005</v>
      </c>
      <c r="H98" s="60">
        <v>39308.800000000003</v>
      </c>
      <c r="I98" s="41">
        <f t="shared" si="3"/>
        <v>14684685.200000005</v>
      </c>
      <c r="J98" s="42">
        <f t="shared" si="4"/>
        <v>0.55268678722496378</v>
      </c>
      <c r="L98" s="27"/>
    </row>
    <row r="99" spans="1:12" ht="16.5" customHeight="1" x14ac:dyDescent="0.25">
      <c r="A99" s="55" t="s">
        <v>4201</v>
      </c>
      <c r="B99" s="56" t="s">
        <v>4234</v>
      </c>
      <c r="C99" s="57" t="s">
        <v>4235</v>
      </c>
      <c r="D99" s="56" t="s">
        <v>6792</v>
      </c>
      <c r="E99" s="56" t="s">
        <v>19</v>
      </c>
      <c r="F99" s="58">
        <v>1006</v>
      </c>
      <c r="G99" s="59">
        <v>38.979999999999997</v>
      </c>
      <c r="H99" s="60">
        <v>39213.879999999997</v>
      </c>
      <c r="I99" s="41">
        <f t="shared" si="3"/>
        <v>14723899.080000006</v>
      </c>
      <c r="J99" s="42">
        <f t="shared" si="4"/>
        <v>0.55416267813148623</v>
      </c>
      <c r="L99" s="27"/>
    </row>
    <row r="100" spans="1:12" ht="16.5" customHeight="1" x14ac:dyDescent="0.25">
      <c r="A100" s="55" t="s">
        <v>929</v>
      </c>
      <c r="B100" s="56" t="s">
        <v>930</v>
      </c>
      <c r="C100" s="57" t="s">
        <v>931</v>
      </c>
      <c r="D100" s="56" t="s">
        <v>6792</v>
      </c>
      <c r="E100" s="56" t="s">
        <v>68</v>
      </c>
      <c r="F100" s="58">
        <v>100</v>
      </c>
      <c r="G100" s="59">
        <v>387.75</v>
      </c>
      <c r="H100" s="60">
        <v>38775</v>
      </c>
      <c r="I100" s="41">
        <f t="shared" si="3"/>
        <v>14762674.080000006</v>
      </c>
      <c r="J100" s="42">
        <f t="shared" si="4"/>
        <v>0.55562205093265793</v>
      </c>
      <c r="K100" s="27" t="s">
        <v>6799</v>
      </c>
      <c r="L100" s="27"/>
    </row>
    <row r="101" spans="1:12" ht="16.5" customHeight="1" x14ac:dyDescent="0.25">
      <c r="A101" s="55" t="s">
        <v>5901</v>
      </c>
      <c r="B101" s="56" t="s">
        <v>5905</v>
      </c>
      <c r="C101" s="57" t="s">
        <v>5906</v>
      </c>
      <c r="D101" s="56" t="s">
        <v>36</v>
      </c>
      <c r="E101" s="56" t="s">
        <v>5907</v>
      </c>
      <c r="F101" s="58">
        <v>1500</v>
      </c>
      <c r="G101" s="59">
        <v>25.47</v>
      </c>
      <c r="H101" s="60">
        <v>38205</v>
      </c>
      <c r="I101" s="41">
        <f t="shared" si="3"/>
        <v>14800879.080000006</v>
      </c>
      <c r="J101" s="42">
        <f t="shared" si="4"/>
        <v>0.55705997067137525</v>
      </c>
      <c r="L101" s="27"/>
    </row>
    <row r="102" spans="1:12" ht="16.5" customHeight="1" x14ac:dyDescent="0.25">
      <c r="A102" s="55" t="s">
        <v>4838</v>
      </c>
      <c r="B102" s="56" t="s">
        <v>4842</v>
      </c>
      <c r="C102" s="57" t="s">
        <v>4843</v>
      </c>
      <c r="D102" s="56" t="s">
        <v>6840</v>
      </c>
      <c r="E102" s="56" t="s">
        <v>68</v>
      </c>
      <c r="F102" s="58">
        <v>800</v>
      </c>
      <c r="G102" s="59">
        <v>47.15</v>
      </c>
      <c r="H102" s="60">
        <v>37720</v>
      </c>
      <c r="I102" s="41">
        <f t="shared" si="3"/>
        <v>14838599.080000006</v>
      </c>
      <c r="J102" s="42">
        <f t="shared" si="4"/>
        <v>0.5584796364885305</v>
      </c>
      <c r="L102" s="27"/>
    </row>
    <row r="103" spans="1:12" ht="16.5" customHeight="1" x14ac:dyDescent="0.25">
      <c r="A103" s="55" t="s">
        <v>1657</v>
      </c>
      <c r="B103" s="56" t="s">
        <v>1658</v>
      </c>
      <c r="C103" s="57" t="s">
        <v>1659</v>
      </c>
      <c r="D103" s="56" t="s">
        <v>11</v>
      </c>
      <c r="E103" s="56" t="s">
        <v>19</v>
      </c>
      <c r="F103" s="58">
        <v>52</v>
      </c>
      <c r="G103" s="59">
        <v>720.76</v>
      </c>
      <c r="H103" s="60">
        <v>37479.519999999997</v>
      </c>
      <c r="I103" s="41">
        <f t="shared" si="3"/>
        <v>14876078.600000005</v>
      </c>
      <c r="J103" s="42">
        <f t="shared" si="4"/>
        <v>0.55989025137154702</v>
      </c>
      <c r="L103" s="27"/>
    </row>
    <row r="104" spans="1:12" ht="16.5" customHeight="1" x14ac:dyDescent="0.25">
      <c r="A104" s="55" t="s">
        <v>6628</v>
      </c>
      <c r="B104" s="56" t="s">
        <v>6641</v>
      </c>
      <c r="C104" s="57" t="s">
        <v>6642</v>
      </c>
      <c r="D104" s="56" t="s">
        <v>6840</v>
      </c>
      <c r="E104" s="56" t="s">
        <v>12</v>
      </c>
      <c r="F104" s="61">
        <v>10</v>
      </c>
      <c r="G104" s="59">
        <v>3745.62</v>
      </c>
      <c r="H104" s="60">
        <v>37456.199999999997</v>
      </c>
      <c r="I104" s="41">
        <f t="shared" si="3"/>
        <v>14913534.800000004</v>
      </c>
      <c r="J104" s="42">
        <f t="shared" si="4"/>
        <v>0.56129998856085062</v>
      </c>
      <c r="L104" s="27"/>
    </row>
    <row r="105" spans="1:12" ht="16.5" customHeight="1" x14ac:dyDescent="0.25">
      <c r="A105" s="55" t="s">
        <v>365</v>
      </c>
      <c r="B105" s="56" t="s">
        <v>369</v>
      </c>
      <c r="C105" s="57" t="s">
        <v>370</v>
      </c>
      <c r="D105" s="56" t="s">
        <v>6792</v>
      </c>
      <c r="E105" s="56" t="s">
        <v>68</v>
      </c>
      <c r="F105" s="58">
        <v>52</v>
      </c>
      <c r="G105" s="59">
        <v>717.37</v>
      </c>
      <c r="H105" s="60">
        <v>37303.24</v>
      </c>
      <c r="I105" s="41">
        <f t="shared" si="3"/>
        <v>14950838.040000005</v>
      </c>
      <c r="J105" s="42">
        <f t="shared" si="4"/>
        <v>0.56270396880202611</v>
      </c>
      <c r="L105" s="27"/>
    </row>
    <row r="106" spans="1:12" ht="16.5" customHeight="1" x14ac:dyDescent="0.25">
      <c r="A106" s="55" t="s">
        <v>4569</v>
      </c>
      <c r="B106" s="56" t="s">
        <v>4570</v>
      </c>
      <c r="C106" s="57" t="s">
        <v>4571</v>
      </c>
      <c r="D106" s="56" t="s">
        <v>6792</v>
      </c>
      <c r="E106" s="56" t="s">
        <v>12</v>
      </c>
      <c r="F106" s="58">
        <v>329</v>
      </c>
      <c r="G106" s="59">
        <v>113.34</v>
      </c>
      <c r="H106" s="60">
        <v>37288.86</v>
      </c>
      <c r="I106" s="41">
        <f t="shared" si="3"/>
        <v>14988126.900000004</v>
      </c>
      <c r="J106" s="42">
        <f t="shared" si="4"/>
        <v>0.56410740782383639</v>
      </c>
      <c r="L106" s="27"/>
    </row>
    <row r="107" spans="1:12" ht="24.75" customHeight="1" x14ac:dyDescent="0.25">
      <c r="A107" s="55" t="s">
        <v>841</v>
      </c>
      <c r="B107" s="56" t="s">
        <v>842</v>
      </c>
      <c r="C107" s="57" t="s">
        <v>843</v>
      </c>
      <c r="D107" s="56" t="s">
        <v>6792</v>
      </c>
      <c r="E107" s="56" t="s">
        <v>19</v>
      </c>
      <c r="F107" s="58">
        <v>9</v>
      </c>
      <c r="G107" s="59">
        <v>4129.7</v>
      </c>
      <c r="H107" s="60">
        <v>37167.300000000003</v>
      </c>
      <c r="I107" s="41">
        <f t="shared" si="3"/>
        <v>15025294.200000005</v>
      </c>
      <c r="J107" s="42">
        <f t="shared" si="4"/>
        <v>0.56550627169780132</v>
      </c>
      <c r="L107" s="27"/>
    </row>
    <row r="108" spans="1:12" ht="24.75" customHeight="1" x14ac:dyDescent="0.25">
      <c r="A108" s="55" t="s">
        <v>380</v>
      </c>
      <c r="B108" s="56">
        <v>102257</v>
      </c>
      <c r="C108" s="57" t="s">
        <v>384</v>
      </c>
      <c r="D108" s="56" t="s">
        <v>11</v>
      </c>
      <c r="E108" s="56" t="s">
        <v>12</v>
      </c>
      <c r="F108" s="58">
        <v>105</v>
      </c>
      <c r="G108" s="59">
        <v>350.23</v>
      </c>
      <c r="H108" s="60">
        <v>36774.15</v>
      </c>
      <c r="I108" s="41">
        <f t="shared" si="3"/>
        <v>15062068.350000005</v>
      </c>
      <c r="J108" s="42">
        <f t="shared" si="4"/>
        <v>0.56689033860421545</v>
      </c>
      <c r="L108" s="27"/>
    </row>
    <row r="109" spans="1:12" ht="24.75" customHeight="1" x14ac:dyDescent="0.25">
      <c r="A109" s="55" t="s">
        <v>2043</v>
      </c>
      <c r="B109" s="56" t="s">
        <v>2044</v>
      </c>
      <c r="C109" s="57" t="s">
        <v>2045</v>
      </c>
      <c r="D109" s="56" t="s">
        <v>11</v>
      </c>
      <c r="E109" s="56" t="s">
        <v>19</v>
      </c>
      <c r="F109" s="61">
        <v>120</v>
      </c>
      <c r="G109" s="59">
        <v>305.95</v>
      </c>
      <c r="H109" s="60">
        <v>36714</v>
      </c>
      <c r="I109" s="41">
        <f t="shared" si="3"/>
        <v>15098782.350000005</v>
      </c>
      <c r="J109" s="42">
        <f t="shared" si="4"/>
        <v>0.56827214164798634</v>
      </c>
      <c r="L109" s="27"/>
    </row>
    <row r="110" spans="1:12" ht="24.75" customHeight="1" x14ac:dyDescent="0.25">
      <c r="A110" s="55" t="s">
        <v>6565</v>
      </c>
      <c r="B110" s="56" t="s">
        <v>6578</v>
      </c>
      <c r="C110" s="57" t="s">
        <v>6579</v>
      </c>
      <c r="D110" s="56" t="s">
        <v>6840</v>
      </c>
      <c r="E110" s="56" t="s">
        <v>12</v>
      </c>
      <c r="F110" s="61">
        <v>34</v>
      </c>
      <c r="G110" s="59">
        <v>1077.58</v>
      </c>
      <c r="H110" s="60">
        <v>36637.72</v>
      </c>
      <c r="I110" s="41">
        <f t="shared" si="3"/>
        <v>15135420.070000006</v>
      </c>
      <c r="J110" s="42">
        <f t="shared" si="4"/>
        <v>0.5696510737450835</v>
      </c>
      <c r="L110" s="27"/>
    </row>
    <row r="111" spans="1:12" ht="24.75" customHeight="1" x14ac:dyDescent="0.25">
      <c r="A111" s="55" t="s">
        <v>4642</v>
      </c>
      <c r="B111" s="56" t="s">
        <v>4643</v>
      </c>
      <c r="C111" s="57" t="s">
        <v>4644</v>
      </c>
      <c r="D111" s="56" t="s">
        <v>11</v>
      </c>
      <c r="E111" s="56" t="s">
        <v>12</v>
      </c>
      <c r="F111" s="58">
        <v>1281</v>
      </c>
      <c r="G111" s="59">
        <v>28.51</v>
      </c>
      <c r="H111" s="60">
        <v>36521.31</v>
      </c>
      <c r="I111" s="41">
        <f t="shared" si="3"/>
        <v>15171941.380000006</v>
      </c>
      <c r="J111" s="42">
        <f t="shared" si="4"/>
        <v>0.57102562452463634</v>
      </c>
      <c r="L111" s="27"/>
    </row>
    <row r="112" spans="1:12" ht="16.5" customHeight="1" x14ac:dyDescent="0.25">
      <c r="A112" s="55" t="s">
        <v>1690</v>
      </c>
      <c r="B112" s="56" t="s">
        <v>1691</v>
      </c>
      <c r="C112" s="57" t="s">
        <v>1692</v>
      </c>
      <c r="D112" s="56" t="s">
        <v>11</v>
      </c>
      <c r="E112" s="56" t="s">
        <v>19</v>
      </c>
      <c r="F112" s="58">
        <v>12</v>
      </c>
      <c r="G112" s="59">
        <v>3038.26</v>
      </c>
      <c r="H112" s="60">
        <v>36459.120000000003</v>
      </c>
      <c r="I112" s="41">
        <f t="shared" si="3"/>
        <v>15208400.500000006</v>
      </c>
      <c r="J112" s="42">
        <f t="shared" si="4"/>
        <v>0.57239783466216443</v>
      </c>
      <c r="L112" s="27"/>
    </row>
    <row r="113" spans="1:12" ht="16.5" customHeight="1" x14ac:dyDescent="0.25">
      <c r="A113" s="55" t="s">
        <v>5568</v>
      </c>
      <c r="B113" s="56" t="s">
        <v>5572</v>
      </c>
      <c r="C113" s="57" t="s">
        <v>5573</v>
      </c>
      <c r="D113" s="56" t="s">
        <v>6792</v>
      </c>
      <c r="E113" s="56" t="s">
        <v>12</v>
      </c>
      <c r="F113" s="58">
        <v>1741</v>
      </c>
      <c r="G113" s="59">
        <v>20.94</v>
      </c>
      <c r="H113" s="60">
        <v>36456.54</v>
      </c>
      <c r="I113" s="41">
        <f t="shared" si="3"/>
        <v>15244857.040000005</v>
      </c>
      <c r="J113" s="42">
        <f t="shared" si="4"/>
        <v>0.57376994769635714</v>
      </c>
      <c r="K113" s="27" t="s">
        <v>6533</v>
      </c>
      <c r="L113" s="27"/>
    </row>
    <row r="114" spans="1:12" ht="16.5" customHeight="1" x14ac:dyDescent="0.25">
      <c r="A114" s="55" t="s">
        <v>4766</v>
      </c>
      <c r="B114" s="56" t="s">
        <v>4767</v>
      </c>
      <c r="C114" s="57" t="s">
        <v>4768</v>
      </c>
      <c r="D114" s="56" t="s">
        <v>6792</v>
      </c>
      <c r="E114" s="56" t="s">
        <v>12</v>
      </c>
      <c r="F114" s="58">
        <v>73</v>
      </c>
      <c r="G114" s="59">
        <v>498.86</v>
      </c>
      <c r="H114" s="60">
        <v>36416.78</v>
      </c>
      <c r="I114" s="41">
        <f t="shared" si="3"/>
        <v>15281273.820000004</v>
      </c>
      <c r="J114" s="42">
        <f t="shared" si="4"/>
        <v>0.57514056428535143</v>
      </c>
      <c r="L114" s="27"/>
    </row>
    <row r="115" spans="1:12" ht="16.5" customHeight="1" x14ac:dyDescent="0.25">
      <c r="A115" s="55" t="s">
        <v>4829</v>
      </c>
      <c r="B115" s="56" t="s">
        <v>4833</v>
      </c>
      <c r="C115" s="57" t="s">
        <v>4834</v>
      </c>
      <c r="D115" s="56" t="s">
        <v>6792</v>
      </c>
      <c r="E115" s="56" t="s">
        <v>12</v>
      </c>
      <c r="F115" s="58">
        <v>129</v>
      </c>
      <c r="G115" s="59">
        <v>280.57</v>
      </c>
      <c r="H115" s="60">
        <v>36193.53</v>
      </c>
      <c r="I115" s="41">
        <f t="shared" si="3"/>
        <v>15317467.350000003</v>
      </c>
      <c r="J115" s="42">
        <f t="shared" si="4"/>
        <v>0.57650277842488429</v>
      </c>
      <c r="L115" s="27"/>
    </row>
    <row r="116" spans="1:12" ht="24.75" customHeight="1" x14ac:dyDescent="0.25">
      <c r="A116" s="55" t="s">
        <v>6661</v>
      </c>
      <c r="B116" s="56" t="s">
        <v>6674</v>
      </c>
      <c r="C116" s="57" t="s">
        <v>6675</v>
      </c>
      <c r="D116" s="56" t="s">
        <v>11</v>
      </c>
      <c r="E116" s="56" t="s">
        <v>19</v>
      </c>
      <c r="F116" s="61">
        <v>3</v>
      </c>
      <c r="G116" s="59">
        <v>11905.63</v>
      </c>
      <c r="H116" s="60">
        <v>35716.89</v>
      </c>
      <c r="I116" s="41">
        <f t="shared" si="3"/>
        <v>15353184.240000004</v>
      </c>
      <c r="J116" s="42">
        <f t="shared" si="4"/>
        <v>0.57784705328777131</v>
      </c>
      <c r="L116" s="27"/>
    </row>
    <row r="117" spans="1:12" ht="24.75" customHeight="1" x14ac:dyDescent="0.25">
      <c r="A117" s="55" t="s">
        <v>5775</v>
      </c>
      <c r="B117" s="56" t="s">
        <v>5779</v>
      </c>
      <c r="C117" s="57" t="s">
        <v>5780</v>
      </c>
      <c r="D117" s="56" t="s">
        <v>6792</v>
      </c>
      <c r="E117" s="56" t="s">
        <v>68</v>
      </c>
      <c r="F117" s="58">
        <v>26</v>
      </c>
      <c r="G117" s="59">
        <v>1367.99</v>
      </c>
      <c r="H117" s="60">
        <v>35567.74</v>
      </c>
      <c r="I117" s="41">
        <f t="shared" si="3"/>
        <v>15388751.980000004</v>
      </c>
      <c r="J117" s="42">
        <f t="shared" si="4"/>
        <v>0.579185714599316</v>
      </c>
      <c r="L117" s="27"/>
    </row>
    <row r="118" spans="1:12" ht="24.75" customHeight="1" x14ac:dyDescent="0.25">
      <c r="A118" s="55" t="s">
        <v>1384</v>
      </c>
      <c r="B118" s="56" t="s">
        <v>1385</v>
      </c>
      <c r="C118" s="57" t="s">
        <v>1386</v>
      </c>
      <c r="D118" s="56" t="s">
        <v>6792</v>
      </c>
      <c r="E118" s="56" t="s">
        <v>19</v>
      </c>
      <c r="F118" s="58">
        <v>4</v>
      </c>
      <c r="G118" s="59">
        <v>8850.61</v>
      </c>
      <c r="H118" s="60">
        <v>35402.44</v>
      </c>
      <c r="I118" s="41">
        <f t="shared" si="3"/>
        <v>15424154.420000004</v>
      </c>
      <c r="J118" s="42">
        <f t="shared" si="4"/>
        <v>0.58051815452274891</v>
      </c>
      <c r="L118" s="27"/>
    </row>
    <row r="119" spans="1:12" ht="33" customHeight="1" x14ac:dyDescent="0.25">
      <c r="A119" s="55" t="s">
        <v>6760</v>
      </c>
      <c r="B119" s="56" t="s">
        <v>6773</v>
      </c>
      <c r="C119" s="57" t="s">
        <v>6774</v>
      </c>
      <c r="D119" s="56" t="s">
        <v>880</v>
      </c>
      <c r="E119" s="56" t="s">
        <v>19</v>
      </c>
      <c r="F119" s="58">
        <v>6</v>
      </c>
      <c r="G119" s="59">
        <v>5851.91</v>
      </c>
      <c r="H119" s="60">
        <v>35111.46</v>
      </c>
      <c r="I119" s="41">
        <f t="shared" si="3"/>
        <v>15459265.880000005</v>
      </c>
      <c r="J119" s="42">
        <f t="shared" si="4"/>
        <v>0.58183964284598366</v>
      </c>
      <c r="L119" s="27"/>
    </row>
    <row r="120" spans="1:12" ht="33" customHeight="1" x14ac:dyDescent="0.25">
      <c r="A120" s="55" t="s">
        <v>6757</v>
      </c>
      <c r="B120" s="56" t="s">
        <v>6770</v>
      </c>
      <c r="C120" s="57" t="s">
        <v>6771</v>
      </c>
      <c r="D120" s="56" t="s">
        <v>880</v>
      </c>
      <c r="E120" s="56" t="s">
        <v>19</v>
      </c>
      <c r="F120" s="58">
        <v>6</v>
      </c>
      <c r="G120" s="59">
        <v>5831.76</v>
      </c>
      <c r="H120" s="60">
        <v>34990.559999999998</v>
      </c>
      <c r="I120" s="41">
        <f t="shared" si="3"/>
        <v>15494256.440000005</v>
      </c>
      <c r="J120" s="42">
        <f t="shared" si="4"/>
        <v>0.58315658086176092</v>
      </c>
      <c r="L120" s="27"/>
    </row>
    <row r="121" spans="1:12" ht="24.75" customHeight="1" x14ac:dyDescent="0.25">
      <c r="A121" s="55" t="s">
        <v>1390</v>
      </c>
      <c r="B121" s="56" t="s">
        <v>1391</v>
      </c>
      <c r="C121" s="57" t="s">
        <v>1392</v>
      </c>
      <c r="D121" s="56" t="s">
        <v>6792</v>
      </c>
      <c r="E121" s="56" t="s">
        <v>19</v>
      </c>
      <c r="F121" s="58">
        <v>2</v>
      </c>
      <c r="G121" s="59">
        <v>17465.400000000001</v>
      </c>
      <c r="H121" s="60">
        <v>34930.800000000003</v>
      </c>
      <c r="I121" s="41">
        <f t="shared" si="3"/>
        <v>15529187.240000006</v>
      </c>
      <c r="J121" s="42">
        <f t="shared" si="4"/>
        <v>0.58447126969330621</v>
      </c>
      <c r="L121" s="27"/>
    </row>
    <row r="122" spans="1:12" ht="16.5" customHeight="1" x14ac:dyDescent="0.25">
      <c r="A122" s="55" t="s">
        <v>6219</v>
      </c>
      <c r="B122" s="56" t="s">
        <v>6232</v>
      </c>
      <c r="C122" s="57" t="s">
        <v>6233</v>
      </c>
      <c r="D122" s="56" t="s">
        <v>6792</v>
      </c>
      <c r="E122" s="56" t="s">
        <v>12</v>
      </c>
      <c r="F122" s="58">
        <v>70</v>
      </c>
      <c r="G122" s="59">
        <v>498.09</v>
      </c>
      <c r="H122" s="60">
        <v>34866.300000000003</v>
      </c>
      <c r="I122" s="41">
        <f t="shared" si="3"/>
        <v>15564053.540000007</v>
      </c>
      <c r="J122" s="42">
        <f t="shared" si="4"/>
        <v>0.58578353094146851</v>
      </c>
      <c r="L122" s="27"/>
    </row>
    <row r="123" spans="1:12" ht="24.75" customHeight="1" x14ac:dyDescent="0.25">
      <c r="A123" s="55" t="s">
        <v>5778</v>
      </c>
      <c r="B123" s="56" t="s">
        <v>5782</v>
      </c>
      <c r="C123" s="57" t="s">
        <v>5783</v>
      </c>
      <c r="D123" s="56" t="s">
        <v>6792</v>
      </c>
      <c r="E123" s="56" t="s">
        <v>68</v>
      </c>
      <c r="F123" s="58">
        <v>36</v>
      </c>
      <c r="G123" s="59">
        <v>965.43</v>
      </c>
      <c r="H123" s="60">
        <v>34755.480000000003</v>
      </c>
      <c r="I123" s="41">
        <f t="shared" si="3"/>
        <v>15598809.020000007</v>
      </c>
      <c r="J123" s="42">
        <f t="shared" si="4"/>
        <v>0.58709162126264625</v>
      </c>
      <c r="L123" s="27"/>
    </row>
    <row r="124" spans="1:12" ht="24.75" customHeight="1" x14ac:dyDescent="0.25">
      <c r="A124" s="55" t="s">
        <v>1654</v>
      </c>
      <c r="B124" s="56" t="s">
        <v>1655</v>
      </c>
      <c r="C124" s="57" t="s">
        <v>1656</v>
      </c>
      <c r="D124" s="56" t="s">
        <v>11</v>
      </c>
      <c r="E124" s="56" t="s">
        <v>19</v>
      </c>
      <c r="F124" s="58">
        <v>52</v>
      </c>
      <c r="G124" s="59">
        <v>667.68</v>
      </c>
      <c r="H124" s="60">
        <v>34719.360000000001</v>
      </c>
      <c r="I124" s="41">
        <f t="shared" si="3"/>
        <v>15633528.380000006</v>
      </c>
      <c r="J124" s="42">
        <f t="shared" si="4"/>
        <v>0.58839835213712943</v>
      </c>
      <c r="L124" s="27"/>
    </row>
    <row r="125" spans="1:12" ht="24.75" customHeight="1" x14ac:dyDescent="0.25">
      <c r="A125" s="55" t="s">
        <v>5740</v>
      </c>
      <c r="B125" s="56" t="s">
        <v>5743</v>
      </c>
      <c r="C125" s="57" t="s">
        <v>5744</v>
      </c>
      <c r="D125" s="56" t="s">
        <v>6792</v>
      </c>
      <c r="E125" s="56" t="s">
        <v>12</v>
      </c>
      <c r="F125" s="58">
        <v>504</v>
      </c>
      <c r="G125" s="59">
        <v>67.88</v>
      </c>
      <c r="H125" s="60">
        <v>34211.519999999997</v>
      </c>
      <c r="I125" s="41">
        <f t="shared" si="3"/>
        <v>15667739.900000006</v>
      </c>
      <c r="J125" s="42">
        <f t="shared" si="4"/>
        <v>0.5896859694620743</v>
      </c>
      <c r="L125" s="27"/>
    </row>
    <row r="126" spans="1:12" ht="16.5" customHeight="1" x14ac:dyDescent="0.25">
      <c r="A126" s="55" t="s">
        <v>1138</v>
      </c>
      <c r="B126" s="56" t="s">
        <v>1139</v>
      </c>
      <c r="C126" s="57" t="s">
        <v>1140</v>
      </c>
      <c r="D126" s="56" t="s">
        <v>6792</v>
      </c>
      <c r="E126" s="56" t="s">
        <v>12</v>
      </c>
      <c r="F126" s="58">
        <v>400</v>
      </c>
      <c r="G126" s="59">
        <v>85.45</v>
      </c>
      <c r="H126" s="60">
        <v>34180</v>
      </c>
      <c r="I126" s="41">
        <f t="shared" si="3"/>
        <v>15701919.900000006</v>
      </c>
      <c r="J126" s="42">
        <f t="shared" si="4"/>
        <v>0.59097240047030253</v>
      </c>
      <c r="L126" s="27"/>
    </row>
    <row r="127" spans="1:12" ht="16.5" customHeight="1" x14ac:dyDescent="0.25">
      <c r="A127" s="55" t="s">
        <v>3262</v>
      </c>
      <c r="B127" s="56" t="s">
        <v>3275</v>
      </c>
      <c r="C127" s="57" t="s">
        <v>3276</v>
      </c>
      <c r="D127" s="56" t="s">
        <v>6792</v>
      </c>
      <c r="E127" s="56" t="s">
        <v>19</v>
      </c>
      <c r="F127" s="61">
        <v>93</v>
      </c>
      <c r="G127" s="59">
        <v>364.73</v>
      </c>
      <c r="H127" s="60">
        <v>33919.89</v>
      </c>
      <c r="I127" s="41">
        <f t="shared" si="3"/>
        <v>15735839.790000007</v>
      </c>
      <c r="J127" s="42">
        <f t="shared" si="4"/>
        <v>0.59224904173103066</v>
      </c>
      <c r="L127" s="27"/>
    </row>
    <row r="128" spans="1:12" ht="16.5" customHeight="1" x14ac:dyDescent="0.25">
      <c r="A128" s="55" t="s">
        <v>6850</v>
      </c>
      <c r="B128" s="56" t="s">
        <v>6855</v>
      </c>
      <c r="C128" s="57" t="s">
        <v>6856</v>
      </c>
      <c r="D128" s="56" t="s">
        <v>11</v>
      </c>
      <c r="E128" s="56" t="s">
        <v>6854</v>
      </c>
      <c r="F128" s="58">
        <v>30</v>
      </c>
      <c r="G128" s="59">
        <v>1129.68</v>
      </c>
      <c r="H128" s="60">
        <v>33890.400000000001</v>
      </c>
      <c r="I128" s="41">
        <f t="shared" si="3"/>
        <v>15769730.190000007</v>
      </c>
      <c r="J128" s="42">
        <f t="shared" si="4"/>
        <v>0.59352457307805395</v>
      </c>
      <c r="L128" s="27"/>
    </row>
    <row r="129" spans="1:13" ht="16.5" customHeight="1" x14ac:dyDescent="0.25">
      <c r="A129" s="55" t="s">
        <v>1641</v>
      </c>
      <c r="B129" s="56" t="s">
        <v>1642</v>
      </c>
      <c r="C129" s="57" t="s">
        <v>1643</v>
      </c>
      <c r="D129" s="56" t="s">
        <v>11</v>
      </c>
      <c r="E129" s="56" t="s">
        <v>19</v>
      </c>
      <c r="F129" s="58">
        <v>52</v>
      </c>
      <c r="G129" s="59">
        <v>650.07000000000005</v>
      </c>
      <c r="H129" s="60">
        <v>33803.64</v>
      </c>
      <c r="I129" s="41">
        <f t="shared" si="3"/>
        <v>15803533.830000008</v>
      </c>
      <c r="J129" s="42">
        <f t="shared" si="4"/>
        <v>0.59479683904315006</v>
      </c>
      <c r="L129" s="27"/>
    </row>
    <row r="130" spans="1:13" ht="16.5" customHeight="1" x14ac:dyDescent="0.25">
      <c r="A130" s="55" t="s">
        <v>6634</v>
      </c>
      <c r="B130" s="56" t="s">
        <v>6647</v>
      </c>
      <c r="C130" s="57" t="s">
        <v>6648</v>
      </c>
      <c r="D130" s="56" t="s">
        <v>6840</v>
      </c>
      <c r="E130" s="56" t="s">
        <v>12</v>
      </c>
      <c r="F130" s="61">
        <v>18</v>
      </c>
      <c r="G130" s="59">
        <v>1862.84</v>
      </c>
      <c r="H130" s="60">
        <v>33531.120000000003</v>
      </c>
      <c r="I130" s="41">
        <f t="shared" si="3"/>
        <v>15837064.950000007</v>
      </c>
      <c r="J130" s="42">
        <f t="shared" si="4"/>
        <v>0.59605884818617572</v>
      </c>
      <c r="L130" s="27"/>
    </row>
    <row r="131" spans="1:13" ht="16.5" customHeight="1" x14ac:dyDescent="0.25">
      <c r="A131" s="55" t="s">
        <v>5649</v>
      </c>
      <c r="B131" s="56" t="s">
        <v>5650</v>
      </c>
      <c r="C131" s="57" t="s">
        <v>5651</v>
      </c>
      <c r="D131" s="56" t="s">
        <v>6792</v>
      </c>
      <c r="E131" s="56" t="s">
        <v>12</v>
      </c>
      <c r="F131" s="58">
        <v>30</v>
      </c>
      <c r="G131" s="59">
        <v>1107.31</v>
      </c>
      <c r="H131" s="60">
        <v>33219.300000000003</v>
      </c>
      <c r="I131" s="41">
        <f t="shared" si="3"/>
        <v>15870284.250000007</v>
      </c>
      <c r="J131" s="42">
        <f t="shared" si="4"/>
        <v>0.59730912137493042</v>
      </c>
      <c r="L131" s="27"/>
    </row>
    <row r="132" spans="1:13" ht="24.75" customHeight="1" x14ac:dyDescent="0.25">
      <c r="A132" s="55" t="s">
        <v>136</v>
      </c>
      <c r="B132" s="56" t="s">
        <v>137</v>
      </c>
      <c r="C132" s="57" t="s">
        <v>138</v>
      </c>
      <c r="D132" s="56" t="s">
        <v>11</v>
      </c>
      <c r="E132" s="56" t="s">
        <v>29</v>
      </c>
      <c r="F132" s="58">
        <v>59</v>
      </c>
      <c r="G132" s="59">
        <v>562.41</v>
      </c>
      <c r="H132" s="60">
        <v>33182.19</v>
      </c>
      <c r="I132" s="41">
        <f t="shared" si="3"/>
        <v>15903466.440000007</v>
      </c>
      <c r="J132" s="42">
        <f t="shared" si="4"/>
        <v>0.5985579978564084</v>
      </c>
      <c r="L132" s="27"/>
    </row>
    <row r="133" spans="1:13" ht="16.5" customHeight="1" x14ac:dyDescent="0.25">
      <c r="A133" s="55" t="s">
        <v>451</v>
      </c>
      <c r="B133" s="56" t="s">
        <v>455</v>
      </c>
      <c r="C133" s="57" t="s">
        <v>456</v>
      </c>
      <c r="D133" s="56" t="s">
        <v>6792</v>
      </c>
      <c r="E133" s="56" t="s">
        <v>12</v>
      </c>
      <c r="F133" s="58">
        <v>52</v>
      </c>
      <c r="G133" s="59">
        <v>638.04999999999995</v>
      </c>
      <c r="H133" s="60">
        <v>33178.6</v>
      </c>
      <c r="I133" s="41">
        <f t="shared" si="3"/>
        <v>15936645.040000007</v>
      </c>
      <c r="J133" s="42">
        <f t="shared" si="4"/>
        <v>0.59980673922122996</v>
      </c>
      <c r="L133" s="27"/>
    </row>
    <row r="134" spans="1:13" ht="16.5" customHeight="1" x14ac:dyDescent="0.25">
      <c r="A134" s="55" t="s">
        <v>5787</v>
      </c>
      <c r="B134" s="56" t="s">
        <v>5791</v>
      </c>
      <c r="C134" s="57" t="s">
        <v>5792</v>
      </c>
      <c r="D134" s="56" t="s">
        <v>36</v>
      </c>
      <c r="E134" s="56" t="s">
        <v>1368</v>
      </c>
      <c r="F134" s="58">
        <v>150</v>
      </c>
      <c r="G134" s="59">
        <v>220.43</v>
      </c>
      <c r="H134" s="60">
        <v>33064.5</v>
      </c>
      <c r="I134" s="41">
        <f t="shared" si="3"/>
        <v>15969709.540000007</v>
      </c>
      <c r="J134" s="42">
        <f t="shared" si="4"/>
        <v>0.60105118620986542</v>
      </c>
      <c r="L134" s="27"/>
    </row>
    <row r="135" spans="1:13" ht="16.5" customHeight="1" x14ac:dyDescent="0.25">
      <c r="A135" s="55" t="s">
        <v>6228</v>
      </c>
      <c r="B135" s="56" t="s">
        <v>6241</v>
      </c>
      <c r="C135" s="57" t="s">
        <v>6242</v>
      </c>
      <c r="D135" s="56" t="s">
        <v>6792</v>
      </c>
      <c r="E135" s="56" t="s">
        <v>12</v>
      </c>
      <c r="F135" s="58">
        <v>52</v>
      </c>
      <c r="G135" s="59">
        <v>634.54999999999995</v>
      </c>
      <c r="H135" s="60">
        <v>32996.6</v>
      </c>
      <c r="I135" s="41">
        <f t="shared" si="3"/>
        <v>16002706.140000006</v>
      </c>
      <c r="J135" s="42">
        <f t="shared" si="4"/>
        <v>0.60229307764948214</v>
      </c>
      <c r="L135" s="27"/>
    </row>
    <row r="136" spans="1:13" ht="24.75" x14ac:dyDescent="0.25">
      <c r="A136" s="55" t="s">
        <v>5121</v>
      </c>
      <c r="B136" s="56" t="s">
        <v>5125</v>
      </c>
      <c r="C136" s="57" t="s">
        <v>5126</v>
      </c>
      <c r="D136" s="56" t="s">
        <v>11</v>
      </c>
      <c r="E136" s="56" t="s">
        <v>29</v>
      </c>
      <c r="F136" s="58">
        <v>50</v>
      </c>
      <c r="G136" s="59">
        <v>658.02</v>
      </c>
      <c r="H136" s="60">
        <v>32901</v>
      </c>
      <c r="I136" s="41">
        <f t="shared" si="3"/>
        <v>16035607.140000006</v>
      </c>
      <c r="J136" s="42">
        <f t="shared" si="4"/>
        <v>0.60353137099651888</v>
      </c>
      <c r="K136" s="27" t="s">
        <v>6797</v>
      </c>
      <c r="M136" s="27">
        <f>F13+F136/0.08+F144/0.08+F165+F181/0.12+F399+F635+F947+F1431+F1537+F1547+F1630+F1716+F1949</f>
        <v>7188.333333333333</v>
      </c>
    </row>
    <row r="137" spans="1:13" ht="16.5" customHeight="1" x14ac:dyDescent="0.25">
      <c r="A137" s="55" t="s">
        <v>253</v>
      </c>
      <c r="B137" s="56" t="s">
        <v>254</v>
      </c>
      <c r="C137" s="57" t="s">
        <v>255</v>
      </c>
      <c r="D137" s="56" t="s">
        <v>6792</v>
      </c>
      <c r="E137" s="56" t="s">
        <v>29</v>
      </c>
      <c r="F137" s="58">
        <v>34</v>
      </c>
      <c r="G137" s="59">
        <v>966.26</v>
      </c>
      <c r="H137" s="60">
        <v>32852.839999999997</v>
      </c>
      <c r="I137" s="41">
        <f t="shared" si="3"/>
        <v>16068459.980000006</v>
      </c>
      <c r="J137" s="42">
        <f t="shared" si="4"/>
        <v>0.60476785174796299</v>
      </c>
      <c r="L137" s="27"/>
    </row>
    <row r="138" spans="1:13" ht="24.75" customHeight="1" x14ac:dyDescent="0.25">
      <c r="A138" s="55" t="s">
        <v>148</v>
      </c>
      <c r="B138" s="56" t="s">
        <v>149</v>
      </c>
      <c r="C138" s="57" t="s">
        <v>150</v>
      </c>
      <c r="D138" s="56" t="s">
        <v>6792</v>
      </c>
      <c r="E138" s="56" t="s">
        <v>29</v>
      </c>
      <c r="F138" s="58">
        <v>52</v>
      </c>
      <c r="G138" s="59">
        <v>630.64</v>
      </c>
      <c r="H138" s="60">
        <v>32793.279999999999</v>
      </c>
      <c r="I138" s="41">
        <f t="shared" si="3"/>
        <v>16101253.260000005</v>
      </c>
      <c r="J138" s="42">
        <f t="shared" si="4"/>
        <v>0.60600209084256529</v>
      </c>
      <c r="L138" s="27"/>
    </row>
    <row r="139" spans="1:13" ht="33" customHeight="1" x14ac:dyDescent="0.25">
      <c r="A139" s="55" t="s">
        <v>6751</v>
      </c>
      <c r="B139" s="56" t="s">
        <v>6764</v>
      </c>
      <c r="C139" s="57" t="s">
        <v>6765</v>
      </c>
      <c r="D139" s="56" t="s">
        <v>880</v>
      </c>
      <c r="E139" s="56" t="s">
        <v>19</v>
      </c>
      <c r="F139" s="58">
        <v>6</v>
      </c>
      <c r="G139" s="59">
        <v>5463.23</v>
      </c>
      <c r="H139" s="60">
        <v>32779.379999999997</v>
      </c>
      <c r="I139" s="41">
        <f t="shared" si="3"/>
        <v>16134032.640000006</v>
      </c>
      <c r="J139" s="42">
        <f t="shared" si="4"/>
        <v>0.60723580678353939</v>
      </c>
      <c r="L139" s="27"/>
    </row>
    <row r="140" spans="1:13" ht="16.5" customHeight="1" x14ac:dyDescent="0.25">
      <c r="A140" s="55" t="s">
        <v>6754</v>
      </c>
      <c r="B140" s="56" t="s">
        <v>6767</v>
      </c>
      <c r="C140" s="57" t="s">
        <v>6768</v>
      </c>
      <c r="D140" s="56" t="s">
        <v>880</v>
      </c>
      <c r="E140" s="56" t="s">
        <v>19</v>
      </c>
      <c r="F140" s="58">
        <v>6</v>
      </c>
      <c r="G140" s="59">
        <v>5463.23</v>
      </c>
      <c r="H140" s="60">
        <v>32779.379999999997</v>
      </c>
      <c r="I140" s="41">
        <f t="shared" si="3"/>
        <v>16166812.020000007</v>
      </c>
      <c r="J140" s="42">
        <f t="shared" si="4"/>
        <v>0.60846952272451349</v>
      </c>
      <c r="L140" s="27"/>
    </row>
    <row r="141" spans="1:13" ht="16.5" customHeight="1" x14ac:dyDescent="0.25">
      <c r="A141" s="55" t="s">
        <v>6552</v>
      </c>
      <c r="B141" s="56" t="s">
        <v>6566</v>
      </c>
      <c r="C141" s="57" t="s">
        <v>6567</v>
      </c>
      <c r="D141" s="56" t="s">
        <v>6840</v>
      </c>
      <c r="E141" s="56" t="s">
        <v>12</v>
      </c>
      <c r="F141" s="61">
        <v>12</v>
      </c>
      <c r="G141" s="59">
        <v>2728.29</v>
      </c>
      <c r="H141" s="60">
        <v>32739.48</v>
      </c>
      <c r="I141" s="41">
        <f t="shared" ref="I141:I204" si="5">H141+I140</f>
        <v>16199551.500000007</v>
      </c>
      <c r="J141" s="42">
        <f t="shared" ref="J141:J204" si="6">I141/$H$2272</f>
        <v>0.60970173695111585</v>
      </c>
      <c r="L141" s="27"/>
    </row>
    <row r="142" spans="1:13" ht="16.5" customHeight="1" x14ac:dyDescent="0.25">
      <c r="A142" s="55" t="s">
        <v>1894</v>
      </c>
      <c r="B142" s="56" t="s">
        <v>1895</v>
      </c>
      <c r="C142" s="57" t="s">
        <v>1896</v>
      </c>
      <c r="D142" s="56" t="s">
        <v>6792</v>
      </c>
      <c r="E142" s="56" t="s">
        <v>68</v>
      </c>
      <c r="F142" s="58">
        <v>600</v>
      </c>
      <c r="G142" s="59">
        <v>54.47</v>
      </c>
      <c r="H142" s="60">
        <v>32682</v>
      </c>
      <c r="I142" s="41">
        <f t="shared" si="5"/>
        <v>16232233.500000007</v>
      </c>
      <c r="J142" s="42">
        <f t="shared" si="6"/>
        <v>0.61093178780573587</v>
      </c>
      <c r="K142" s="27" t="s">
        <v>6801</v>
      </c>
      <c r="L142" s="27"/>
    </row>
    <row r="143" spans="1:13" ht="16.5" customHeight="1" x14ac:dyDescent="0.25">
      <c r="A143" s="55" t="s">
        <v>6153</v>
      </c>
      <c r="B143" s="56" t="s">
        <v>6166</v>
      </c>
      <c r="C143" s="57" t="s">
        <v>6167</v>
      </c>
      <c r="D143" s="56" t="s">
        <v>6792</v>
      </c>
      <c r="E143" s="56" t="s">
        <v>12</v>
      </c>
      <c r="F143" s="58">
        <v>102</v>
      </c>
      <c r="G143" s="59">
        <v>317.57</v>
      </c>
      <c r="H143" s="60">
        <v>32392.14</v>
      </c>
      <c r="I143" s="41">
        <f t="shared" si="5"/>
        <v>16264625.640000008</v>
      </c>
      <c r="J143" s="42">
        <f t="shared" si="6"/>
        <v>0.61215092921354364</v>
      </c>
      <c r="L143" s="27"/>
    </row>
    <row r="144" spans="1:13" ht="24.75" x14ac:dyDescent="0.25">
      <c r="A144" s="55" t="s">
        <v>5124</v>
      </c>
      <c r="B144" s="56" t="s">
        <v>5128</v>
      </c>
      <c r="C144" s="57" t="s">
        <v>5129</v>
      </c>
      <c r="D144" s="56" t="s">
        <v>11</v>
      </c>
      <c r="E144" s="56" t="s">
        <v>29</v>
      </c>
      <c r="F144" s="58">
        <v>50</v>
      </c>
      <c r="G144" s="59">
        <v>643.46</v>
      </c>
      <c r="H144" s="60">
        <v>32173</v>
      </c>
      <c r="I144" s="41">
        <f t="shared" si="5"/>
        <v>16296798.640000008</v>
      </c>
      <c r="J144" s="42">
        <f t="shared" si="6"/>
        <v>0.61336182285976137</v>
      </c>
      <c r="K144" s="27" t="s">
        <v>6797</v>
      </c>
      <c r="M144" s="27">
        <f>M136/2</f>
        <v>3594.1666666666665</v>
      </c>
    </row>
    <row r="145" spans="1:12" ht="16.5" customHeight="1" x14ac:dyDescent="0.25">
      <c r="A145" s="55" t="s">
        <v>3241</v>
      </c>
      <c r="B145" s="56" t="s">
        <v>3254</v>
      </c>
      <c r="C145" s="57" t="s">
        <v>3255</v>
      </c>
      <c r="D145" s="56" t="s">
        <v>6792</v>
      </c>
      <c r="E145" s="56" t="s">
        <v>19</v>
      </c>
      <c r="F145" s="61">
        <v>17</v>
      </c>
      <c r="G145" s="59">
        <v>1889.95</v>
      </c>
      <c r="H145" s="60">
        <v>32129.15</v>
      </c>
      <c r="I145" s="41">
        <f t="shared" si="5"/>
        <v>16328927.790000008</v>
      </c>
      <c r="J145" s="42">
        <f t="shared" si="6"/>
        <v>0.61457106612564827</v>
      </c>
      <c r="L145" s="27"/>
    </row>
    <row r="146" spans="1:12" ht="16.5" customHeight="1" x14ac:dyDescent="0.25">
      <c r="A146" s="55" t="s">
        <v>1623</v>
      </c>
      <c r="B146" s="56" t="s">
        <v>1624</v>
      </c>
      <c r="C146" s="57" t="s">
        <v>1625</v>
      </c>
      <c r="D146" s="56" t="s">
        <v>11</v>
      </c>
      <c r="E146" s="56" t="s">
        <v>19</v>
      </c>
      <c r="F146" s="58">
        <v>16</v>
      </c>
      <c r="G146" s="59">
        <v>2004.64</v>
      </c>
      <c r="H146" s="60">
        <v>32074.240000000002</v>
      </c>
      <c r="I146" s="41">
        <f t="shared" si="5"/>
        <v>16361002.030000009</v>
      </c>
      <c r="J146" s="42">
        <f t="shared" si="6"/>
        <v>0.61577824274651882</v>
      </c>
      <c r="L146" s="27"/>
    </row>
    <row r="147" spans="1:12" ht="16.5" customHeight="1" x14ac:dyDescent="0.25">
      <c r="A147" s="55" t="s">
        <v>2445</v>
      </c>
      <c r="B147" s="56" t="s">
        <v>2446</v>
      </c>
      <c r="C147" s="57" t="s">
        <v>2447</v>
      </c>
      <c r="D147" s="56" t="s">
        <v>6792</v>
      </c>
      <c r="E147" s="56" t="s">
        <v>19</v>
      </c>
      <c r="F147" s="58">
        <v>6</v>
      </c>
      <c r="G147" s="59">
        <v>5307.61</v>
      </c>
      <c r="H147" s="60">
        <v>31845.66</v>
      </c>
      <c r="I147" s="41">
        <f t="shared" si="5"/>
        <v>16392847.690000009</v>
      </c>
      <c r="J147" s="42">
        <f t="shared" si="6"/>
        <v>0.61697681631297552</v>
      </c>
      <c r="L147" s="27"/>
    </row>
    <row r="148" spans="1:12" ht="16.5" customHeight="1" x14ac:dyDescent="0.25">
      <c r="A148" s="55" t="s">
        <v>6428</v>
      </c>
      <c r="B148" s="56" t="s">
        <v>6441</v>
      </c>
      <c r="C148" s="57" t="s">
        <v>6442</v>
      </c>
      <c r="D148" s="56" t="s">
        <v>6792</v>
      </c>
      <c r="E148" s="56" t="s">
        <v>12</v>
      </c>
      <c r="F148" s="58">
        <v>391</v>
      </c>
      <c r="G148" s="59">
        <v>81.180000000000007</v>
      </c>
      <c r="H148" s="60">
        <v>31741.38</v>
      </c>
      <c r="I148" s="41">
        <f t="shared" si="5"/>
        <v>16424589.07000001</v>
      </c>
      <c r="J148" s="42">
        <f t="shared" si="6"/>
        <v>0.61817146509811172</v>
      </c>
      <c r="L148" s="27"/>
    </row>
    <row r="149" spans="1:12" ht="16.5" customHeight="1" x14ac:dyDescent="0.25">
      <c r="A149" s="55" t="s">
        <v>3231</v>
      </c>
      <c r="B149" s="56" t="s">
        <v>3242</v>
      </c>
      <c r="C149" s="57" t="s">
        <v>3243</v>
      </c>
      <c r="D149" s="56" t="s">
        <v>11</v>
      </c>
      <c r="E149" s="56" t="s">
        <v>19</v>
      </c>
      <c r="F149" s="61">
        <v>1006</v>
      </c>
      <c r="G149" s="59">
        <v>31.52</v>
      </c>
      <c r="H149" s="60">
        <v>31709.119999999999</v>
      </c>
      <c r="I149" s="41">
        <f t="shared" si="5"/>
        <v>16456298.190000009</v>
      </c>
      <c r="J149" s="42">
        <f t="shared" si="6"/>
        <v>0.61936489971518682</v>
      </c>
      <c r="L149" s="27"/>
    </row>
    <row r="150" spans="1:12" ht="16.5" customHeight="1" x14ac:dyDescent="0.25">
      <c r="A150" s="55" t="s">
        <v>1611</v>
      </c>
      <c r="B150" s="56" t="s">
        <v>1612</v>
      </c>
      <c r="C150" s="57" t="s">
        <v>1613</v>
      </c>
      <c r="D150" s="56" t="s">
        <v>11</v>
      </c>
      <c r="E150" s="56" t="s">
        <v>19</v>
      </c>
      <c r="F150" s="58">
        <v>88</v>
      </c>
      <c r="G150" s="59">
        <v>359.46</v>
      </c>
      <c r="H150" s="60">
        <v>31632.48</v>
      </c>
      <c r="I150" s="41">
        <f t="shared" si="5"/>
        <v>16487930.670000009</v>
      </c>
      <c r="J150" s="42">
        <f t="shared" si="6"/>
        <v>0.62055544983628563</v>
      </c>
      <c r="L150" s="27"/>
    </row>
    <row r="151" spans="1:12" ht="16.5" customHeight="1" x14ac:dyDescent="0.25">
      <c r="A151" s="55" t="s">
        <v>145</v>
      </c>
      <c r="B151" s="56" t="s">
        <v>146</v>
      </c>
      <c r="C151" s="57" t="s">
        <v>147</v>
      </c>
      <c r="D151" s="56" t="s">
        <v>6792</v>
      </c>
      <c r="E151" s="56" t="s">
        <v>29</v>
      </c>
      <c r="F151" s="58">
        <v>52</v>
      </c>
      <c r="G151" s="59">
        <v>606.44000000000005</v>
      </c>
      <c r="H151" s="60">
        <v>31534.880000000001</v>
      </c>
      <c r="I151" s="41">
        <f t="shared" si="5"/>
        <v>16519465.55000001</v>
      </c>
      <c r="J151" s="42">
        <f t="shared" si="6"/>
        <v>0.62174232659090101</v>
      </c>
      <c r="L151" s="27"/>
    </row>
    <row r="152" spans="1:12" ht="16.5" customHeight="1" x14ac:dyDescent="0.25">
      <c r="A152" s="55" t="s">
        <v>1693</v>
      </c>
      <c r="B152" s="56" t="s">
        <v>1694</v>
      </c>
      <c r="C152" s="57" t="s">
        <v>1695</v>
      </c>
      <c r="D152" s="56" t="s">
        <v>6792</v>
      </c>
      <c r="E152" s="56" t="s">
        <v>19</v>
      </c>
      <c r="F152" s="58">
        <v>12</v>
      </c>
      <c r="G152" s="59">
        <v>2587.94</v>
      </c>
      <c r="H152" s="60">
        <v>31055.279999999999</v>
      </c>
      <c r="I152" s="41">
        <f t="shared" si="5"/>
        <v>16550520.830000009</v>
      </c>
      <c r="J152" s="42">
        <f t="shared" si="6"/>
        <v>0.62291115266349339</v>
      </c>
      <c r="L152" s="27"/>
    </row>
    <row r="153" spans="1:12" ht="16.5" customHeight="1" x14ac:dyDescent="0.25">
      <c r="A153" s="55" t="s">
        <v>2097</v>
      </c>
      <c r="B153" s="56" t="s">
        <v>2098</v>
      </c>
      <c r="C153" s="57" t="s">
        <v>2099</v>
      </c>
      <c r="D153" s="56" t="s">
        <v>6792</v>
      </c>
      <c r="E153" s="56" t="s">
        <v>698</v>
      </c>
      <c r="F153" s="61">
        <v>9</v>
      </c>
      <c r="G153" s="59">
        <v>3435.44</v>
      </c>
      <c r="H153" s="60">
        <v>30918.959999999999</v>
      </c>
      <c r="I153" s="41">
        <f t="shared" si="5"/>
        <v>16581439.79000001</v>
      </c>
      <c r="J153" s="42">
        <f t="shared" si="6"/>
        <v>0.62407484806683367</v>
      </c>
      <c r="L153" s="27"/>
    </row>
    <row r="154" spans="1:12" ht="16.5" customHeight="1" x14ac:dyDescent="0.25">
      <c r="A154" s="55" t="s">
        <v>142</v>
      </c>
      <c r="B154" s="56" t="s">
        <v>143</v>
      </c>
      <c r="C154" s="57" t="s">
        <v>144</v>
      </c>
      <c r="D154" s="56" t="s">
        <v>6792</v>
      </c>
      <c r="E154" s="56" t="s">
        <v>29</v>
      </c>
      <c r="F154" s="58">
        <v>52</v>
      </c>
      <c r="G154" s="59">
        <v>585.44000000000005</v>
      </c>
      <c r="H154" s="60">
        <v>30442.880000000001</v>
      </c>
      <c r="I154" s="41">
        <f t="shared" si="5"/>
        <v>16611882.670000011</v>
      </c>
      <c r="J154" s="42">
        <f t="shared" si="6"/>
        <v>0.62522062527022071</v>
      </c>
      <c r="L154" s="27"/>
    </row>
    <row r="155" spans="1:12" ht="16.5" customHeight="1" x14ac:dyDescent="0.25">
      <c r="A155" s="55" t="s">
        <v>3013</v>
      </c>
      <c r="B155" s="56" t="s">
        <v>3014</v>
      </c>
      <c r="C155" s="57" t="s">
        <v>3015</v>
      </c>
      <c r="D155" s="56" t="s">
        <v>11</v>
      </c>
      <c r="E155" s="56" t="s">
        <v>68</v>
      </c>
      <c r="F155" s="58">
        <v>300</v>
      </c>
      <c r="G155" s="59">
        <v>100.97</v>
      </c>
      <c r="H155" s="60">
        <v>30291</v>
      </c>
      <c r="I155" s="41">
        <f t="shared" si="5"/>
        <v>16642173.670000011</v>
      </c>
      <c r="J155" s="42">
        <f t="shared" si="6"/>
        <v>0.62636068617338747</v>
      </c>
      <c r="K155" s="27" t="s">
        <v>3301</v>
      </c>
      <c r="L155" s="27"/>
    </row>
    <row r="156" spans="1:12" ht="16.5" customHeight="1" x14ac:dyDescent="0.25">
      <c r="A156" s="55" t="s">
        <v>1560</v>
      </c>
      <c r="B156" s="56" t="s">
        <v>1561</v>
      </c>
      <c r="C156" s="57" t="s">
        <v>1562</v>
      </c>
      <c r="D156" s="56" t="s">
        <v>6792</v>
      </c>
      <c r="E156" s="56" t="s">
        <v>19</v>
      </c>
      <c r="F156" s="58">
        <v>81</v>
      </c>
      <c r="G156" s="59">
        <v>373.53</v>
      </c>
      <c r="H156" s="60">
        <v>30255.93</v>
      </c>
      <c r="I156" s="41">
        <f t="shared" si="5"/>
        <v>16672429.600000011</v>
      </c>
      <c r="J156" s="42">
        <f t="shared" si="6"/>
        <v>0.62749942714865892</v>
      </c>
      <c r="L156" s="27"/>
    </row>
    <row r="157" spans="1:12" ht="16.5" customHeight="1" x14ac:dyDescent="0.25">
      <c r="A157" s="55" t="s">
        <v>2415</v>
      </c>
      <c r="B157" s="56" t="s">
        <v>6822</v>
      </c>
      <c r="C157" s="57" t="s">
        <v>6823</v>
      </c>
      <c r="D157" s="56" t="s">
        <v>36</v>
      </c>
      <c r="E157" s="56" t="s">
        <v>1368</v>
      </c>
      <c r="F157" s="61">
        <v>3500</v>
      </c>
      <c r="G157" s="59">
        <v>8.6300000000000008</v>
      </c>
      <c r="H157" s="60">
        <v>30205</v>
      </c>
      <c r="I157" s="41">
        <f t="shared" si="5"/>
        <v>16702634.600000011</v>
      </c>
      <c r="J157" s="42">
        <f t="shared" si="6"/>
        <v>0.62863625127398171</v>
      </c>
      <c r="L157" s="27"/>
    </row>
    <row r="158" spans="1:12" ht="16.5" customHeight="1" x14ac:dyDescent="0.25">
      <c r="A158" s="55" t="s">
        <v>4823</v>
      </c>
      <c r="B158" s="56" t="s">
        <v>4827</v>
      </c>
      <c r="C158" s="57" t="s">
        <v>4828</v>
      </c>
      <c r="D158" s="56" t="s">
        <v>11</v>
      </c>
      <c r="E158" s="56" t="s">
        <v>12</v>
      </c>
      <c r="F158" s="58">
        <v>152</v>
      </c>
      <c r="G158" s="59">
        <v>197.64</v>
      </c>
      <c r="H158" s="60">
        <v>30041.279999999999</v>
      </c>
      <c r="I158" s="41">
        <f t="shared" si="5"/>
        <v>16732675.88000001</v>
      </c>
      <c r="J158" s="42">
        <f t="shared" si="6"/>
        <v>0.6297669134775763</v>
      </c>
      <c r="L158" s="27"/>
    </row>
    <row r="159" spans="1:12" ht="16.5" customHeight="1" x14ac:dyDescent="0.25">
      <c r="A159" s="55" t="s">
        <v>4299</v>
      </c>
      <c r="B159" s="56" t="s">
        <v>4312</v>
      </c>
      <c r="C159" s="57" t="s">
        <v>4313</v>
      </c>
      <c r="D159" s="56" t="s">
        <v>36</v>
      </c>
      <c r="E159" s="56" t="s">
        <v>4314</v>
      </c>
      <c r="F159" s="58">
        <v>3200</v>
      </c>
      <c r="G159" s="59">
        <v>9.34</v>
      </c>
      <c r="H159" s="60">
        <v>29888</v>
      </c>
      <c r="I159" s="41">
        <f t="shared" si="5"/>
        <v>16762563.88000001</v>
      </c>
      <c r="J159" s="42">
        <f t="shared" si="6"/>
        <v>0.63089180668921829</v>
      </c>
      <c r="L159" s="27"/>
    </row>
    <row r="160" spans="1:12" ht="15" customHeight="1" x14ac:dyDescent="0.25">
      <c r="A160" s="55" t="s">
        <v>6225</v>
      </c>
      <c r="B160" s="56" t="s">
        <v>6238</v>
      </c>
      <c r="C160" s="57" t="s">
        <v>6239</v>
      </c>
      <c r="D160" s="56" t="s">
        <v>6792</v>
      </c>
      <c r="E160" s="56" t="s">
        <v>12</v>
      </c>
      <c r="F160" s="58">
        <v>52</v>
      </c>
      <c r="G160" s="59">
        <v>574.65</v>
      </c>
      <c r="H160" s="60">
        <v>29881.8</v>
      </c>
      <c r="I160" s="41">
        <f t="shared" si="5"/>
        <v>16792445.680000011</v>
      </c>
      <c r="J160" s="42">
        <f t="shared" si="6"/>
        <v>0.63201646655175991</v>
      </c>
      <c r="L160" s="27"/>
    </row>
    <row r="161" spans="1:12" ht="41.25" customHeight="1" x14ac:dyDescent="0.25">
      <c r="A161" s="55" t="s">
        <v>5074</v>
      </c>
      <c r="B161" s="56" t="s">
        <v>5078</v>
      </c>
      <c r="C161" s="57" t="s">
        <v>5079</v>
      </c>
      <c r="D161" s="56" t="s">
        <v>11</v>
      </c>
      <c r="E161" s="56" t="s">
        <v>29</v>
      </c>
      <c r="F161" s="58">
        <v>43</v>
      </c>
      <c r="G161" s="59">
        <v>687.98</v>
      </c>
      <c r="H161" s="60">
        <v>29583.14</v>
      </c>
      <c r="I161" s="41">
        <f t="shared" si="5"/>
        <v>16822028.820000011</v>
      </c>
      <c r="J161" s="42">
        <f t="shared" si="6"/>
        <v>0.63312988576231455</v>
      </c>
      <c r="L161" s="27"/>
    </row>
    <row r="162" spans="1:12" ht="33" customHeight="1" x14ac:dyDescent="0.25">
      <c r="A162" s="55" t="s">
        <v>850</v>
      </c>
      <c r="B162" s="56" t="s">
        <v>851</v>
      </c>
      <c r="C162" s="57" t="s">
        <v>852</v>
      </c>
      <c r="D162" s="56" t="s">
        <v>6792</v>
      </c>
      <c r="E162" s="56" t="s">
        <v>19</v>
      </c>
      <c r="F162" s="58">
        <v>7</v>
      </c>
      <c r="G162" s="59">
        <v>4185.87</v>
      </c>
      <c r="H162" s="60">
        <v>29301.09</v>
      </c>
      <c r="I162" s="41">
        <f t="shared" si="5"/>
        <v>16851329.910000011</v>
      </c>
      <c r="J162" s="42">
        <f t="shared" si="6"/>
        <v>0.63423268947064937</v>
      </c>
      <c r="L162" s="27"/>
    </row>
    <row r="163" spans="1:12" ht="41.25" customHeight="1" x14ac:dyDescent="0.25">
      <c r="A163" s="55" t="s">
        <v>262</v>
      </c>
      <c r="B163" s="56" t="s">
        <v>263</v>
      </c>
      <c r="C163" s="57" t="s">
        <v>264</v>
      </c>
      <c r="D163" s="56" t="s">
        <v>6792</v>
      </c>
      <c r="E163" s="56" t="s">
        <v>93</v>
      </c>
      <c r="F163" s="58">
        <v>1006</v>
      </c>
      <c r="G163" s="59">
        <v>29.07</v>
      </c>
      <c r="H163" s="60">
        <v>29244.42</v>
      </c>
      <c r="I163" s="41">
        <f t="shared" si="5"/>
        <v>16880574.330000013</v>
      </c>
      <c r="J163" s="42">
        <f t="shared" si="6"/>
        <v>0.63533336029293286</v>
      </c>
      <c r="L163" s="27"/>
    </row>
    <row r="164" spans="1:12" ht="16.5" customHeight="1" x14ac:dyDescent="0.25">
      <c r="A164" s="55" t="s">
        <v>1563</v>
      </c>
      <c r="B164" s="56" t="s">
        <v>1564</v>
      </c>
      <c r="C164" s="57" t="s">
        <v>1565</v>
      </c>
      <c r="D164" s="56" t="s">
        <v>6792</v>
      </c>
      <c r="E164" s="56" t="s">
        <v>19</v>
      </c>
      <c r="F164" s="58">
        <v>61</v>
      </c>
      <c r="G164" s="59">
        <v>477.71</v>
      </c>
      <c r="H164" s="60">
        <v>29140.31</v>
      </c>
      <c r="I164" s="41">
        <f t="shared" si="5"/>
        <v>16909714.640000012</v>
      </c>
      <c r="J164" s="42">
        <f t="shared" si="6"/>
        <v>0.63643011273217742</v>
      </c>
      <c r="L164" s="27"/>
    </row>
    <row r="165" spans="1:12" ht="33" customHeight="1" x14ac:dyDescent="0.25">
      <c r="A165" s="55" t="s">
        <v>4697</v>
      </c>
      <c r="B165" s="56" t="s">
        <v>4698</v>
      </c>
      <c r="C165" s="57" t="s">
        <v>4699</v>
      </c>
      <c r="D165" s="56" t="s">
        <v>11</v>
      </c>
      <c r="E165" s="56" t="s">
        <v>12</v>
      </c>
      <c r="F165" s="58">
        <v>330</v>
      </c>
      <c r="G165" s="59">
        <v>87.8</v>
      </c>
      <c r="H165" s="60">
        <v>28974</v>
      </c>
      <c r="I165" s="41">
        <f t="shared" si="5"/>
        <v>16938688.640000012</v>
      </c>
      <c r="J165" s="42">
        <f t="shared" si="6"/>
        <v>0.63752060576998915</v>
      </c>
      <c r="K165" s="27" t="s">
        <v>6797</v>
      </c>
      <c r="L165" s="27"/>
    </row>
    <row r="166" spans="1:12" ht="41.25" customHeight="1" x14ac:dyDescent="0.25">
      <c r="A166" s="55" t="s">
        <v>6568</v>
      </c>
      <c r="B166" s="56" t="s">
        <v>6581</v>
      </c>
      <c r="C166" s="57" t="s">
        <v>6582</v>
      </c>
      <c r="D166" s="56" t="s">
        <v>6840</v>
      </c>
      <c r="E166" s="56" t="s">
        <v>12</v>
      </c>
      <c r="F166" s="61">
        <v>34</v>
      </c>
      <c r="G166" s="59">
        <v>850.79</v>
      </c>
      <c r="H166" s="60">
        <v>28926.86</v>
      </c>
      <c r="I166" s="41">
        <f t="shared" si="5"/>
        <v>16967615.500000011</v>
      </c>
      <c r="J166" s="42">
        <f t="shared" si="6"/>
        <v>0.6386093246018989</v>
      </c>
      <c r="L166" s="27"/>
    </row>
    <row r="167" spans="1:12" ht="41.25" customHeight="1" x14ac:dyDescent="0.25">
      <c r="A167" s="55" t="s">
        <v>3827</v>
      </c>
      <c r="B167" s="56" t="s">
        <v>3846</v>
      </c>
      <c r="C167" s="57" t="s">
        <v>3847</v>
      </c>
      <c r="D167" s="56" t="s">
        <v>6840</v>
      </c>
      <c r="E167" s="56" t="s">
        <v>19</v>
      </c>
      <c r="F167" s="58">
        <v>3</v>
      </c>
      <c r="G167" s="59">
        <v>9626.31</v>
      </c>
      <c r="H167" s="60">
        <v>28878.93</v>
      </c>
      <c r="I167" s="41">
        <f t="shared" si="5"/>
        <v>16996494.430000011</v>
      </c>
      <c r="J167" s="42">
        <f t="shared" si="6"/>
        <v>0.63969623949471488</v>
      </c>
      <c r="L167" s="27"/>
    </row>
    <row r="168" spans="1:12" ht="41.25" customHeight="1" x14ac:dyDescent="0.25">
      <c r="A168" s="55" t="s">
        <v>856</v>
      </c>
      <c r="B168" s="56" t="s">
        <v>857</v>
      </c>
      <c r="C168" s="57" t="s">
        <v>858</v>
      </c>
      <c r="D168" s="56" t="s">
        <v>6792</v>
      </c>
      <c r="E168" s="56" t="s">
        <v>19</v>
      </c>
      <c r="F168" s="58">
        <v>7</v>
      </c>
      <c r="G168" s="59">
        <v>4114</v>
      </c>
      <c r="H168" s="60">
        <v>28798</v>
      </c>
      <c r="I168" s="41">
        <f t="shared" si="5"/>
        <v>17025292.430000011</v>
      </c>
      <c r="J168" s="42">
        <f t="shared" si="6"/>
        <v>0.64078010842903177</v>
      </c>
      <c r="L168" s="27"/>
    </row>
    <row r="169" spans="1:12" ht="41.25" customHeight="1" x14ac:dyDescent="0.25">
      <c r="A169" s="55" t="s">
        <v>5661</v>
      </c>
      <c r="B169" s="56" t="s">
        <v>5662</v>
      </c>
      <c r="C169" s="57" t="s">
        <v>5663</v>
      </c>
      <c r="D169" s="56" t="s">
        <v>6792</v>
      </c>
      <c r="E169" s="56" t="s">
        <v>12</v>
      </c>
      <c r="F169" s="58">
        <v>26</v>
      </c>
      <c r="G169" s="59">
        <v>1102.7</v>
      </c>
      <c r="H169" s="60">
        <v>28670.2</v>
      </c>
      <c r="I169" s="41">
        <f t="shared" si="5"/>
        <v>17053962.63000001</v>
      </c>
      <c r="J169" s="42">
        <f t="shared" si="6"/>
        <v>0.64185916736092485</v>
      </c>
      <c r="L169" s="27"/>
    </row>
    <row r="170" spans="1:12" ht="41.25" customHeight="1" x14ac:dyDescent="0.25">
      <c r="A170" s="55" t="s">
        <v>2442</v>
      </c>
      <c r="B170" s="56" t="s">
        <v>2443</v>
      </c>
      <c r="C170" s="57" t="s">
        <v>2444</v>
      </c>
      <c r="D170" s="56" t="s">
        <v>6792</v>
      </c>
      <c r="E170" s="56" t="s">
        <v>19</v>
      </c>
      <c r="F170" s="58">
        <v>5</v>
      </c>
      <c r="G170" s="59">
        <v>5697.29</v>
      </c>
      <c r="H170" s="60">
        <v>28486.45</v>
      </c>
      <c r="I170" s="41">
        <f t="shared" si="5"/>
        <v>17082449.080000009</v>
      </c>
      <c r="J170" s="42">
        <f t="shared" si="6"/>
        <v>0.64293131050294761</v>
      </c>
      <c r="L170" s="27"/>
    </row>
    <row r="171" spans="1:12" ht="41.25" customHeight="1" x14ac:dyDescent="0.25">
      <c r="A171" s="55" t="s">
        <v>1007</v>
      </c>
      <c r="B171" s="56" t="s">
        <v>1008</v>
      </c>
      <c r="C171" s="57" t="s">
        <v>1009</v>
      </c>
      <c r="D171" s="56" t="s">
        <v>6792</v>
      </c>
      <c r="E171" s="56" t="s">
        <v>12</v>
      </c>
      <c r="F171" s="58">
        <v>76</v>
      </c>
      <c r="G171" s="59">
        <v>373.89</v>
      </c>
      <c r="H171" s="60">
        <v>28415.64</v>
      </c>
      <c r="I171" s="41">
        <f t="shared" si="5"/>
        <v>17110864.72000001</v>
      </c>
      <c r="J171" s="42">
        <f t="shared" si="6"/>
        <v>0.64400078857242249</v>
      </c>
      <c r="L171" s="27"/>
    </row>
    <row r="172" spans="1:12" ht="41.25" customHeight="1" x14ac:dyDescent="0.25">
      <c r="A172" s="55" t="s">
        <v>2421</v>
      </c>
      <c r="B172" s="56" t="s">
        <v>2419</v>
      </c>
      <c r="C172" s="57" t="s">
        <v>2420</v>
      </c>
      <c r="D172" s="56" t="s">
        <v>880</v>
      </c>
      <c r="E172" s="56" t="s">
        <v>19</v>
      </c>
      <c r="F172" s="61">
        <v>294</v>
      </c>
      <c r="G172" s="59">
        <v>96.54</v>
      </c>
      <c r="H172" s="60">
        <v>28382.76</v>
      </c>
      <c r="I172" s="41">
        <f t="shared" si="5"/>
        <v>17139247.480000012</v>
      </c>
      <c r="J172" s="42">
        <f t="shared" si="6"/>
        <v>0.64506902913892628</v>
      </c>
      <c r="L172" s="27"/>
    </row>
    <row r="173" spans="1:12" ht="41.25" customHeight="1" x14ac:dyDescent="0.25">
      <c r="A173" s="55" t="s">
        <v>6150</v>
      </c>
      <c r="B173" s="56" t="s">
        <v>6163</v>
      </c>
      <c r="C173" s="57" t="s">
        <v>6164</v>
      </c>
      <c r="D173" s="56" t="s">
        <v>6792</v>
      </c>
      <c r="E173" s="56" t="s">
        <v>12</v>
      </c>
      <c r="F173" s="58">
        <v>200</v>
      </c>
      <c r="G173" s="59">
        <v>141.83000000000001</v>
      </c>
      <c r="H173" s="60">
        <v>28366</v>
      </c>
      <c r="I173" s="41">
        <f t="shared" si="5"/>
        <v>17167613.480000012</v>
      </c>
      <c r="J173" s="42">
        <f t="shared" si="6"/>
        <v>0.64613663891011996</v>
      </c>
      <c r="L173" s="27"/>
    </row>
    <row r="174" spans="1:12" ht="41.25" customHeight="1" x14ac:dyDescent="0.25">
      <c r="A174" s="55" t="s">
        <v>6502</v>
      </c>
      <c r="B174" s="56" t="s">
        <v>6515</v>
      </c>
      <c r="C174" s="57" t="s">
        <v>6516</v>
      </c>
      <c r="D174" s="56" t="s">
        <v>6792</v>
      </c>
      <c r="E174" s="56" t="s">
        <v>19</v>
      </c>
      <c r="F174" s="58">
        <v>19</v>
      </c>
      <c r="G174" s="59">
        <v>1489</v>
      </c>
      <c r="H174" s="60">
        <v>28291</v>
      </c>
      <c r="I174" s="41">
        <f t="shared" si="5"/>
        <v>17195904.480000012</v>
      </c>
      <c r="J174" s="42">
        <f t="shared" si="6"/>
        <v>0.64720142590993812</v>
      </c>
      <c r="L174" s="27"/>
    </row>
    <row r="175" spans="1:12" ht="16.5" customHeight="1" x14ac:dyDescent="0.25">
      <c r="A175" s="55" t="s">
        <v>4540</v>
      </c>
      <c r="B175" s="56" t="s">
        <v>4541</v>
      </c>
      <c r="C175" s="57" t="s">
        <v>4542</v>
      </c>
      <c r="D175" s="56" t="s">
        <v>11</v>
      </c>
      <c r="E175" s="56" t="s">
        <v>12</v>
      </c>
      <c r="F175" s="58">
        <v>755</v>
      </c>
      <c r="G175" s="59">
        <v>37.450000000000003</v>
      </c>
      <c r="H175" s="60">
        <v>28274.75</v>
      </c>
      <c r="I175" s="41">
        <f t="shared" si="5"/>
        <v>17224179.230000012</v>
      </c>
      <c r="J175" s="42">
        <f t="shared" si="6"/>
        <v>0.64826560130929145</v>
      </c>
      <c r="L175" s="27"/>
    </row>
    <row r="176" spans="1:12" ht="16.5" customHeight="1" x14ac:dyDescent="0.25">
      <c r="A176" s="55" t="s">
        <v>1557</v>
      </c>
      <c r="B176" s="56" t="s">
        <v>1558</v>
      </c>
      <c r="C176" s="57" t="s">
        <v>1559</v>
      </c>
      <c r="D176" s="56" t="s">
        <v>6792</v>
      </c>
      <c r="E176" s="56" t="s">
        <v>19</v>
      </c>
      <c r="F176" s="58">
        <v>52</v>
      </c>
      <c r="G176" s="59">
        <v>543.29</v>
      </c>
      <c r="H176" s="60">
        <v>28251.08</v>
      </c>
      <c r="I176" s="41">
        <f t="shared" si="5"/>
        <v>17252430.31000001</v>
      </c>
      <c r="J176" s="42">
        <f t="shared" si="6"/>
        <v>0.64932888584199866</v>
      </c>
      <c r="L176" s="27"/>
    </row>
    <row r="177" spans="1:12" ht="16.5" customHeight="1" x14ac:dyDescent="0.25">
      <c r="A177" s="55" t="s">
        <v>1063</v>
      </c>
      <c r="B177" s="56" t="s">
        <v>1064</v>
      </c>
      <c r="C177" s="57" t="s">
        <v>1065</v>
      </c>
      <c r="D177" s="56" t="s">
        <v>6792</v>
      </c>
      <c r="E177" s="56" t="s">
        <v>12</v>
      </c>
      <c r="F177" s="58">
        <v>190</v>
      </c>
      <c r="G177" s="59">
        <v>148.19</v>
      </c>
      <c r="H177" s="60">
        <v>28156.1</v>
      </c>
      <c r="I177" s="41">
        <f t="shared" si="5"/>
        <v>17280586.410000011</v>
      </c>
      <c r="J177" s="42">
        <f t="shared" si="6"/>
        <v>0.65038859561703599</v>
      </c>
      <c r="K177" s="27" t="s">
        <v>6804</v>
      </c>
      <c r="L177" s="27"/>
    </row>
    <row r="178" spans="1:12" ht="16.5" customHeight="1" x14ac:dyDescent="0.25">
      <c r="A178" s="55" t="s">
        <v>853</v>
      </c>
      <c r="B178" s="56" t="s">
        <v>854</v>
      </c>
      <c r="C178" s="57" t="s">
        <v>855</v>
      </c>
      <c r="D178" s="56" t="s">
        <v>6792</v>
      </c>
      <c r="E178" s="56" t="s">
        <v>19</v>
      </c>
      <c r="F178" s="58">
        <v>7</v>
      </c>
      <c r="G178" s="59">
        <v>3999.59</v>
      </c>
      <c r="H178" s="60">
        <v>27997.13</v>
      </c>
      <c r="I178" s="41">
        <f t="shared" si="5"/>
        <v>17308583.54000001</v>
      </c>
      <c r="J178" s="42">
        <f t="shared" si="6"/>
        <v>0.65144232224586551</v>
      </c>
      <c r="L178" s="27"/>
    </row>
    <row r="179" spans="1:12" ht="16.5" customHeight="1" x14ac:dyDescent="0.25">
      <c r="A179" s="55" t="s">
        <v>6745</v>
      </c>
      <c r="B179" s="56" t="s">
        <v>6758</v>
      </c>
      <c r="C179" s="57" t="s">
        <v>6759</v>
      </c>
      <c r="D179" s="56" t="s">
        <v>880</v>
      </c>
      <c r="E179" s="56" t="s">
        <v>19</v>
      </c>
      <c r="F179" s="58">
        <v>6</v>
      </c>
      <c r="G179" s="59">
        <v>4657.8100000000004</v>
      </c>
      <c r="H179" s="60">
        <v>27946.86</v>
      </c>
      <c r="I179" s="41">
        <f t="shared" si="5"/>
        <v>17336530.40000001</v>
      </c>
      <c r="J179" s="42">
        <f t="shared" si="6"/>
        <v>0.65249415686513446</v>
      </c>
      <c r="L179" s="27"/>
    </row>
    <row r="180" spans="1:12" ht="16.5" customHeight="1" x14ac:dyDescent="0.25">
      <c r="A180" s="55" t="s">
        <v>6748</v>
      </c>
      <c r="B180" s="56" t="s">
        <v>6761</v>
      </c>
      <c r="C180" s="57" t="s">
        <v>6762</v>
      </c>
      <c r="D180" s="56" t="s">
        <v>880</v>
      </c>
      <c r="E180" s="56" t="s">
        <v>19</v>
      </c>
      <c r="F180" s="58">
        <v>6</v>
      </c>
      <c r="G180" s="59">
        <v>4657.8100000000004</v>
      </c>
      <c r="H180" s="60">
        <v>27946.86</v>
      </c>
      <c r="I180" s="41">
        <f t="shared" si="5"/>
        <v>17364477.260000009</v>
      </c>
      <c r="J180" s="42">
        <f t="shared" si="6"/>
        <v>0.65354599148440329</v>
      </c>
      <c r="L180" s="27"/>
    </row>
    <row r="181" spans="1:12" ht="24.75" x14ac:dyDescent="0.25">
      <c r="A181" s="55" t="s">
        <v>139</v>
      </c>
      <c r="B181" s="56" t="s">
        <v>140</v>
      </c>
      <c r="C181" s="57" t="s">
        <v>141</v>
      </c>
      <c r="D181" s="56" t="s">
        <v>11</v>
      </c>
      <c r="E181" s="56" t="s">
        <v>29</v>
      </c>
      <c r="F181" s="58">
        <v>52</v>
      </c>
      <c r="G181" s="59">
        <v>535.45000000000005</v>
      </c>
      <c r="H181" s="60">
        <v>27843.4</v>
      </c>
      <c r="I181" s="41">
        <f t="shared" si="5"/>
        <v>17392320.660000008</v>
      </c>
      <c r="J181" s="42">
        <f t="shared" si="6"/>
        <v>0.65459393218465189</v>
      </c>
      <c r="K181" s="27" t="s">
        <v>6797</v>
      </c>
      <c r="L181" s="27"/>
    </row>
    <row r="182" spans="1:12" ht="41.25" customHeight="1" x14ac:dyDescent="0.25">
      <c r="A182" s="55" t="s">
        <v>3007</v>
      </c>
      <c r="B182" s="56" t="s">
        <v>3008</v>
      </c>
      <c r="C182" s="57" t="s">
        <v>3009</v>
      </c>
      <c r="D182" s="56" t="s">
        <v>11</v>
      </c>
      <c r="E182" s="56" t="s">
        <v>68</v>
      </c>
      <c r="F182" s="58">
        <v>500</v>
      </c>
      <c r="G182" s="59">
        <v>55.65</v>
      </c>
      <c r="H182" s="60">
        <v>27825</v>
      </c>
      <c r="I182" s="41">
        <f t="shared" si="5"/>
        <v>17420145.660000008</v>
      </c>
      <c r="J182" s="42">
        <f t="shared" si="6"/>
        <v>0.65564118036498986</v>
      </c>
      <c r="K182" s="27" t="s">
        <v>3301</v>
      </c>
      <c r="L182" s="27"/>
    </row>
    <row r="183" spans="1:12" ht="41.25" customHeight="1" x14ac:dyDescent="0.25">
      <c r="A183" s="55" t="s">
        <v>4543</v>
      </c>
      <c r="B183" s="56" t="s">
        <v>4544</v>
      </c>
      <c r="C183" s="57" t="s">
        <v>4533</v>
      </c>
      <c r="D183" s="56" t="s">
        <v>6792</v>
      </c>
      <c r="E183" s="56" t="s">
        <v>12</v>
      </c>
      <c r="F183" s="58">
        <v>588</v>
      </c>
      <c r="G183" s="59">
        <v>47.19</v>
      </c>
      <c r="H183" s="60">
        <v>27747.72</v>
      </c>
      <c r="I183" s="41">
        <f t="shared" si="5"/>
        <v>17447893.380000006</v>
      </c>
      <c r="J183" s="42">
        <f t="shared" si="6"/>
        <v>0.65668551996170221</v>
      </c>
      <c r="L183" s="27"/>
    </row>
    <row r="184" spans="1:12" ht="16.5" customHeight="1" x14ac:dyDescent="0.25">
      <c r="A184" s="55" t="s">
        <v>1578</v>
      </c>
      <c r="B184" s="56" t="s">
        <v>1579</v>
      </c>
      <c r="C184" s="57" t="s">
        <v>1580</v>
      </c>
      <c r="D184" s="56" t="s">
        <v>11</v>
      </c>
      <c r="E184" s="56" t="s">
        <v>68</v>
      </c>
      <c r="F184" s="58">
        <v>154</v>
      </c>
      <c r="G184" s="59">
        <v>178.94</v>
      </c>
      <c r="H184" s="60">
        <v>27556.76</v>
      </c>
      <c r="I184" s="41">
        <f t="shared" si="5"/>
        <v>17475450.140000008</v>
      </c>
      <c r="J184" s="42">
        <f t="shared" si="6"/>
        <v>0.65772267240612314</v>
      </c>
      <c r="L184" s="27"/>
    </row>
    <row r="185" spans="1:12" ht="16.5" customHeight="1" x14ac:dyDescent="0.25">
      <c r="A185" s="55" t="s">
        <v>6549</v>
      </c>
      <c r="B185" s="56" t="s">
        <v>6563</v>
      </c>
      <c r="C185" s="57" t="s">
        <v>6564</v>
      </c>
      <c r="D185" s="56" t="s">
        <v>11</v>
      </c>
      <c r="E185" s="56" t="s">
        <v>6561</v>
      </c>
      <c r="F185" s="61">
        <v>100</v>
      </c>
      <c r="G185" s="59">
        <v>275.13</v>
      </c>
      <c r="H185" s="60">
        <v>27513</v>
      </c>
      <c r="I185" s="41">
        <f t="shared" si="5"/>
        <v>17502963.140000008</v>
      </c>
      <c r="J185" s="42">
        <f t="shared" si="6"/>
        <v>0.65875817785753854</v>
      </c>
      <c r="L185" s="27"/>
    </row>
    <row r="186" spans="1:12" ht="16.5" customHeight="1" x14ac:dyDescent="0.25">
      <c r="A186" s="55" t="s">
        <v>623</v>
      </c>
      <c r="B186" s="56" t="s">
        <v>624</v>
      </c>
      <c r="C186" s="57" t="s">
        <v>625</v>
      </c>
      <c r="D186" s="56" t="s">
        <v>6792</v>
      </c>
      <c r="E186" s="56" t="s">
        <v>19</v>
      </c>
      <c r="F186" s="58">
        <v>5</v>
      </c>
      <c r="G186" s="59">
        <v>5500.69</v>
      </c>
      <c r="H186" s="60">
        <v>27503.45</v>
      </c>
      <c r="I186" s="41">
        <f t="shared" si="5"/>
        <v>17530466.590000007</v>
      </c>
      <c r="J186" s="42">
        <f t="shared" si="6"/>
        <v>0.6597933238760656</v>
      </c>
      <c r="L186" s="27"/>
    </row>
    <row r="187" spans="1:12" ht="16.5" customHeight="1" x14ac:dyDescent="0.25">
      <c r="A187" s="55" t="s">
        <v>2998</v>
      </c>
      <c r="B187" s="56" t="s">
        <v>2999</v>
      </c>
      <c r="C187" s="57" t="s">
        <v>3000</v>
      </c>
      <c r="D187" s="56" t="s">
        <v>11</v>
      </c>
      <c r="E187" s="56" t="s">
        <v>68</v>
      </c>
      <c r="F187" s="58">
        <v>1000</v>
      </c>
      <c r="G187" s="59">
        <v>27.36</v>
      </c>
      <c r="H187" s="60">
        <v>27360</v>
      </c>
      <c r="I187" s="41">
        <f t="shared" si="5"/>
        <v>17557826.590000007</v>
      </c>
      <c r="J187" s="42">
        <f t="shared" si="6"/>
        <v>0.66082307087387493</v>
      </c>
      <c r="K187" s="27" t="s">
        <v>3301</v>
      </c>
      <c r="L187" s="27"/>
    </row>
    <row r="188" spans="1:12" ht="16.5" customHeight="1" x14ac:dyDescent="0.25">
      <c r="A188" s="55" t="s">
        <v>1034</v>
      </c>
      <c r="B188" s="56" t="s">
        <v>1035</v>
      </c>
      <c r="C188" s="57" t="s">
        <v>1036</v>
      </c>
      <c r="D188" s="56" t="s">
        <v>6792</v>
      </c>
      <c r="E188" s="56" t="s">
        <v>12</v>
      </c>
      <c r="F188" s="58">
        <v>805</v>
      </c>
      <c r="G188" s="59">
        <v>33.950000000000003</v>
      </c>
      <c r="H188" s="60">
        <v>27329.75</v>
      </c>
      <c r="I188" s="41">
        <f t="shared" si="5"/>
        <v>17585156.340000007</v>
      </c>
      <c r="J188" s="42">
        <f t="shared" si="6"/>
        <v>0.66185167935389611</v>
      </c>
      <c r="L188" s="27"/>
    </row>
    <row r="189" spans="1:12" ht="16.5" customHeight="1" x14ac:dyDescent="0.25">
      <c r="A189" s="55" t="s">
        <v>3010</v>
      </c>
      <c r="B189" s="56" t="s">
        <v>3011</v>
      </c>
      <c r="C189" s="57" t="s">
        <v>3012</v>
      </c>
      <c r="D189" s="56" t="s">
        <v>11</v>
      </c>
      <c r="E189" s="56" t="s">
        <v>68</v>
      </c>
      <c r="F189" s="58">
        <v>350</v>
      </c>
      <c r="G189" s="59">
        <v>77.8</v>
      </c>
      <c r="H189" s="60">
        <v>27230</v>
      </c>
      <c r="I189" s="41">
        <f t="shared" si="5"/>
        <v>17612386.340000007</v>
      </c>
      <c r="J189" s="42">
        <f t="shared" si="6"/>
        <v>0.6628765335479877</v>
      </c>
      <c r="K189" s="27" t="s">
        <v>3301</v>
      </c>
      <c r="L189" s="27"/>
    </row>
    <row r="190" spans="1:12" ht="16.5" customHeight="1" x14ac:dyDescent="0.25">
      <c r="A190" s="55" t="s">
        <v>6555</v>
      </c>
      <c r="B190" s="56" t="s">
        <v>6569</v>
      </c>
      <c r="C190" s="57" t="s">
        <v>6570</v>
      </c>
      <c r="D190" s="56" t="s">
        <v>6840</v>
      </c>
      <c r="E190" s="56" t="s">
        <v>12</v>
      </c>
      <c r="F190" s="61">
        <v>12</v>
      </c>
      <c r="G190" s="59">
        <v>2268.04</v>
      </c>
      <c r="H190" s="60">
        <v>27216.48</v>
      </c>
      <c r="I190" s="41">
        <f t="shared" si="5"/>
        <v>17639602.820000008</v>
      </c>
      <c r="J190" s="42">
        <f t="shared" si="6"/>
        <v>0.66390087889049276</v>
      </c>
      <c r="L190" s="27"/>
    </row>
    <row r="191" spans="1:12" ht="16.5" customHeight="1" x14ac:dyDescent="0.25">
      <c r="A191" s="55" t="s">
        <v>5167</v>
      </c>
      <c r="B191" s="56" t="s">
        <v>5168</v>
      </c>
      <c r="C191" s="57" t="s">
        <v>5169</v>
      </c>
      <c r="D191" s="56" t="s">
        <v>11</v>
      </c>
      <c r="E191" s="56" t="s">
        <v>12</v>
      </c>
      <c r="F191" s="58">
        <v>132</v>
      </c>
      <c r="G191" s="59">
        <v>205.23</v>
      </c>
      <c r="H191" s="60">
        <v>27090.36</v>
      </c>
      <c r="I191" s="41">
        <f t="shared" si="5"/>
        <v>17666693.180000007</v>
      </c>
      <c r="J191" s="42">
        <f t="shared" si="6"/>
        <v>0.66492047746065264</v>
      </c>
      <c r="L191" s="27"/>
    </row>
    <row r="192" spans="1:12" ht="16.5" customHeight="1" x14ac:dyDescent="0.25">
      <c r="A192" s="55" t="s">
        <v>5805</v>
      </c>
      <c r="B192" s="56" t="s">
        <v>5809</v>
      </c>
      <c r="C192" s="57" t="s">
        <v>5810</v>
      </c>
      <c r="D192" s="56" t="s">
        <v>6792</v>
      </c>
      <c r="E192" s="56" t="s">
        <v>68</v>
      </c>
      <c r="F192" s="58">
        <v>152</v>
      </c>
      <c r="G192" s="59">
        <v>177.89</v>
      </c>
      <c r="H192" s="60">
        <v>27039.279999999999</v>
      </c>
      <c r="I192" s="41">
        <f t="shared" si="5"/>
        <v>17693732.460000008</v>
      </c>
      <c r="J192" s="42">
        <f t="shared" si="6"/>
        <v>0.66593815353532093</v>
      </c>
      <c r="L192" s="27"/>
    </row>
    <row r="193" spans="1:12" ht="16.5" customHeight="1" x14ac:dyDescent="0.25">
      <c r="A193" s="55" t="s">
        <v>826</v>
      </c>
      <c r="B193" s="56" t="s">
        <v>827</v>
      </c>
      <c r="C193" s="57" t="s">
        <v>828</v>
      </c>
      <c r="D193" s="56" t="s">
        <v>6840</v>
      </c>
      <c r="E193" s="56" t="s">
        <v>12</v>
      </c>
      <c r="F193" s="58">
        <v>26</v>
      </c>
      <c r="G193" s="59">
        <v>1038.28</v>
      </c>
      <c r="H193" s="60">
        <v>26995.279999999999</v>
      </c>
      <c r="I193" s="41">
        <f t="shared" si="5"/>
        <v>17720727.74000001</v>
      </c>
      <c r="J193" s="42">
        <f t="shared" si="6"/>
        <v>0.66695417358411568</v>
      </c>
      <c r="L193" s="27"/>
    </row>
    <row r="194" spans="1:12" ht="16.5" customHeight="1" x14ac:dyDescent="0.25">
      <c r="A194" s="55" t="s">
        <v>6508</v>
      </c>
      <c r="B194" s="56" t="s">
        <v>6521</v>
      </c>
      <c r="C194" s="57" t="s">
        <v>6522</v>
      </c>
      <c r="D194" s="56" t="s">
        <v>6840</v>
      </c>
      <c r="E194" s="56" t="s">
        <v>19</v>
      </c>
      <c r="F194" s="58">
        <v>2</v>
      </c>
      <c r="G194" s="59">
        <v>13428.24</v>
      </c>
      <c r="H194" s="60">
        <v>26856.48</v>
      </c>
      <c r="I194" s="41">
        <f t="shared" si="5"/>
        <v>17747584.22000001</v>
      </c>
      <c r="J194" s="42">
        <f t="shared" si="6"/>
        <v>0.66796496962401797</v>
      </c>
      <c r="L194" s="27"/>
    </row>
    <row r="195" spans="1:12" ht="33" customHeight="1" x14ac:dyDescent="0.25">
      <c r="A195" s="55" t="s">
        <v>887</v>
      </c>
      <c r="B195" s="56" t="s">
        <v>888</v>
      </c>
      <c r="C195" s="57" t="s">
        <v>889</v>
      </c>
      <c r="D195" s="56" t="s">
        <v>6792</v>
      </c>
      <c r="E195" s="56" t="s">
        <v>12</v>
      </c>
      <c r="F195" s="58">
        <v>52</v>
      </c>
      <c r="G195" s="59">
        <v>514.87</v>
      </c>
      <c r="H195" s="60">
        <v>26773.24</v>
      </c>
      <c r="I195" s="41">
        <f t="shared" si="5"/>
        <v>17774357.460000008</v>
      </c>
      <c r="J195" s="42">
        <f t="shared" si="6"/>
        <v>0.66897263276406282</v>
      </c>
      <c r="L195" s="27"/>
    </row>
    <row r="196" spans="1:12" ht="15" customHeight="1" x14ac:dyDescent="0.25">
      <c r="A196" s="55" t="s">
        <v>6231</v>
      </c>
      <c r="B196" s="56" t="s">
        <v>6244</v>
      </c>
      <c r="C196" s="57" t="s">
        <v>6245</v>
      </c>
      <c r="D196" s="56" t="s">
        <v>6792</v>
      </c>
      <c r="E196" s="56" t="s">
        <v>12</v>
      </c>
      <c r="F196" s="58">
        <v>52</v>
      </c>
      <c r="G196" s="59">
        <v>512.36</v>
      </c>
      <c r="H196" s="60">
        <v>26642.720000000001</v>
      </c>
      <c r="I196" s="41">
        <f t="shared" si="5"/>
        <v>17801000.180000007</v>
      </c>
      <c r="J196" s="42">
        <f t="shared" si="6"/>
        <v>0.66997538352917518</v>
      </c>
      <c r="L196" s="27"/>
    </row>
    <row r="197" spans="1:12" ht="15" customHeight="1" x14ac:dyDescent="0.25">
      <c r="A197" s="55" t="s">
        <v>4621</v>
      </c>
      <c r="B197" s="56" t="s">
        <v>4622</v>
      </c>
      <c r="C197" s="57" t="s">
        <v>4623</v>
      </c>
      <c r="D197" s="56" t="s">
        <v>11</v>
      </c>
      <c r="E197" s="56" t="s">
        <v>12</v>
      </c>
      <c r="F197" s="58">
        <v>79</v>
      </c>
      <c r="G197" s="59">
        <v>337.03</v>
      </c>
      <c r="H197" s="60">
        <v>26625.37</v>
      </c>
      <c r="I197" s="41">
        <f t="shared" si="5"/>
        <v>17827625.550000008</v>
      </c>
      <c r="J197" s="42">
        <f t="shared" si="6"/>
        <v>0.67097748129317603</v>
      </c>
      <c r="L197" s="27"/>
    </row>
    <row r="198" spans="1:12" ht="16.5" customHeight="1" x14ac:dyDescent="0.25">
      <c r="A198" s="55" t="s">
        <v>259</v>
      </c>
      <c r="B198" s="56" t="s">
        <v>260</v>
      </c>
      <c r="C198" s="57" t="s">
        <v>261</v>
      </c>
      <c r="D198" s="56" t="s">
        <v>6792</v>
      </c>
      <c r="E198" s="56" t="s">
        <v>93</v>
      </c>
      <c r="F198" s="58">
        <v>1006</v>
      </c>
      <c r="G198" s="59">
        <v>26.36</v>
      </c>
      <c r="H198" s="60">
        <v>26518.16</v>
      </c>
      <c r="I198" s="41">
        <f t="shared" si="5"/>
        <v>17854143.710000008</v>
      </c>
      <c r="J198" s="42">
        <f t="shared" si="6"/>
        <v>0.67197554399958781</v>
      </c>
      <c r="L198" s="27"/>
    </row>
    <row r="199" spans="1:12" ht="16.5" customHeight="1" x14ac:dyDescent="0.25">
      <c r="A199" s="55" t="s">
        <v>6434</v>
      </c>
      <c r="B199" s="56" t="s">
        <v>6837</v>
      </c>
      <c r="C199" s="57" t="s">
        <v>6847</v>
      </c>
      <c r="D199" s="56" t="s">
        <v>6848</v>
      </c>
      <c r="E199" s="56" t="s">
        <v>29</v>
      </c>
      <c r="F199" s="58">
        <v>100</v>
      </c>
      <c r="G199" s="59">
        <v>264.48</v>
      </c>
      <c r="H199" s="60">
        <v>26448</v>
      </c>
      <c r="I199" s="41">
        <f t="shared" si="5"/>
        <v>17880591.710000008</v>
      </c>
      <c r="J199" s="42">
        <f t="shared" si="6"/>
        <v>0.6729709660974702</v>
      </c>
      <c r="L199" s="27"/>
    </row>
    <row r="200" spans="1:12" ht="16.5" customHeight="1" x14ac:dyDescent="0.25">
      <c r="A200" s="55" t="s">
        <v>1620</v>
      </c>
      <c r="B200" s="56" t="s">
        <v>1621</v>
      </c>
      <c r="C200" s="57" t="s">
        <v>1622</v>
      </c>
      <c r="D200" s="56" t="s">
        <v>11</v>
      </c>
      <c r="E200" s="56" t="s">
        <v>19</v>
      </c>
      <c r="F200" s="58">
        <v>47</v>
      </c>
      <c r="G200" s="59">
        <v>562.66999999999996</v>
      </c>
      <c r="H200" s="60">
        <v>26445.49</v>
      </c>
      <c r="I200" s="41">
        <f t="shared" si="5"/>
        <v>17907037.200000007</v>
      </c>
      <c r="J200" s="42">
        <f t="shared" si="6"/>
        <v>0.67396629372660377</v>
      </c>
      <c r="L200" s="27"/>
    </row>
    <row r="201" spans="1:12" ht="16.5" customHeight="1" x14ac:dyDescent="0.25">
      <c r="A201" s="55" t="s">
        <v>3016</v>
      </c>
      <c r="B201" s="56" t="s">
        <v>3017</v>
      </c>
      <c r="C201" s="57" t="s">
        <v>3018</v>
      </c>
      <c r="D201" s="56" t="s">
        <v>11</v>
      </c>
      <c r="E201" s="56" t="s">
        <v>68</v>
      </c>
      <c r="F201" s="58">
        <v>200</v>
      </c>
      <c r="G201" s="59">
        <v>132.02000000000001</v>
      </c>
      <c r="H201" s="60">
        <v>26404</v>
      </c>
      <c r="I201" s="41">
        <f t="shared" si="5"/>
        <v>17933441.200000007</v>
      </c>
      <c r="J201" s="42">
        <f t="shared" si="6"/>
        <v>0.6749600597986124</v>
      </c>
      <c r="K201" s="27" t="s">
        <v>3301</v>
      </c>
      <c r="L201" s="27"/>
    </row>
    <row r="202" spans="1:12" ht="41.25" customHeight="1" x14ac:dyDescent="0.25">
      <c r="A202" s="55" t="s">
        <v>6493</v>
      </c>
      <c r="B202" s="56" t="s">
        <v>6506</v>
      </c>
      <c r="C202" s="57" t="s">
        <v>6507</v>
      </c>
      <c r="D202" s="56" t="s">
        <v>6792</v>
      </c>
      <c r="E202" s="56" t="s">
        <v>19</v>
      </c>
      <c r="F202" s="58">
        <v>4</v>
      </c>
      <c r="G202" s="59">
        <v>6495.75</v>
      </c>
      <c r="H202" s="60">
        <v>25983</v>
      </c>
      <c r="I202" s="41">
        <f t="shared" si="5"/>
        <v>17959424.200000007</v>
      </c>
      <c r="J202" s="42">
        <f t="shared" si="6"/>
        <v>0.67593798071396627</v>
      </c>
      <c r="L202" s="27"/>
    </row>
    <row r="203" spans="1:12" ht="41.25" customHeight="1" x14ac:dyDescent="0.25">
      <c r="A203" s="55" t="s">
        <v>38</v>
      </c>
      <c r="B203" s="56" t="s">
        <v>39</v>
      </c>
      <c r="C203" s="57" t="s">
        <v>40</v>
      </c>
      <c r="D203" s="56" t="s">
        <v>11</v>
      </c>
      <c r="E203" s="56" t="s">
        <v>41</v>
      </c>
      <c r="F203" s="58">
        <v>12564</v>
      </c>
      <c r="G203" s="59">
        <v>2.06</v>
      </c>
      <c r="H203" s="60">
        <v>25881.84</v>
      </c>
      <c r="I203" s="41">
        <f t="shared" si="5"/>
        <v>17985306.040000007</v>
      </c>
      <c r="J203" s="42">
        <f t="shared" si="6"/>
        <v>0.67691209427528864</v>
      </c>
      <c r="L203" s="27"/>
    </row>
    <row r="204" spans="1:12" ht="16.5" customHeight="1" x14ac:dyDescent="0.25">
      <c r="A204" s="55" t="s">
        <v>362</v>
      </c>
      <c r="B204" s="56" t="s">
        <v>366</v>
      </c>
      <c r="C204" s="57" t="s">
        <v>367</v>
      </c>
      <c r="D204" s="56" t="s">
        <v>6792</v>
      </c>
      <c r="E204" s="56" t="s">
        <v>12</v>
      </c>
      <c r="F204" s="58">
        <v>52</v>
      </c>
      <c r="G204" s="59">
        <v>497.67</v>
      </c>
      <c r="H204" s="60">
        <v>25878.84</v>
      </c>
      <c r="I204" s="41">
        <f t="shared" si="5"/>
        <v>18011184.880000006</v>
      </c>
      <c r="J204" s="42">
        <f t="shared" si="6"/>
        <v>0.67788609492575602</v>
      </c>
      <c r="L204" s="27"/>
    </row>
    <row r="205" spans="1:12" ht="16.5" customHeight="1" x14ac:dyDescent="0.25">
      <c r="A205" s="55" t="s">
        <v>303</v>
      </c>
      <c r="B205" s="56" t="s">
        <v>307</v>
      </c>
      <c r="C205" s="57" t="s">
        <v>308</v>
      </c>
      <c r="D205" s="56" t="s">
        <v>6792</v>
      </c>
      <c r="E205" s="56" t="s">
        <v>12</v>
      </c>
      <c r="F205" s="58">
        <v>52</v>
      </c>
      <c r="G205" s="59">
        <v>496.74</v>
      </c>
      <c r="H205" s="60">
        <v>25830.48</v>
      </c>
      <c r="I205" s="41">
        <f t="shared" ref="I205:I268" si="7">H205+I204</f>
        <v>18037015.360000007</v>
      </c>
      <c r="J205" s="42">
        <f t="shared" ref="J205:J268" si="8">I205/$H$2272</f>
        <v>0.6788582754532404</v>
      </c>
      <c r="L205" s="27"/>
    </row>
    <row r="206" spans="1:12" ht="16.5" customHeight="1" x14ac:dyDescent="0.25">
      <c r="A206" s="55" t="s">
        <v>412</v>
      </c>
      <c r="B206" s="56" t="s">
        <v>416</v>
      </c>
      <c r="C206" s="57" t="s">
        <v>417</v>
      </c>
      <c r="D206" s="56" t="s">
        <v>6792</v>
      </c>
      <c r="E206" s="56" t="s">
        <v>12</v>
      </c>
      <c r="F206" s="58">
        <v>102</v>
      </c>
      <c r="G206" s="59">
        <v>251.15</v>
      </c>
      <c r="H206" s="60">
        <v>25617.3</v>
      </c>
      <c r="I206" s="41">
        <f t="shared" si="7"/>
        <v>18062632.660000008</v>
      </c>
      <c r="J206" s="42">
        <f t="shared" si="8"/>
        <v>0.67982243253536701</v>
      </c>
      <c r="L206" s="27"/>
    </row>
    <row r="207" spans="1:12" ht="16.5" customHeight="1" x14ac:dyDescent="0.25">
      <c r="A207" s="55" t="s">
        <v>5962</v>
      </c>
      <c r="B207" s="56" t="s">
        <v>5966</v>
      </c>
      <c r="C207" s="57" t="s">
        <v>5967</v>
      </c>
      <c r="D207" s="56" t="s">
        <v>6792</v>
      </c>
      <c r="E207" s="56" t="s">
        <v>19</v>
      </c>
      <c r="F207" s="58">
        <v>37</v>
      </c>
      <c r="G207" s="59">
        <v>690.62</v>
      </c>
      <c r="H207" s="60">
        <v>25552.94</v>
      </c>
      <c r="I207" s="41">
        <f t="shared" si="7"/>
        <v>18088185.600000009</v>
      </c>
      <c r="J207" s="42">
        <f t="shared" si="8"/>
        <v>0.68078416730328373</v>
      </c>
      <c r="L207" s="27"/>
    </row>
    <row r="208" spans="1:12" ht="16.5" customHeight="1" x14ac:dyDescent="0.25">
      <c r="A208" s="55" t="s">
        <v>418</v>
      </c>
      <c r="B208" s="56" t="s">
        <v>422</v>
      </c>
      <c r="C208" s="57" t="s">
        <v>423</v>
      </c>
      <c r="D208" s="56" t="s">
        <v>11</v>
      </c>
      <c r="E208" s="56" t="s">
        <v>29</v>
      </c>
      <c r="F208" s="58">
        <v>502</v>
      </c>
      <c r="G208" s="59">
        <v>50.88</v>
      </c>
      <c r="H208" s="60">
        <v>25541.759999999998</v>
      </c>
      <c r="I208" s="41">
        <f t="shared" si="7"/>
        <v>18113727.360000011</v>
      </c>
      <c r="J208" s="42">
        <f t="shared" si="8"/>
        <v>0.68174548129008083</v>
      </c>
      <c r="L208" s="27"/>
    </row>
    <row r="209" spans="1:12" ht="16.5" customHeight="1" x14ac:dyDescent="0.25">
      <c r="A209" s="55" t="s">
        <v>6499</v>
      </c>
      <c r="B209" s="56" t="s">
        <v>6512</v>
      </c>
      <c r="C209" s="57" t="s">
        <v>6513</v>
      </c>
      <c r="D209" s="56" t="s">
        <v>6792</v>
      </c>
      <c r="E209" s="56" t="s">
        <v>19</v>
      </c>
      <c r="F209" s="58">
        <v>19</v>
      </c>
      <c r="G209" s="59">
        <v>1340.79</v>
      </c>
      <c r="H209" s="60">
        <v>25475.01</v>
      </c>
      <c r="I209" s="41">
        <f t="shared" si="7"/>
        <v>18139202.370000012</v>
      </c>
      <c r="J209" s="42">
        <f t="shared" si="8"/>
        <v>0.68270428301035369</v>
      </c>
      <c r="L209" s="27"/>
    </row>
    <row r="210" spans="1:12" ht="16.5" customHeight="1" x14ac:dyDescent="0.25">
      <c r="A210" s="55" t="s">
        <v>4266</v>
      </c>
      <c r="B210" s="56" t="s">
        <v>4285</v>
      </c>
      <c r="C210" s="57" t="s">
        <v>4286</v>
      </c>
      <c r="D210" s="56" t="s">
        <v>11</v>
      </c>
      <c r="E210" s="56" t="s">
        <v>19</v>
      </c>
      <c r="F210" s="58">
        <v>19</v>
      </c>
      <c r="G210" s="59">
        <v>1333.69</v>
      </c>
      <c r="H210" s="60">
        <v>25340.11</v>
      </c>
      <c r="I210" s="41">
        <f t="shared" si="7"/>
        <v>18164542.480000012</v>
      </c>
      <c r="J210" s="42">
        <f t="shared" si="8"/>
        <v>0.68365800750584549</v>
      </c>
      <c r="L210" s="27"/>
    </row>
    <row r="211" spans="1:12" ht="16.5" customHeight="1" x14ac:dyDescent="0.25">
      <c r="A211" s="55" t="s">
        <v>4808</v>
      </c>
      <c r="B211" s="56" t="s">
        <v>4812</v>
      </c>
      <c r="C211" s="57" t="s">
        <v>4813</v>
      </c>
      <c r="D211" s="56" t="s">
        <v>11</v>
      </c>
      <c r="E211" s="56" t="s">
        <v>12</v>
      </c>
      <c r="F211" s="58">
        <v>50</v>
      </c>
      <c r="G211" s="59">
        <v>506.66</v>
      </c>
      <c r="H211" s="60">
        <v>25333</v>
      </c>
      <c r="I211" s="41">
        <f t="shared" si="7"/>
        <v>18189875.480000012</v>
      </c>
      <c r="J211" s="42">
        <f t="shared" si="8"/>
        <v>0.684611464402611</v>
      </c>
      <c r="L211" s="27"/>
    </row>
    <row r="212" spans="1:12" ht="16.5" customHeight="1" x14ac:dyDescent="0.25">
      <c r="A212" s="55" t="s">
        <v>6252</v>
      </c>
      <c r="B212" s="56" t="s">
        <v>6265</v>
      </c>
      <c r="C212" s="57" t="s">
        <v>6266</v>
      </c>
      <c r="D212" s="56" t="s">
        <v>6792</v>
      </c>
      <c r="E212" s="56" t="s">
        <v>12</v>
      </c>
      <c r="F212" s="58">
        <v>52</v>
      </c>
      <c r="G212" s="59">
        <v>483.74</v>
      </c>
      <c r="H212" s="60">
        <v>25154.48</v>
      </c>
      <c r="I212" s="41">
        <f t="shared" si="7"/>
        <v>18215029.960000012</v>
      </c>
      <c r="J212" s="42">
        <f t="shared" si="8"/>
        <v>0.68555820235076359</v>
      </c>
      <c r="L212" s="27"/>
    </row>
    <row r="213" spans="1:12" ht="16.5" customHeight="1" x14ac:dyDescent="0.25">
      <c r="A213" s="55" t="s">
        <v>626</v>
      </c>
      <c r="B213" s="56" t="s">
        <v>627</v>
      </c>
      <c r="C213" s="57" t="s">
        <v>628</v>
      </c>
      <c r="D213" s="56" t="s">
        <v>6792</v>
      </c>
      <c r="E213" s="56" t="s">
        <v>19</v>
      </c>
      <c r="F213" s="58">
        <v>9</v>
      </c>
      <c r="G213" s="59">
        <v>2792.7</v>
      </c>
      <c r="H213" s="60">
        <v>25134.3</v>
      </c>
      <c r="I213" s="41">
        <f t="shared" si="7"/>
        <v>18240164.260000013</v>
      </c>
      <c r="J213" s="42">
        <f t="shared" si="8"/>
        <v>0.68650418078523145</v>
      </c>
      <c r="L213" s="27"/>
    </row>
    <row r="214" spans="1:12" ht="16.5" customHeight="1" x14ac:dyDescent="0.25">
      <c r="A214" s="55" t="s">
        <v>6769</v>
      </c>
      <c r="B214" s="56" t="s">
        <v>6779</v>
      </c>
      <c r="C214" s="57" t="s">
        <v>6780</v>
      </c>
      <c r="D214" s="56" t="s">
        <v>880</v>
      </c>
      <c r="E214" s="56" t="s">
        <v>12</v>
      </c>
      <c r="F214" s="58">
        <v>60</v>
      </c>
      <c r="G214" s="59">
        <v>418.84</v>
      </c>
      <c r="H214" s="60">
        <v>25130.400000000001</v>
      </c>
      <c r="I214" s="41">
        <f t="shared" si="7"/>
        <v>18265294.660000011</v>
      </c>
      <c r="J214" s="42">
        <f t="shared" si="8"/>
        <v>0.68745001243558757</v>
      </c>
      <c r="L214" s="27"/>
    </row>
    <row r="215" spans="1:12" ht="16.5" customHeight="1" x14ac:dyDescent="0.25">
      <c r="A215" s="55" t="s">
        <v>6337</v>
      </c>
      <c r="B215" s="56" t="s">
        <v>6350</v>
      </c>
      <c r="C215" s="57" t="s">
        <v>6351</v>
      </c>
      <c r="D215" s="56" t="s">
        <v>6792</v>
      </c>
      <c r="E215" s="56" t="s">
        <v>12</v>
      </c>
      <c r="F215" s="58">
        <v>250</v>
      </c>
      <c r="G215" s="59">
        <v>99.36</v>
      </c>
      <c r="H215" s="60">
        <v>24840</v>
      </c>
      <c r="I215" s="41">
        <f t="shared" si="7"/>
        <v>18290134.660000011</v>
      </c>
      <c r="J215" s="42">
        <f t="shared" si="8"/>
        <v>0.68838491431517768</v>
      </c>
      <c r="L215" s="27"/>
    </row>
    <row r="216" spans="1:12" ht="16.5" customHeight="1" x14ac:dyDescent="0.25">
      <c r="A216" s="55" t="s">
        <v>6234</v>
      </c>
      <c r="B216" s="56" t="s">
        <v>6247</v>
      </c>
      <c r="C216" s="57" t="s">
        <v>6248</v>
      </c>
      <c r="D216" s="56" t="s">
        <v>6792</v>
      </c>
      <c r="E216" s="56" t="s">
        <v>12</v>
      </c>
      <c r="F216" s="58">
        <v>26</v>
      </c>
      <c r="G216" s="59">
        <v>950.61</v>
      </c>
      <c r="H216" s="60">
        <v>24715.86</v>
      </c>
      <c r="I216" s="41">
        <f t="shared" si="7"/>
        <v>18314850.520000011</v>
      </c>
      <c r="J216" s="42">
        <f t="shared" si="8"/>
        <v>0.68931514394358684</v>
      </c>
      <c r="L216" s="27"/>
    </row>
    <row r="217" spans="1:12" ht="16.5" customHeight="1" x14ac:dyDescent="0.25">
      <c r="A217" s="55" t="s">
        <v>4790</v>
      </c>
      <c r="B217" s="56" t="s">
        <v>4794</v>
      </c>
      <c r="C217" s="57" t="s">
        <v>4795</v>
      </c>
      <c r="D217" s="56" t="s">
        <v>6792</v>
      </c>
      <c r="E217" s="56" t="s">
        <v>12</v>
      </c>
      <c r="F217" s="58">
        <v>127</v>
      </c>
      <c r="G217" s="59">
        <v>194.47</v>
      </c>
      <c r="H217" s="60">
        <v>24697.69</v>
      </c>
      <c r="I217" s="41">
        <f t="shared" si="7"/>
        <v>18339548.210000012</v>
      </c>
      <c r="J217" s="42">
        <f t="shared" si="8"/>
        <v>0.6902446897085841</v>
      </c>
      <c r="L217" s="27"/>
    </row>
    <row r="218" spans="1:12" ht="16.5" customHeight="1" x14ac:dyDescent="0.25">
      <c r="A218" s="55" t="s">
        <v>1408</v>
      </c>
      <c r="B218" s="56" t="s">
        <v>1409</v>
      </c>
      <c r="C218" s="57" t="s">
        <v>1410</v>
      </c>
      <c r="D218" s="56" t="s">
        <v>6792</v>
      </c>
      <c r="E218" s="56" t="s">
        <v>68</v>
      </c>
      <c r="F218" s="58">
        <v>143</v>
      </c>
      <c r="G218" s="59">
        <v>171.34</v>
      </c>
      <c r="H218" s="60">
        <v>24501.62</v>
      </c>
      <c r="I218" s="41">
        <f t="shared" si="7"/>
        <v>18364049.830000013</v>
      </c>
      <c r="J218" s="42">
        <f t="shared" si="8"/>
        <v>0.69116685599646666</v>
      </c>
      <c r="L218" s="27"/>
    </row>
    <row r="219" spans="1:12" ht="16.5" customHeight="1" x14ac:dyDescent="0.25">
      <c r="A219" s="55" t="s">
        <v>2064</v>
      </c>
      <c r="B219" s="56" t="s">
        <v>2065</v>
      </c>
      <c r="C219" s="57" t="s">
        <v>2066</v>
      </c>
      <c r="D219" s="56" t="s">
        <v>11</v>
      </c>
      <c r="E219" s="56" t="s">
        <v>19</v>
      </c>
      <c r="F219" s="61">
        <v>32</v>
      </c>
      <c r="G219" s="59">
        <v>762.98</v>
      </c>
      <c r="H219" s="60">
        <v>24415.360000000001</v>
      </c>
      <c r="I219" s="41">
        <f t="shared" si="7"/>
        <v>18388465.190000013</v>
      </c>
      <c r="J219" s="42">
        <f t="shared" si="8"/>
        <v>0.69208577572089769</v>
      </c>
      <c r="L219" s="27"/>
    </row>
    <row r="220" spans="1:12" ht="16.5" customHeight="1" x14ac:dyDescent="0.25">
      <c r="A220" s="55" t="s">
        <v>4296</v>
      </c>
      <c r="B220" s="56" t="s">
        <v>4310</v>
      </c>
      <c r="C220" s="57" t="s">
        <v>4311</v>
      </c>
      <c r="D220" s="56" t="s">
        <v>6840</v>
      </c>
      <c r="E220" s="56" t="s">
        <v>19</v>
      </c>
      <c r="F220" s="58">
        <v>7</v>
      </c>
      <c r="G220" s="59">
        <v>3482.92</v>
      </c>
      <c r="H220" s="60">
        <v>24380.44</v>
      </c>
      <c r="I220" s="41">
        <f t="shared" si="7"/>
        <v>18412845.630000014</v>
      </c>
      <c r="J220" s="42">
        <f t="shared" si="8"/>
        <v>0.69300338116297633</v>
      </c>
      <c r="L220" s="27"/>
    </row>
    <row r="221" spans="1:12" ht="16.5" customHeight="1" x14ac:dyDescent="0.25">
      <c r="A221" s="55" t="s">
        <v>6562</v>
      </c>
      <c r="B221" s="56" t="s">
        <v>6575</v>
      </c>
      <c r="C221" s="57" t="s">
        <v>6576</v>
      </c>
      <c r="D221" s="56" t="s">
        <v>6840</v>
      </c>
      <c r="E221" s="56" t="s">
        <v>12</v>
      </c>
      <c r="F221" s="61">
        <v>12</v>
      </c>
      <c r="G221" s="59">
        <v>2024.43</v>
      </c>
      <c r="H221" s="60">
        <v>24293.16</v>
      </c>
      <c r="I221" s="41">
        <f t="shared" si="7"/>
        <v>18437138.790000014</v>
      </c>
      <c r="J221" s="42">
        <f t="shared" si="8"/>
        <v>0.6939177016519128</v>
      </c>
      <c r="L221" s="27"/>
    </row>
    <row r="222" spans="1:12" ht="16.5" customHeight="1" x14ac:dyDescent="0.25">
      <c r="A222" s="55" t="s">
        <v>2319</v>
      </c>
      <c r="B222" s="56" t="s">
        <v>2320</v>
      </c>
      <c r="C222" s="57" t="s">
        <v>2321</v>
      </c>
      <c r="D222" s="56" t="s">
        <v>6792</v>
      </c>
      <c r="E222" s="56" t="s">
        <v>19</v>
      </c>
      <c r="F222" s="61">
        <v>102</v>
      </c>
      <c r="G222" s="59">
        <v>237.13</v>
      </c>
      <c r="H222" s="60">
        <v>24187.26</v>
      </c>
      <c r="I222" s="41">
        <f t="shared" si="7"/>
        <v>18461326.050000016</v>
      </c>
      <c r="J222" s="42">
        <f t="shared" si="8"/>
        <v>0.69482803638766699</v>
      </c>
      <c r="L222" s="27"/>
    </row>
    <row r="223" spans="1:12" ht="16.5" customHeight="1" x14ac:dyDescent="0.25">
      <c r="A223" s="55" t="s">
        <v>1066</v>
      </c>
      <c r="B223" s="56" t="s">
        <v>1067</v>
      </c>
      <c r="C223" s="57" t="s">
        <v>1068</v>
      </c>
      <c r="D223" s="56" t="s">
        <v>6792</v>
      </c>
      <c r="E223" s="56" t="s">
        <v>12</v>
      </c>
      <c r="F223" s="58">
        <v>150</v>
      </c>
      <c r="G223" s="59">
        <v>159.97</v>
      </c>
      <c r="H223" s="60">
        <v>23995.5</v>
      </c>
      <c r="I223" s="41">
        <f t="shared" si="7"/>
        <v>18485321.550000016</v>
      </c>
      <c r="J223" s="42">
        <f t="shared" si="8"/>
        <v>0.69573115386156814</v>
      </c>
      <c r="K223" s="27" t="s">
        <v>6804</v>
      </c>
      <c r="L223" s="27"/>
    </row>
    <row r="224" spans="1:12" ht="16.5" customHeight="1" x14ac:dyDescent="0.25">
      <c r="A224" s="55" t="s">
        <v>5127</v>
      </c>
      <c r="B224" s="56" t="s">
        <v>5131</v>
      </c>
      <c r="C224" s="57" t="s">
        <v>5132</v>
      </c>
      <c r="D224" s="56" t="s">
        <v>11</v>
      </c>
      <c r="E224" s="56" t="s">
        <v>12</v>
      </c>
      <c r="F224" s="58">
        <v>152</v>
      </c>
      <c r="G224" s="59">
        <v>157.69999999999999</v>
      </c>
      <c r="H224" s="60">
        <v>23970.400000000001</v>
      </c>
      <c r="I224" s="41">
        <f t="shared" si="7"/>
        <v>18509291.950000014</v>
      </c>
      <c r="J224" s="42">
        <f t="shared" si="8"/>
        <v>0.69663332664798217</v>
      </c>
      <c r="L224" s="27"/>
    </row>
    <row r="225" spans="1:12" ht="16.5" customHeight="1" x14ac:dyDescent="0.25">
      <c r="A225" s="55" t="s">
        <v>2631</v>
      </c>
      <c r="B225" s="56" t="s">
        <v>2632</v>
      </c>
      <c r="C225" s="57" t="s">
        <v>2633</v>
      </c>
      <c r="D225" s="56" t="s">
        <v>6792</v>
      </c>
      <c r="E225" s="56" t="s">
        <v>12</v>
      </c>
      <c r="F225" s="58">
        <v>12</v>
      </c>
      <c r="G225" s="59">
        <v>1994.15</v>
      </c>
      <c r="H225" s="60">
        <v>23929.8</v>
      </c>
      <c r="I225" s="41">
        <f t="shared" si="7"/>
        <v>18533221.750000015</v>
      </c>
      <c r="J225" s="42">
        <f t="shared" si="8"/>
        <v>0.69753397137415818</v>
      </c>
      <c r="L225" s="27"/>
    </row>
    <row r="226" spans="1:12" ht="16.5" customHeight="1" x14ac:dyDescent="0.25">
      <c r="A226" s="55" t="s">
        <v>6610</v>
      </c>
      <c r="B226" s="56" t="s">
        <v>6623</v>
      </c>
      <c r="C226" s="57" t="s">
        <v>6624</v>
      </c>
      <c r="D226" s="56" t="s">
        <v>6840</v>
      </c>
      <c r="E226" s="56" t="s">
        <v>698</v>
      </c>
      <c r="F226" s="61">
        <v>4</v>
      </c>
      <c r="G226" s="59">
        <v>5915.65</v>
      </c>
      <c r="H226" s="60">
        <v>23662.6</v>
      </c>
      <c r="I226" s="41">
        <f t="shared" si="7"/>
        <v>18556884.350000016</v>
      </c>
      <c r="J226" s="42">
        <f t="shared" si="8"/>
        <v>0.69842455950684701</v>
      </c>
      <c r="L226" s="27"/>
    </row>
    <row r="227" spans="1:12" ht="16.5" customHeight="1" x14ac:dyDescent="0.25">
      <c r="A227" s="55" t="s">
        <v>4811</v>
      </c>
      <c r="B227" s="56" t="s">
        <v>4815</v>
      </c>
      <c r="C227" s="57" t="s">
        <v>4816</v>
      </c>
      <c r="D227" s="56" t="s">
        <v>11</v>
      </c>
      <c r="E227" s="56" t="s">
        <v>12</v>
      </c>
      <c r="F227" s="58">
        <v>102</v>
      </c>
      <c r="G227" s="59">
        <v>231.74</v>
      </c>
      <c r="H227" s="60">
        <v>23637.48</v>
      </c>
      <c r="I227" s="41">
        <f t="shared" si="7"/>
        <v>18580521.830000017</v>
      </c>
      <c r="J227" s="42">
        <f t="shared" si="8"/>
        <v>0.69931420219930962</v>
      </c>
      <c r="L227" s="27"/>
    </row>
    <row r="228" spans="1:12" ht="16.5" customHeight="1" x14ac:dyDescent="0.25">
      <c r="A228" s="55" t="s">
        <v>6255</v>
      </c>
      <c r="B228" s="56" t="s">
        <v>6268</v>
      </c>
      <c r="C228" s="57" t="s">
        <v>6269</v>
      </c>
      <c r="D228" s="56" t="s">
        <v>6792</v>
      </c>
      <c r="E228" s="56" t="s">
        <v>12</v>
      </c>
      <c r="F228" s="58">
        <v>26</v>
      </c>
      <c r="G228" s="59">
        <v>905.6</v>
      </c>
      <c r="H228" s="60">
        <v>23545.599999999999</v>
      </c>
      <c r="I228" s="41">
        <f t="shared" si="7"/>
        <v>18604067.430000018</v>
      </c>
      <c r="J228" s="42">
        <f t="shared" si="8"/>
        <v>0.70020038680865249</v>
      </c>
      <c r="L228" s="27"/>
    </row>
    <row r="229" spans="1:12" ht="16.5" customHeight="1" x14ac:dyDescent="0.25">
      <c r="A229" s="55" t="s">
        <v>6658</v>
      </c>
      <c r="B229" s="56" t="s">
        <v>6671</v>
      </c>
      <c r="C229" s="57" t="s">
        <v>6672</v>
      </c>
      <c r="D229" s="56" t="s">
        <v>11</v>
      </c>
      <c r="E229" s="56" t="s">
        <v>19</v>
      </c>
      <c r="F229" s="61">
        <v>3</v>
      </c>
      <c r="G229" s="59">
        <v>7848.18</v>
      </c>
      <c r="H229" s="60">
        <v>23544.54</v>
      </c>
      <c r="I229" s="41">
        <f t="shared" si="7"/>
        <v>18627611.970000017</v>
      </c>
      <c r="J229" s="42">
        <f t="shared" si="8"/>
        <v>0.70108653152282652</v>
      </c>
      <c r="L229" s="27"/>
    </row>
    <row r="230" spans="1:12" ht="16.5" customHeight="1" x14ac:dyDescent="0.25">
      <c r="A230" s="55" t="s">
        <v>4799</v>
      </c>
      <c r="B230" s="56" t="s">
        <v>4803</v>
      </c>
      <c r="C230" s="57" t="s">
        <v>4804</v>
      </c>
      <c r="D230" s="56" t="s">
        <v>36</v>
      </c>
      <c r="E230" s="56" t="s">
        <v>1368</v>
      </c>
      <c r="F230" s="58">
        <v>72</v>
      </c>
      <c r="G230" s="59">
        <v>326.86</v>
      </c>
      <c r="H230" s="60">
        <v>23533.919999999998</v>
      </c>
      <c r="I230" s="41">
        <f t="shared" si="7"/>
        <v>18651145.890000019</v>
      </c>
      <c r="J230" s="42">
        <f t="shared" si="8"/>
        <v>0.70197227653257388</v>
      </c>
      <c r="L230" s="27"/>
    </row>
    <row r="231" spans="1:12" ht="24.75" customHeight="1" x14ac:dyDescent="0.25">
      <c r="A231" s="55" t="s">
        <v>5844</v>
      </c>
      <c r="B231" s="56" t="s">
        <v>5848</v>
      </c>
      <c r="C231" s="57" t="s">
        <v>5849</v>
      </c>
      <c r="D231" s="56" t="s">
        <v>6792</v>
      </c>
      <c r="E231" s="56" t="s">
        <v>68</v>
      </c>
      <c r="F231" s="58">
        <v>128</v>
      </c>
      <c r="G231" s="59">
        <v>183.63</v>
      </c>
      <c r="H231" s="60">
        <v>23504.639999999999</v>
      </c>
      <c r="I231" s="41">
        <f t="shared" si="7"/>
        <v>18674650.53000002</v>
      </c>
      <c r="J231" s="42">
        <f t="shared" si="8"/>
        <v>0.70285691953237606</v>
      </c>
      <c r="L231" s="27"/>
    </row>
    <row r="232" spans="1:12" ht="16.5" customHeight="1" x14ac:dyDescent="0.25">
      <c r="A232" s="55" t="s">
        <v>4183</v>
      </c>
      <c r="B232" s="56" t="s">
        <v>4216</v>
      </c>
      <c r="C232" s="57" t="s">
        <v>4217</v>
      </c>
      <c r="D232" s="56" t="s">
        <v>6792</v>
      </c>
      <c r="E232" s="56" t="s">
        <v>19</v>
      </c>
      <c r="F232" s="58">
        <v>5</v>
      </c>
      <c r="G232" s="59">
        <v>4687.99</v>
      </c>
      <c r="H232" s="60">
        <v>23439.95</v>
      </c>
      <c r="I232" s="41">
        <f t="shared" si="7"/>
        <v>18698090.480000019</v>
      </c>
      <c r="J232" s="42">
        <f t="shared" si="8"/>
        <v>0.70373912779777448</v>
      </c>
      <c r="L232" s="27"/>
    </row>
    <row r="233" spans="1:12" ht="16.5" customHeight="1" x14ac:dyDescent="0.25">
      <c r="A233" s="55" t="s">
        <v>2013</v>
      </c>
      <c r="B233" s="56" t="s">
        <v>2014</v>
      </c>
      <c r="C233" s="57" t="s">
        <v>2015</v>
      </c>
      <c r="D233" s="56" t="s">
        <v>6792</v>
      </c>
      <c r="E233" s="56" t="s">
        <v>19</v>
      </c>
      <c r="F233" s="58">
        <v>5</v>
      </c>
      <c r="G233" s="59">
        <v>4684.83</v>
      </c>
      <c r="H233" s="60">
        <v>23424.15</v>
      </c>
      <c r="I233" s="41">
        <f t="shared" si="7"/>
        <v>18721514.630000018</v>
      </c>
      <c r="J233" s="42">
        <f t="shared" si="8"/>
        <v>0.70462074139933639</v>
      </c>
      <c r="L233" s="27"/>
    </row>
    <row r="234" spans="1:12" ht="16.5" customHeight="1" x14ac:dyDescent="0.25">
      <c r="A234" s="55" t="s">
        <v>6213</v>
      </c>
      <c r="B234" s="56" t="s">
        <v>6226</v>
      </c>
      <c r="C234" s="57" t="s">
        <v>6227</v>
      </c>
      <c r="D234" s="56" t="s">
        <v>6792</v>
      </c>
      <c r="E234" s="56" t="s">
        <v>12</v>
      </c>
      <c r="F234" s="58">
        <v>52</v>
      </c>
      <c r="G234" s="59">
        <v>447.05</v>
      </c>
      <c r="H234" s="60">
        <v>23246.6</v>
      </c>
      <c r="I234" s="41">
        <f t="shared" si="7"/>
        <v>18744761.230000019</v>
      </c>
      <c r="J234" s="42">
        <f t="shared" si="8"/>
        <v>0.70549567256012857</v>
      </c>
      <c r="L234" s="27"/>
    </row>
    <row r="235" spans="1:12" ht="16.5" customHeight="1" x14ac:dyDescent="0.25">
      <c r="A235" s="55" t="s">
        <v>5170</v>
      </c>
      <c r="B235" s="56" t="s">
        <v>5171</v>
      </c>
      <c r="C235" s="57" t="s">
        <v>5172</v>
      </c>
      <c r="D235" s="56" t="s">
        <v>11</v>
      </c>
      <c r="E235" s="56" t="s">
        <v>12</v>
      </c>
      <c r="F235" s="58">
        <v>102</v>
      </c>
      <c r="G235" s="59">
        <v>227.73</v>
      </c>
      <c r="H235" s="60">
        <v>23228.46</v>
      </c>
      <c r="I235" s="41">
        <f t="shared" si="7"/>
        <v>18767989.69000002</v>
      </c>
      <c r="J235" s="42">
        <f t="shared" si="8"/>
        <v>0.70636992098661744</v>
      </c>
      <c r="L235" s="27"/>
    </row>
    <row r="236" spans="1:12" ht="16.5" customHeight="1" x14ac:dyDescent="0.25">
      <c r="A236" s="55" t="s">
        <v>6249</v>
      </c>
      <c r="B236" s="56" t="s">
        <v>6262</v>
      </c>
      <c r="C236" s="57" t="s">
        <v>6263</v>
      </c>
      <c r="D236" s="56" t="s">
        <v>6792</v>
      </c>
      <c r="E236" s="56" t="s">
        <v>12</v>
      </c>
      <c r="F236" s="58">
        <v>52</v>
      </c>
      <c r="G236" s="59">
        <v>446.31</v>
      </c>
      <c r="H236" s="60">
        <v>23208.12</v>
      </c>
      <c r="I236" s="41">
        <f t="shared" si="7"/>
        <v>18791197.810000021</v>
      </c>
      <c r="J236" s="42">
        <f t="shared" si="8"/>
        <v>0.70724340387750928</v>
      </c>
      <c r="L236" s="27"/>
    </row>
    <row r="237" spans="1:12" ht="16.5" customHeight="1" x14ac:dyDescent="0.25">
      <c r="A237" s="55" t="s">
        <v>4703</v>
      </c>
      <c r="B237" s="56" t="s">
        <v>4704</v>
      </c>
      <c r="C237" s="57" t="s">
        <v>4705</v>
      </c>
      <c r="D237" s="56" t="s">
        <v>11</v>
      </c>
      <c r="E237" s="56" t="s">
        <v>12</v>
      </c>
      <c r="F237" s="58">
        <v>66</v>
      </c>
      <c r="G237" s="59">
        <v>351.46</v>
      </c>
      <c r="H237" s="60">
        <v>23196.36</v>
      </c>
      <c r="I237" s="41">
        <f t="shared" si="7"/>
        <v>18814394.17000002</v>
      </c>
      <c r="J237" s="42">
        <f t="shared" si="8"/>
        <v>0.70811644415784936</v>
      </c>
      <c r="L237" s="27"/>
    </row>
    <row r="238" spans="1:12" ht="16.5" customHeight="1" x14ac:dyDescent="0.25">
      <c r="A238" s="55" t="s">
        <v>6520</v>
      </c>
      <c r="B238" s="56" t="s">
        <v>6531</v>
      </c>
      <c r="C238" s="57" t="s">
        <v>6532</v>
      </c>
      <c r="D238" s="56" t="s">
        <v>11</v>
      </c>
      <c r="E238" s="56" t="s">
        <v>6533</v>
      </c>
      <c r="F238" s="58">
        <v>405</v>
      </c>
      <c r="G238" s="59">
        <v>57.23</v>
      </c>
      <c r="H238" s="60">
        <v>23178.15</v>
      </c>
      <c r="I238" s="41">
        <f t="shared" si="7"/>
        <v>18837572.320000019</v>
      </c>
      <c r="J238" s="42">
        <f t="shared" si="8"/>
        <v>0.70898879906929935</v>
      </c>
      <c r="L238" s="27"/>
    </row>
    <row r="239" spans="1:12" ht="16.5" customHeight="1" x14ac:dyDescent="0.25">
      <c r="A239" s="55" t="s">
        <v>3824</v>
      </c>
      <c r="B239" s="56" t="s">
        <v>3843</v>
      </c>
      <c r="C239" s="57" t="s">
        <v>3844</v>
      </c>
      <c r="D239" s="56" t="s">
        <v>6840</v>
      </c>
      <c r="E239" s="56" t="s">
        <v>19</v>
      </c>
      <c r="F239" s="58">
        <v>5</v>
      </c>
      <c r="G239" s="59">
        <v>4621.99</v>
      </c>
      <c r="H239" s="60">
        <v>23109.95</v>
      </c>
      <c r="I239" s="41">
        <f t="shared" si="7"/>
        <v>18860682.270000018</v>
      </c>
      <c r="J239" s="42">
        <f t="shared" si="8"/>
        <v>0.7098585871406452</v>
      </c>
      <c r="L239" s="27"/>
    </row>
    <row r="240" spans="1:12" ht="16.5" customHeight="1" x14ac:dyDescent="0.25">
      <c r="A240" s="55" t="s">
        <v>2831</v>
      </c>
      <c r="B240" s="56" t="s">
        <v>2832</v>
      </c>
      <c r="C240" s="57" t="s">
        <v>2833</v>
      </c>
      <c r="D240" s="56" t="s">
        <v>6792</v>
      </c>
      <c r="E240" s="56" t="s">
        <v>19</v>
      </c>
      <c r="F240" s="58">
        <v>26</v>
      </c>
      <c r="G240" s="59">
        <v>886.45</v>
      </c>
      <c r="H240" s="60">
        <v>23047.7</v>
      </c>
      <c r="I240" s="41">
        <f t="shared" si="7"/>
        <v>18883729.970000017</v>
      </c>
      <c r="J240" s="42">
        <f t="shared" si="8"/>
        <v>0.71072603231174936</v>
      </c>
      <c r="L240" s="27"/>
    </row>
    <row r="241" spans="1:12" ht="16.5" customHeight="1" x14ac:dyDescent="0.25">
      <c r="A241" s="55" t="s">
        <v>6739</v>
      </c>
      <c r="B241" s="56" t="s">
        <v>6752</v>
      </c>
      <c r="C241" s="57" t="s">
        <v>6753</v>
      </c>
      <c r="D241" s="56" t="s">
        <v>880</v>
      </c>
      <c r="E241" s="56" t="s">
        <v>19</v>
      </c>
      <c r="F241" s="58">
        <v>6</v>
      </c>
      <c r="G241" s="59">
        <v>3804.92</v>
      </c>
      <c r="H241" s="60">
        <v>22829.52</v>
      </c>
      <c r="I241" s="41">
        <f t="shared" si="7"/>
        <v>18906559.490000017</v>
      </c>
      <c r="J241" s="42">
        <f t="shared" si="8"/>
        <v>0.71158526585273718</v>
      </c>
      <c r="L241" s="27"/>
    </row>
    <row r="242" spans="1:12" ht="16.5" customHeight="1" x14ac:dyDescent="0.25">
      <c r="A242" s="55" t="s">
        <v>6742</v>
      </c>
      <c r="B242" s="56" t="s">
        <v>6755</v>
      </c>
      <c r="C242" s="57" t="s">
        <v>6756</v>
      </c>
      <c r="D242" s="56" t="s">
        <v>880</v>
      </c>
      <c r="E242" s="56" t="s">
        <v>19</v>
      </c>
      <c r="F242" s="58">
        <v>6</v>
      </c>
      <c r="G242" s="59">
        <v>3804.92</v>
      </c>
      <c r="H242" s="60">
        <v>22829.52</v>
      </c>
      <c r="I242" s="41">
        <f t="shared" si="7"/>
        <v>18929389.010000017</v>
      </c>
      <c r="J242" s="42">
        <f t="shared" si="8"/>
        <v>0.71244449939372501</v>
      </c>
      <c r="L242" s="27"/>
    </row>
    <row r="243" spans="1:12" ht="16.5" customHeight="1" x14ac:dyDescent="0.25">
      <c r="A243" s="55" t="s">
        <v>5895</v>
      </c>
      <c r="B243" s="56" t="s">
        <v>5899</v>
      </c>
      <c r="C243" s="57" t="s">
        <v>5900</v>
      </c>
      <c r="D243" s="56" t="s">
        <v>11</v>
      </c>
      <c r="E243" s="56" t="s">
        <v>12</v>
      </c>
      <c r="F243" s="58">
        <v>257</v>
      </c>
      <c r="G243" s="59">
        <v>88.79</v>
      </c>
      <c r="H243" s="60">
        <v>22819.03</v>
      </c>
      <c r="I243" s="41">
        <f t="shared" si="7"/>
        <v>18952208.040000018</v>
      </c>
      <c r="J243" s="42">
        <f t="shared" si="8"/>
        <v>0.71330333812308988</v>
      </c>
      <c r="L243" s="27"/>
    </row>
    <row r="244" spans="1:12" ht="16.5" customHeight="1" x14ac:dyDescent="0.25">
      <c r="A244" s="55" t="s">
        <v>1554</v>
      </c>
      <c r="B244" s="56" t="s">
        <v>1555</v>
      </c>
      <c r="C244" s="57" t="s">
        <v>1556</v>
      </c>
      <c r="D244" s="56" t="s">
        <v>11</v>
      </c>
      <c r="E244" s="56" t="s">
        <v>19</v>
      </c>
      <c r="F244" s="58">
        <v>52</v>
      </c>
      <c r="G244" s="59">
        <v>437.71</v>
      </c>
      <c r="H244" s="60">
        <v>22760.92</v>
      </c>
      <c r="I244" s="41">
        <f t="shared" si="7"/>
        <v>18974968.96000002</v>
      </c>
      <c r="J244" s="42">
        <f t="shared" si="8"/>
        <v>0.71415998976919293</v>
      </c>
      <c r="L244" s="27"/>
    </row>
    <row r="245" spans="1:12" ht="24.75" customHeight="1" x14ac:dyDescent="0.25">
      <c r="A245" s="55" t="s">
        <v>6652</v>
      </c>
      <c r="B245" s="56" t="s">
        <v>6665</v>
      </c>
      <c r="C245" s="57" t="s">
        <v>6666</v>
      </c>
      <c r="D245" s="56" t="s">
        <v>11</v>
      </c>
      <c r="E245" s="56" t="s">
        <v>19</v>
      </c>
      <c r="F245" s="61">
        <v>3</v>
      </c>
      <c r="G245" s="59">
        <v>7579.09</v>
      </c>
      <c r="H245" s="60">
        <v>22737.27</v>
      </c>
      <c r="I245" s="41">
        <f t="shared" si="7"/>
        <v>18997706.230000019</v>
      </c>
      <c r="J245" s="42">
        <f t="shared" si="8"/>
        <v>0.71501575130138884</v>
      </c>
      <c r="L245" s="27"/>
    </row>
    <row r="246" spans="1:12" ht="16.5" customHeight="1" x14ac:dyDescent="0.25">
      <c r="A246" s="55" t="s">
        <v>1720</v>
      </c>
      <c r="B246" s="56" t="s">
        <v>1721</v>
      </c>
      <c r="C246" s="57" t="s">
        <v>1722</v>
      </c>
      <c r="D246" s="56" t="s">
        <v>11</v>
      </c>
      <c r="E246" s="56" t="s">
        <v>68</v>
      </c>
      <c r="F246" s="58">
        <v>499</v>
      </c>
      <c r="G246" s="59">
        <v>45.55</v>
      </c>
      <c r="H246" s="60">
        <v>22729.45</v>
      </c>
      <c r="I246" s="41">
        <f t="shared" si="7"/>
        <v>19020435.680000018</v>
      </c>
      <c r="J246" s="42">
        <f t="shared" si="8"/>
        <v>0.71587121851262259</v>
      </c>
      <c r="L246" s="27"/>
    </row>
    <row r="247" spans="1:12" ht="16.5" customHeight="1" x14ac:dyDescent="0.25">
      <c r="A247" s="55" t="s">
        <v>3004</v>
      </c>
      <c r="B247" s="56" t="s">
        <v>3005</v>
      </c>
      <c r="C247" s="57" t="s">
        <v>3006</v>
      </c>
      <c r="D247" s="56" t="s">
        <v>11</v>
      </c>
      <c r="E247" s="56" t="s">
        <v>68</v>
      </c>
      <c r="F247" s="58">
        <v>600</v>
      </c>
      <c r="G247" s="59">
        <v>37.659999999999997</v>
      </c>
      <c r="H247" s="60">
        <v>22596</v>
      </c>
      <c r="I247" s="41">
        <f t="shared" si="7"/>
        <v>19043031.680000018</v>
      </c>
      <c r="J247" s="42">
        <f t="shared" si="8"/>
        <v>0.7167216630726555</v>
      </c>
      <c r="K247" s="27" t="s">
        <v>3301</v>
      </c>
      <c r="L247" s="27"/>
    </row>
    <row r="248" spans="1:12" ht="16.5" customHeight="1" x14ac:dyDescent="0.25">
      <c r="A248" s="55" t="s">
        <v>2103</v>
      </c>
      <c r="B248" s="56" t="s">
        <v>2104</v>
      </c>
      <c r="C248" s="57" t="s">
        <v>2105</v>
      </c>
      <c r="D248" s="56" t="s">
        <v>6792</v>
      </c>
      <c r="E248" s="56" t="s">
        <v>19</v>
      </c>
      <c r="F248" s="61">
        <v>7</v>
      </c>
      <c r="G248" s="59">
        <v>3222.72</v>
      </c>
      <c r="H248" s="60">
        <v>22559.040000000001</v>
      </c>
      <c r="I248" s="41">
        <f t="shared" si="7"/>
        <v>19065590.720000017</v>
      </c>
      <c r="J248" s="42">
        <f t="shared" si="8"/>
        <v>0.71757071657095439</v>
      </c>
      <c r="L248" s="27"/>
    </row>
    <row r="249" spans="1:12" ht="16.5" customHeight="1" x14ac:dyDescent="0.25">
      <c r="A249" s="55" t="s">
        <v>6546</v>
      </c>
      <c r="B249" s="56" t="s">
        <v>6559</v>
      </c>
      <c r="C249" s="57" t="s">
        <v>6560</v>
      </c>
      <c r="D249" s="56" t="s">
        <v>11</v>
      </c>
      <c r="E249" s="56" t="s">
        <v>6561</v>
      </c>
      <c r="F249" s="61">
        <v>160</v>
      </c>
      <c r="G249" s="59">
        <v>140.93</v>
      </c>
      <c r="H249" s="60">
        <v>22548.799999999999</v>
      </c>
      <c r="I249" s="41">
        <f t="shared" si="7"/>
        <v>19088139.520000018</v>
      </c>
      <c r="J249" s="42">
        <f t="shared" si="8"/>
        <v>0.71841938466686828</v>
      </c>
      <c r="L249" s="27"/>
    </row>
    <row r="250" spans="1:12" ht="16.5" customHeight="1" x14ac:dyDescent="0.25">
      <c r="A250" s="55" t="s">
        <v>4341</v>
      </c>
      <c r="B250" s="56" t="s">
        <v>4342</v>
      </c>
      <c r="C250" s="57" t="s">
        <v>4343</v>
      </c>
      <c r="D250" s="56" t="s">
        <v>11</v>
      </c>
      <c r="E250" s="56" t="s">
        <v>12</v>
      </c>
      <c r="F250" s="58">
        <v>312</v>
      </c>
      <c r="G250" s="59">
        <v>72.16</v>
      </c>
      <c r="H250" s="60">
        <v>22513.919999999998</v>
      </c>
      <c r="I250" s="41">
        <f t="shared" si="7"/>
        <v>19110653.44000002</v>
      </c>
      <c r="J250" s="42">
        <f t="shared" si="8"/>
        <v>0.71926673998590784</v>
      </c>
      <c r="K250" s="27" t="s">
        <v>6806</v>
      </c>
      <c r="L250" s="27"/>
    </row>
    <row r="251" spans="1:12" ht="24.75" customHeight="1" x14ac:dyDescent="0.25">
      <c r="A251" s="55" t="s">
        <v>6543</v>
      </c>
      <c r="B251" s="56" t="s">
        <v>6556</v>
      </c>
      <c r="C251" s="57" t="s">
        <v>6557</v>
      </c>
      <c r="D251" s="56" t="s">
        <v>11</v>
      </c>
      <c r="E251" s="56" t="s">
        <v>6533</v>
      </c>
      <c r="F251" s="61">
        <v>500</v>
      </c>
      <c r="G251" s="59">
        <v>44.64</v>
      </c>
      <c r="H251" s="60">
        <v>22320</v>
      </c>
      <c r="I251" s="41">
        <f t="shared" si="7"/>
        <v>19132973.44000002</v>
      </c>
      <c r="J251" s="42">
        <f t="shared" si="8"/>
        <v>0.72010679674727862</v>
      </c>
      <c r="L251" s="27"/>
    </row>
    <row r="252" spans="1:12" ht="16.5" customHeight="1" x14ac:dyDescent="0.25">
      <c r="A252" s="55" t="s">
        <v>6673</v>
      </c>
      <c r="B252" s="56" t="s">
        <v>6686</v>
      </c>
      <c r="C252" s="57" t="s">
        <v>6687</v>
      </c>
      <c r="D252" s="56" t="s">
        <v>880</v>
      </c>
      <c r="E252" s="56" t="s">
        <v>19</v>
      </c>
      <c r="F252" s="58">
        <v>6</v>
      </c>
      <c r="G252" s="59">
        <v>3715.19</v>
      </c>
      <c r="H252" s="60">
        <v>22291.14</v>
      </c>
      <c r="I252" s="41">
        <f t="shared" si="7"/>
        <v>19155264.580000021</v>
      </c>
      <c r="J252" s="42">
        <f t="shared" si="8"/>
        <v>0.72094576730622406</v>
      </c>
      <c r="L252" s="27"/>
    </row>
    <row r="253" spans="1:12" ht="16.5" customHeight="1" x14ac:dyDescent="0.25">
      <c r="A253" s="55" t="s">
        <v>832</v>
      </c>
      <c r="B253" s="56" t="s">
        <v>833</v>
      </c>
      <c r="C253" s="57" t="s">
        <v>834</v>
      </c>
      <c r="D253" s="56" t="s">
        <v>11</v>
      </c>
      <c r="E253" s="56" t="s">
        <v>19</v>
      </c>
      <c r="F253" s="58">
        <v>12</v>
      </c>
      <c r="G253" s="59">
        <v>1851.01</v>
      </c>
      <c r="H253" s="60">
        <v>22212.12</v>
      </c>
      <c r="I253" s="41">
        <f t="shared" si="7"/>
        <v>19177476.700000022</v>
      </c>
      <c r="J253" s="42">
        <f t="shared" si="8"/>
        <v>0.72178176379324821</v>
      </c>
      <c r="L253" s="27"/>
    </row>
    <row r="254" spans="1:12" ht="16.5" customHeight="1" x14ac:dyDescent="0.25">
      <c r="A254" s="55" t="s">
        <v>127</v>
      </c>
      <c r="B254" s="56" t="s">
        <v>128</v>
      </c>
      <c r="C254" s="57" t="s">
        <v>129</v>
      </c>
      <c r="D254" s="56" t="s">
        <v>6792</v>
      </c>
      <c r="E254" s="56" t="s">
        <v>29</v>
      </c>
      <c r="F254" s="58">
        <v>52</v>
      </c>
      <c r="G254" s="59">
        <v>427.13</v>
      </c>
      <c r="H254" s="60">
        <v>22210.76</v>
      </c>
      <c r="I254" s="41">
        <f t="shared" si="7"/>
        <v>19199687.460000023</v>
      </c>
      <c r="J254" s="42">
        <f t="shared" si="8"/>
        <v>0.72261770909401812</v>
      </c>
      <c r="L254" s="27"/>
    </row>
    <row r="255" spans="1:12" ht="16.5" customHeight="1" x14ac:dyDescent="0.25">
      <c r="A255" s="55" t="s">
        <v>4545</v>
      </c>
      <c r="B255" s="56" t="s">
        <v>4546</v>
      </c>
      <c r="C255" s="57" t="s">
        <v>4547</v>
      </c>
      <c r="D255" s="56" t="s">
        <v>6792</v>
      </c>
      <c r="E255" s="56" t="s">
        <v>12</v>
      </c>
      <c r="F255" s="58">
        <v>777</v>
      </c>
      <c r="G255" s="59">
        <v>28.56</v>
      </c>
      <c r="H255" s="60">
        <v>22191.119999999999</v>
      </c>
      <c r="I255" s="41">
        <f t="shared" si="7"/>
        <v>19221878.580000024</v>
      </c>
      <c r="J255" s="42">
        <f t="shared" si="8"/>
        <v>0.72345291520505717</v>
      </c>
      <c r="L255" s="27"/>
    </row>
    <row r="256" spans="1:12" ht="15" customHeight="1" x14ac:dyDescent="0.25">
      <c r="A256" s="55" t="s">
        <v>632</v>
      </c>
      <c r="B256" s="56" t="s">
        <v>633</v>
      </c>
      <c r="C256" s="57" t="s">
        <v>634</v>
      </c>
      <c r="D256" s="56" t="s">
        <v>6792</v>
      </c>
      <c r="E256" s="56" t="s">
        <v>19</v>
      </c>
      <c r="F256" s="58">
        <v>7</v>
      </c>
      <c r="G256" s="59">
        <v>3123.73</v>
      </c>
      <c r="H256" s="60">
        <v>21866.11</v>
      </c>
      <c r="I256" s="41">
        <f t="shared" si="7"/>
        <v>19243744.690000024</v>
      </c>
      <c r="J256" s="42">
        <f t="shared" si="8"/>
        <v>0.72427588893043249</v>
      </c>
      <c r="L256" s="27"/>
    </row>
    <row r="257" spans="1:12" ht="16.5" customHeight="1" x14ac:dyDescent="0.25">
      <c r="A257" s="55" t="s">
        <v>2052</v>
      </c>
      <c r="B257" s="56" t="s">
        <v>2053</v>
      </c>
      <c r="C257" s="57" t="s">
        <v>2054</v>
      </c>
      <c r="D257" s="56" t="s">
        <v>11</v>
      </c>
      <c r="E257" s="56" t="s">
        <v>19</v>
      </c>
      <c r="F257" s="61">
        <v>40</v>
      </c>
      <c r="G257" s="59">
        <v>538.15</v>
      </c>
      <c r="H257" s="60">
        <v>21526</v>
      </c>
      <c r="I257" s="41">
        <f t="shared" si="7"/>
        <v>19265270.690000024</v>
      </c>
      <c r="J257" s="42">
        <f t="shared" si="8"/>
        <v>0.72508606195217384</v>
      </c>
      <c r="L257" s="27"/>
    </row>
    <row r="258" spans="1:12" ht="16.5" customHeight="1" x14ac:dyDescent="0.25">
      <c r="A258" s="55" t="s">
        <v>699</v>
      </c>
      <c r="B258" s="56" t="s">
        <v>700</v>
      </c>
      <c r="C258" s="57" t="s">
        <v>701</v>
      </c>
      <c r="D258" s="56" t="s">
        <v>6792</v>
      </c>
      <c r="E258" s="56" t="s">
        <v>698</v>
      </c>
      <c r="F258" s="58">
        <v>52</v>
      </c>
      <c r="G258" s="59">
        <v>412.96</v>
      </c>
      <c r="H258" s="60">
        <v>21473.919999999998</v>
      </c>
      <c r="I258" s="41">
        <f t="shared" si="7"/>
        <v>19286744.610000025</v>
      </c>
      <c r="J258" s="42">
        <f t="shared" si="8"/>
        <v>0.72589427484147206</v>
      </c>
      <c r="L258" s="27"/>
    </row>
    <row r="259" spans="1:12" ht="16.5" customHeight="1" x14ac:dyDescent="0.25">
      <c r="A259" s="55" t="s">
        <v>1485</v>
      </c>
      <c r="B259" s="56" t="s">
        <v>1486</v>
      </c>
      <c r="C259" s="57" t="s">
        <v>1487</v>
      </c>
      <c r="D259" s="56" t="s">
        <v>6792</v>
      </c>
      <c r="E259" s="56" t="s">
        <v>68</v>
      </c>
      <c r="F259" s="58">
        <v>127</v>
      </c>
      <c r="G259" s="59">
        <v>168.88</v>
      </c>
      <c r="H259" s="60">
        <v>21447.759999999998</v>
      </c>
      <c r="I259" s="41">
        <f t="shared" si="7"/>
        <v>19308192.370000027</v>
      </c>
      <c r="J259" s="42">
        <f t="shared" si="8"/>
        <v>0.72670150314811444</v>
      </c>
      <c r="L259" s="27"/>
    </row>
    <row r="260" spans="1:12" ht="16.5" customHeight="1" x14ac:dyDescent="0.25">
      <c r="A260" s="55" t="s">
        <v>695</v>
      </c>
      <c r="B260" s="56" t="s">
        <v>696</v>
      </c>
      <c r="C260" s="57" t="s">
        <v>697</v>
      </c>
      <c r="D260" s="56" t="s">
        <v>6792</v>
      </c>
      <c r="E260" s="56" t="s">
        <v>698</v>
      </c>
      <c r="F260" s="58">
        <v>52</v>
      </c>
      <c r="G260" s="59">
        <v>411.9</v>
      </c>
      <c r="H260" s="60">
        <v>21418.799999999999</v>
      </c>
      <c r="I260" s="41">
        <f t="shared" si="7"/>
        <v>19329611.170000028</v>
      </c>
      <c r="J260" s="42">
        <f t="shared" si="8"/>
        <v>0.72750764148863634</v>
      </c>
      <c r="L260" s="27"/>
    </row>
    <row r="261" spans="1:12" ht="16.5" customHeight="1" x14ac:dyDescent="0.25">
      <c r="A261" s="55" t="s">
        <v>3001</v>
      </c>
      <c r="B261" s="56" t="s">
        <v>3002</v>
      </c>
      <c r="C261" s="57" t="s">
        <v>3003</v>
      </c>
      <c r="D261" s="56" t="s">
        <v>11</v>
      </c>
      <c r="E261" s="56" t="s">
        <v>68</v>
      </c>
      <c r="F261" s="58">
        <v>800</v>
      </c>
      <c r="G261" s="59">
        <v>26.68</v>
      </c>
      <c r="H261" s="60">
        <v>21344</v>
      </c>
      <c r="I261" s="41">
        <f t="shared" si="7"/>
        <v>19350955.170000028</v>
      </c>
      <c r="J261" s="42">
        <f t="shared" si="8"/>
        <v>0.72831096458517297</v>
      </c>
      <c r="K261" s="27" t="s">
        <v>3301</v>
      </c>
      <c r="L261" s="27"/>
    </row>
    <row r="262" spans="1:12" ht="16.5" customHeight="1" x14ac:dyDescent="0.25">
      <c r="A262" s="55" t="s">
        <v>6210</v>
      </c>
      <c r="B262" s="56" t="s">
        <v>6223</v>
      </c>
      <c r="C262" s="57" t="s">
        <v>6224</v>
      </c>
      <c r="D262" s="56" t="s">
        <v>6792</v>
      </c>
      <c r="E262" s="56" t="s">
        <v>12</v>
      </c>
      <c r="F262" s="58">
        <v>52</v>
      </c>
      <c r="G262" s="59">
        <v>409.61</v>
      </c>
      <c r="H262" s="60">
        <v>21299.72</v>
      </c>
      <c r="I262" s="41">
        <f t="shared" si="7"/>
        <v>19372254.890000027</v>
      </c>
      <c r="J262" s="42">
        <f t="shared" si="8"/>
        <v>0.72911262111748942</v>
      </c>
      <c r="L262" s="27"/>
    </row>
    <row r="263" spans="1:12" ht="16.5" customHeight="1" x14ac:dyDescent="0.25">
      <c r="A263" s="55" t="s">
        <v>6763</v>
      </c>
      <c r="B263" s="56" t="s">
        <v>6775</v>
      </c>
      <c r="C263" s="57" t="s">
        <v>6776</v>
      </c>
      <c r="D263" s="56" t="s">
        <v>880</v>
      </c>
      <c r="E263" s="56" t="s">
        <v>19</v>
      </c>
      <c r="F263" s="58">
        <v>20</v>
      </c>
      <c r="G263" s="59">
        <v>1064.78</v>
      </c>
      <c r="H263" s="60">
        <v>21295.599999999999</v>
      </c>
      <c r="I263" s="41">
        <f t="shared" si="7"/>
        <v>19393550.490000028</v>
      </c>
      <c r="J263" s="42">
        <f t="shared" si="8"/>
        <v>0.72991412258556509</v>
      </c>
      <c r="L263" s="27"/>
    </row>
    <row r="264" spans="1:12" ht="16.5" customHeight="1" x14ac:dyDescent="0.25">
      <c r="A264" s="55" t="s">
        <v>6851</v>
      </c>
      <c r="B264" s="56" t="s">
        <v>6857</v>
      </c>
      <c r="C264" s="57" t="s">
        <v>6858</v>
      </c>
      <c r="D264" s="56" t="s">
        <v>36</v>
      </c>
      <c r="E264" s="56" t="s">
        <v>6859</v>
      </c>
      <c r="F264" s="58">
        <v>30</v>
      </c>
      <c r="G264" s="59">
        <v>706.05</v>
      </c>
      <c r="H264" s="60">
        <v>21181.5</v>
      </c>
      <c r="I264" s="41">
        <f t="shared" si="7"/>
        <v>19414731.990000028</v>
      </c>
      <c r="J264" s="42">
        <f t="shared" si="8"/>
        <v>0.73071132967745467</v>
      </c>
      <c r="L264" s="27"/>
    </row>
    <row r="265" spans="1:12" ht="16.5" customHeight="1" x14ac:dyDescent="0.25">
      <c r="A265" s="55" t="s">
        <v>2424</v>
      </c>
      <c r="B265" s="56" t="s">
        <v>2422</v>
      </c>
      <c r="C265" s="57" t="s">
        <v>2423</v>
      </c>
      <c r="D265" s="56" t="s">
        <v>880</v>
      </c>
      <c r="E265" s="56" t="s">
        <v>19</v>
      </c>
      <c r="F265" s="61">
        <v>134</v>
      </c>
      <c r="G265" s="59">
        <v>157.37</v>
      </c>
      <c r="H265" s="60">
        <v>21087.58</v>
      </c>
      <c r="I265" s="41">
        <f t="shared" si="7"/>
        <v>19435819.570000026</v>
      </c>
      <c r="J265" s="42">
        <f t="shared" si="8"/>
        <v>0.73150500190684287</v>
      </c>
      <c r="L265" s="27"/>
    </row>
    <row r="266" spans="1:12" ht="16.5" customHeight="1" x14ac:dyDescent="0.25">
      <c r="A266" s="55" t="s">
        <v>6766</v>
      </c>
      <c r="B266" s="56" t="s">
        <v>6777</v>
      </c>
      <c r="C266" s="57" t="s">
        <v>6778</v>
      </c>
      <c r="D266" s="56" t="s">
        <v>880</v>
      </c>
      <c r="E266" s="56" t="s">
        <v>19</v>
      </c>
      <c r="F266" s="58">
        <v>5</v>
      </c>
      <c r="G266" s="59">
        <v>4215.3599999999997</v>
      </c>
      <c r="H266" s="60">
        <v>21076.799999999999</v>
      </c>
      <c r="I266" s="41">
        <f t="shared" si="7"/>
        <v>19456896.370000027</v>
      </c>
      <c r="J266" s="42">
        <f t="shared" si="8"/>
        <v>0.73229826840989221</v>
      </c>
      <c r="L266" s="27"/>
    </row>
    <row r="267" spans="1:12" ht="16.5" customHeight="1" x14ac:dyDescent="0.25">
      <c r="A267" s="55" t="s">
        <v>868</v>
      </c>
      <c r="B267" s="56" t="s">
        <v>869</v>
      </c>
      <c r="C267" s="57" t="s">
        <v>870</v>
      </c>
      <c r="D267" s="56" t="s">
        <v>6792</v>
      </c>
      <c r="E267" s="56" t="s">
        <v>12</v>
      </c>
      <c r="F267" s="58">
        <v>17</v>
      </c>
      <c r="G267" s="59">
        <v>1229.8399999999999</v>
      </c>
      <c r="H267" s="60">
        <v>20907.28</v>
      </c>
      <c r="I267" s="41">
        <f t="shared" si="7"/>
        <v>19477803.650000028</v>
      </c>
      <c r="J267" s="42">
        <f t="shared" si="8"/>
        <v>0.73308515469689361</v>
      </c>
      <c r="L267" s="27"/>
    </row>
    <row r="268" spans="1:12" ht="16.5" customHeight="1" x14ac:dyDescent="0.25">
      <c r="A268" s="55" t="s">
        <v>1699</v>
      </c>
      <c r="B268" s="56" t="s">
        <v>1700</v>
      </c>
      <c r="C268" s="57" t="s">
        <v>1701</v>
      </c>
      <c r="D268" s="56" t="s">
        <v>6792</v>
      </c>
      <c r="E268" s="56" t="s">
        <v>19</v>
      </c>
      <c r="F268" s="58">
        <v>4</v>
      </c>
      <c r="G268" s="59">
        <v>5218.2700000000004</v>
      </c>
      <c r="H268" s="60">
        <v>20873.080000000002</v>
      </c>
      <c r="I268" s="41">
        <f t="shared" si="7"/>
        <v>19498676.730000027</v>
      </c>
      <c r="J268" s="42">
        <f t="shared" si="8"/>
        <v>0.73387075380014777</v>
      </c>
      <c r="L268" s="27"/>
    </row>
    <row r="269" spans="1:12" ht="16.5" customHeight="1" x14ac:dyDescent="0.25">
      <c r="A269" s="55" t="s">
        <v>100</v>
      </c>
      <c r="B269" s="56" t="s">
        <v>101</v>
      </c>
      <c r="C269" s="57" t="s">
        <v>102</v>
      </c>
      <c r="D269" s="56" t="s">
        <v>6792</v>
      </c>
      <c r="E269" s="56" t="s">
        <v>12</v>
      </c>
      <c r="F269" s="58">
        <v>152</v>
      </c>
      <c r="G269" s="59">
        <v>137.15</v>
      </c>
      <c r="H269" s="60">
        <v>20846.8</v>
      </c>
      <c r="I269" s="41">
        <f t="shared" ref="I269:I332" si="9">H269+I268</f>
        <v>19519523.530000027</v>
      </c>
      <c r="J269" s="42">
        <f t="shared" ref="J269:J332" si="10">I269/$H$2272</f>
        <v>0.73465536380431196</v>
      </c>
      <c r="L269" s="27"/>
    </row>
    <row r="270" spans="1:12" ht="16.5" customHeight="1" x14ac:dyDescent="0.25">
      <c r="A270" s="55" t="s">
        <v>723</v>
      </c>
      <c r="B270" s="56" t="s">
        <v>724</v>
      </c>
      <c r="C270" s="57" t="s">
        <v>725</v>
      </c>
      <c r="D270" s="56" t="s">
        <v>11</v>
      </c>
      <c r="E270" s="56" t="s">
        <v>19</v>
      </c>
      <c r="F270" s="58">
        <v>102</v>
      </c>
      <c r="G270" s="59">
        <v>204.19</v>
      </c>
      <c r="H270" s="60">
        <v>20827.38</v>
      </c>
      <c r="I270" s="41">
        <f t="shared" si="9"/>
        <v>19540350.910000026</v>
      </c>
      <c r="J270" s="42">
        <f t="shared" si="10"/>
        <v>0.73543924289887452</v>
      </c>
      <c r="L270" s="27"/>
    </row>
    <row r="271" spans="1:12" ht="16.5" customHeight="1" x14ac:dyDescent="0.25">
      <c r="A271" s="55" t="s">
        <v>3836</v>
      </c>
      <c r="B271" s="56" t="s">
        <v>3840</v>
      </c>
      <c r="C271" s="57" t="s">
        <v>3841</v>
      </c>
      <c r="D271" s="56" t="s">
        <v>6840</v>
      </c>
      <c r="E271" s="56" t="s">
        <v>19</v>
      </c>
      <c r="F271" s="58">
        <v>5</v>
      </c>
      <c r="G271" s="59">
        <v>4156.91</v>
      </c>
      <c r="H271" s="60">
        <v>20784.55</v>
      </c>
      <c r="I271" s="41">
        <f t="shared" si="9"/>
        <v>19561135.460000027</v>
      </c>
      <c r="J271" s="42">
        <f t="shared" si="10"/>
        <v>0.73622151000279701</v>
      </c>
      <c r="L271" s="27"/>
    </row>
    <row r="272" spans="1:12" ht="16.5" customHeight="1" x14ac:dyDescent="0.25">
      <c r="A272" s="55" t="s">
        <v>1004</v>
      </c>
      <c r="B272" s="56" t="s">
        <v>1005</v>
      </c>
      <c r="C272" s="57" t="s">
        <v>1006</v>
      </c>
      <c r="D272" s="56" t="s">
        <v>6792</v>
      </c>
      <c r="E272" s="56" t="s">
        <v>12</v>
      </c>
      <c r="F272" s="58">
        <v>86</v>
      </c>
      <c r="G272" s="59">
        <v>241.66</v>
      </c>
      <c r="H272" s="60">
        <v>20782.759999999998</v>
      </c>
      <c r="I272" s="41">
        <f t="shared" si="9"/>
        <v>19581918.220000029</v>
      </c>
      <c r="J272" s="42">
        <f t="shared" si="10"/>
        <v>0.73700370973657592</v>
      </c>
      <c r="L272" s="27"/>
    </row>
    <row r="273" spans="1:12" ht="16.5" customHeight="1" x14ac:dyDescent="0.25">
      <c r="A273" s="55" t="s">
        <v>5892</v>
      </c>
      <c r="B273" s="56" t="s">
        <v>5896</v>
      </c>
      <c r="C273" s="57" t="s">
        <v>5897</v>
      </c>
      <c r="D273" s="56" t="s">
        <v>6792</v>
      </c>
      <c r="E273" s="56" t="s">
        <v>68</v>
      </c>
      <c r="F273" s="58">
        <v>200</v>
      </c>
      <c r="G273" s="59">
        <v>102.45</v>
      </c>
      <c r="H273" s="60">
        <v>20490</v>
      </c>
      <c r="I273" s="41">
        <f t="shared" si="9"/>
        <v>19602408.220000029</v>
      </c>
      <c r="J273" s="42">
        <f t="shared" si="10"/>
        <v>0.73777489087638271</v>
      </c>
      <c r="L273" s="27"/>
    </row>
    <row r="274" spans="1:12" ht="16.5" customHeight="1" x14ac:dyDescent="0.25">
      <c r="A274" s="55" t="s">
        <v>726</v>
      </c>
      <c r="B274" s="56" t="s">
        <v>727</v>
      </c>
      <c r="C274" s="57" t="s">
        <v>728</v>
      </c>
      <c r="D274" s="56" t="s">
        <v>6792</v>
      </c>
      <c r="E274" s="56" t="s">
        <v>729</v>
      </c>
      <c r="F274" s="58">
        <v>113</v>
      </c>
      <c r="G274" s="59">
        <v>181.09</v>
      </c>
      <c r="H274" s="60">
        <v>20463.169999999998</v>
      </c>
      <c r="I274" s="41">
        <f t="shared" si="9"/>
        <v>19622871.39000003</v>
      </c>
      <c r="J274" s="42">
        <f t="shared" si="10"/>
        <v>0.73854506221677618</v>
      </c>
      <c r="L274" s="27"/>
    </row>
    <row r="275" spans="1:12" ht="16.5" customHeight="1" x14ac:dyDescent="0.25">
      <c r="A275" s="55" t="s">
        <v>844</v>
      </c>
      <c r="B275" s="56" t="s">
        <v>845</v>
      </c>
      <c r="C275" s="57" t="s">
        <v>846</v>
      </c>
      <c r="D275" s="56" t="s">
        <v>6792</v>
      </c>
      <c r="E275" s="56" t="s">
        <v>19</v>
      </c>
      <c r="F275" s="58">
        <v>6</v>
      </c>
      <c r="G275" s="59">
        <v>3390.54</v>
      </c>
      <c r="H275" s="60">
        <v>20343.240000000002</v>
      </c>
      <c r="I275" s="41">
        <f t="shared" si="9"/>
        <v>19643214.630000029</v>
      </c>
      <c r="J275" s="42">
        <f t="shared" si="10"/>
        <v>0.73931071975755513</v>
      </c>
      <c r="L275" s="27"/>
    </row>
    <row r="276" spans="1:12" ht="16.5" customHeight="1" x14ac:dyDescent="0.25">
      <c r="A276" s="55" t="s">
        <v>180</v>
      </c>
      <c r="B276" s="56" t="s">
        <v>181</v>
      </c>
      <c r="C276" s="57" t="s">
        <v>182</v>
      </c>
      <c r="D276" s="56" t="s">
        <v>11</v>
      </c>
      <c r="E276" s="56" t="s">
        <v>93</v>
      </c>
      <c r="F276" s="58">
        <v>2000</v>
      </c>
      <c r="G276" s="59">
        <v>10.17</v>
      </c>
      <c r="H276" s="60">
        <v>20340</v>
      </c>
      <c r="I276" s="41">
        <f t="shared" si="9"/>
        <v>19663554.630000029</v>
      </c>
      <c r="J276" s="42">
        <f t="shared" si="10"/>
        <v>0.74007625535461075</v>
      </c>
      <c r="L276" s="27"/>
    </row>
    <row r="277" spans="1:12" ht="15" customHeight="1" x14ac:dyDescent="0.25">
      <c r="A277" s="55" t="s">
        <v>2181</v>
      </c>
      <c r="B277" s="56" t="s">
        <v>2182</v>
      </c>
      <c r="C277" s="57" t="s">
        <v>2183</v>
      </c>
      <c r="D277" s="56" t="s">
        <v>6792</v>
      </c>
      <c r="E277" s="56" t="s">
        <v>19</v>
      </c>
      <c r="F277" s="61">
        <v>30</v>
      </c>
      <c r="G277" s="59">
        <v>672.76</v>
      </c>
      <c r="H277" s="60">
        <v>20182.8</v>
      </c>
      <c r="I277" s="41">
        <f t="shared" si="9"/>
        <v>19683737.43000003</v>
      </c>
      <c r="J277" s="42">
        <f t="shared" si="10"/>
        <v>0.74083587442286314</v>
      </c>
      <c r="L277" s="27"/>
    </row>
    <row r="278" spans="1:12" ht="15" customHeight="1" x14ac:dyDescent="0.25">
      <c r="A278" s="55" t="s">
        <v>6530</v>
      </c>
      <c r="B278" s="56" t="s">
        <v>6544</v>
      </c>
      <c r="C278" s="57" t="s">
        <v>6545</v>
      </c>
      <c r="D278" s="56" t="s">
        <v>11</v>
      </c>
      <c r="E278" s="56" t="s">
        <v>6533</v>
      </c>
      <c r="F278" s="61">
        <v>500</v>
      </c>
      <c r="G278" s="59">
        <v>40.32</v>
      </c>
      <c r="H278" s="60">
        <v>20160</v>
      </c>
      <c r="I278" s="41">
        <f t="shared" si="9"/>
        <v>19703897.43000003</v>
      </c>
      <c r="J278" s="42">
        <f t="shared" si="10"/>
        <v>0.74159463536861736</v>
      </c>
      <c r="L278" s="27"/>
    </row>
    <row r="279" spans="1:12" ht="16.5" customHeight="1" x14ac:dyDescent="0.25">
      <c r="A279" s="55" t="s">
        <v>2586</v>
      </c>
      <c r="B279" s="56" t="s">
        <v>2587</v>
      </c>
      <c r="C279" s="57" t="s">
        <v>2588</v>
      </c>
      <c r="D279" s="56" t="s">
        <v>11</v>
      </c>
      <c r="E279" s="56" t="s">
        <v>19</v>
      </c>
      <c r="F279" s="58">
        <v>285</v>
      </c>
      <c r="G279" s="59">
        <v>70.69</v>
      </c>
      <c r="H279" s="60">
        <v>20146.650000000001</v>
      </c>
      <c r="I279" s="41">
        <f t="shared" si="9"/>
        <v>19724044.080000028</v>
      </c>
      <c r="J279" s="42">
        <f t="shared" si="10"/>
        <v>0.74235289386106673</v>
      </c>
      <c r="L279" s="27"/>
    </row>
    <row r="280" spans="1:12" ht="16.5" customHeight="1" x14ac:dyDescent="0.25">
      <c r="A280" s="55" t="s">
        <v>3446</v>
      </c>
      <c r="B280" s="56" t="s">
        <v>3459</v>
      </c>
      <c r="C280" s="57" t="s">
        <v>3460</v>
      </c>
      <c r="D280" s="56" t="s">
        <v>6792</v>
      </c>
      <c r="E280" s="56" t="s">
        <v>19</v>
      </c>
      <c r="F280" s="58">
        <v>1062</v>
      </c>
      <c r="G280" s="59">
        <v>18.95</v>
      </c>
      <c r="H280" s="60">
        <v>20124.900000000001</v>
      </c>
      <c r="I280" s="41">
        <f t="shared" si="9"/>
        <v>19744168.980000027</v>
      </c>
      <c r="J280" s="42">
        <f t="shared" si="10"/>
        <v>0.74311033374981716</v>
      </c>
      <c r="L280" s="27"/>
    </row>
    <row r="281" spans="1:12" ht="16.5" customHeight="1" x14ac:dyDescent="0.25">
      <c r="A281" s="55" t="s">
        <v>3987</v>
      </c>
      <c r="B281" s="56" t="s">
        <v>4012</v>
      </c>
      <c r="C281" s="57" t="s">
        <v>4013</v>
      </c>
      <c r="D281" s="56" t="s">
        <v>6840</v>
      </c>
      <c r="E281" s="56" t="s">
        <v>68</v>
      </c>
      <c r="F281" s="58">
        <v>300</v>
      </c>
      <c r="G281" s="59">
        <v>66.650000000000006</v>
      </c>
      <c r="H281" s="60">
        <v>19995</v>
      </c>
      <c r="I281" s="41">
        <f t="shared" si="9"/>
        <v>19764163.980000027</v>
      </c>
      <c r="J281" s="42">
        <f t="shared" si="10"/>
        <v>0.7438628845985451</v>
      </c>
      <c r="L281" s="27"/>
    </row>
    <row r="282" spans="1:12" ht="16.5" customHeight="1" x14ac:dyDescent="0.25">
      <c r="A282" s="55" t="s">
        <v>835</v>
      </c>
      <c r="B282" s="56" t="s">
        <v>836</v>
      </c>
      <c r="C282" s="57" t="s">
        <v>837</v>
      </c>
      <c r="D282" s="56" t="s">
        <v>6840</v>
      </c>
      <c r="E282" s="56" t="s">
        <v>19</v>
      </c>
      <c r="F282" s="58">
        <v>12</v>
      </c>
      <c r="G282" s="59">
        <v>1661.49</v>
      </c>
      <c r="H282" s="60">
        <v>19937.88</v>
      </c>
      <c r="I282" s="41">
        <f t="shared" si="9"/>
        <v>19784101.860000025</v>
      </c>
      <c r="J282" s="42">
        <f t="shared" si="10"/>
        <v>0.74461328562459339</v>
      </c>
      <c r="L282" s="27"/>
    </row>
    <row r="283" spans="1:12" ht="16.5" customHeight="1" x14ac:dyDescent="0.25">
      <c r="A283" s="55" t="s">
        <v>2076</v>
      </c>
      <c r="B283" s="56" t="s">
        <v>2077</v>
      </c>
      <c r="C283" s="57" t="s">
        <v>2078</v>
      </c>
      <c r="D283" s="56" t="s">
        <v>11</v>
      </c>
      <c r="E283" s="56" t="s">
        <v>19</v>
      </c>
      <c r="F283" s="61">
        <v>26</v>
      </c>
      <c r="G283" s="59">
        <v>761.81</v>
      </c>
      <c r="H283" s="60">
        <v>19807.060000000001</v>
      </c>
      <c r="I283" s="41">
        <f t="shared" si="9"/>
        <v>19803908.920000024</v>
      </c>
      <c r="J283" s="42">
        <f t="shared" si="10"/>
        <v>0.74535876298462367</v>
      </c>
      <c r="L283" s="27"/>
    </row>
    <row r="284" spans="1:12" ht="16.5" customHeight="1" x14ac:dyDescent="0.25">
      <c r="A284" s="55" t="s">
        <v>6505</v>
      </c>
      <c r="B284" s="56" t="s">
        <v>6518</v>
      </c>
      <c r="C284" s="57" t="s">
        <v>6519</v>
      </c>
      <c r="D284" s="56" t="s">
        <v>6792</v>
      </c>
      <c r="E284" s="56" t="s">
        <v>19</v>
      </c>
      <c r="F284" s="58">
        <v>13</v>
      </c>
      <c r="G284" s="59">
        <v>1521.33</v>
      </c>
      <c r="H284" s="60">
        <v>19777.29</v>
      </c>
      <c r="I284" s="41">
        <f t="shared" si="9"/>
        <v>19823686.210000023</v>
      </c>
      <c r="J284" s="42">
        <f t="shared" si="10"/>
        <v>0.74610311989260258</v>
      </c>
      <c r="L284" s="27"/>
    </row>
    <row r="285" spans="1:12" ht="16.5" customHeight="1" x14ac:dyDescent="0.25">
      <c r="A285" s="55" t="s">
        <v>4287</v>
      </c>
      <c r="B285" s="56" t="s">
        <v>4304</v>
      </c>
      <c r="C285" s="57" t="s">
        <v>4305</v>
      </c>
      <c r="D285" s="56" t="s">
        <v>36</v>
      </c>
      <c r="E285" s="56" t="s">
        <v>1653</v>
      </c>
      <c r="F285" s="58">
        <v>4</v>
      </c>
      <c r="G285" s="59">
        <v>4896.2700000000004</v>
      </c>
      <c r="H285" s="60">
        <v>19585.080000000002</v>
      </c>
      <c r="I285" s="41">
        <f t="shared" si="9"/>
        <v>19843271.290000021</v>
      </c>
      <c r="J285" s="42">
        <f t="shared" si="10"/>
        <v>0.74684024260210014</v>
      </c>
      <c r="L285" s="27"/>
    </row>
    <row r="286" spans="1:12" ht="16.5" customHeight="1" x14ac:dyDescent="0.25">
      <c r="A286" s="55" t="s">
        <v>584</v>
      </c>
      <c r="B286" s="56" t="s">
        <v>585</v>
      </c>
      <c r="C286" s="57" t="s">
        <v>586</v>
      </c>
      <c r="D286" s="56" t="s">
        <v>6792</v>
      </c>
      <c r="E286" s="56" t="s">
        <v>68</v>
      </c>
      <c r="F286" s="58">
        <v>39</v>
      </c>
      <c r="G286" s="59">
        <v>499.96</v>
      </c>
      <c r="H286" s="60">
        <v>19498.439999999999</v>
      </c>
      <c r="I286" s="41">
        <f t="shared" si="9"/>
        <v>19862769.730000023</v>
      </c>
      <c r="J286" s="42">
        <f t="shared" si="10"/>
        <v>0.74757410444610484</v>
      </c>
      <c r="L286" s="27"/>
    </row>
    <row r="287" spans="1:12" ht="16.5" customHeight="1" x14ac:dyDescent="0.25">
      <c r="A287" s="55" t="s">
        <v>838</v>
      </c>
      <c r="B287" s="56" t="s">
        <v>839</v>
      </c>
      <c r="C287" s="57" t="s">
        <v>840</v>
      </c>
      <c r="D287" s="56" t="s">
        <v>6792</v>
      </c>
      <c r="E287" s="56" t="s">
        <v>19</v>
      </c>
      <c r="F287" s="58">
        <v>3</v>
      </c>
      <c r="G287" s="59">
        <v>6494</v>
      </c>
      <c r="H287" s="60">
        <v>19482</v>
      </c>
      <c r="I287" s="41">
        <f t="shared" si="9"/>
        <v>19882251.730000023</v>
      </c>
      <c r="J287" s="42">
        <f t="shared" si="10"/>
        <v>0.74830734753862382</v>
      </c>
      <c r="L287" s="27"/>
    </row>
    <row r="288" spans="1:12" ht="16.5" customHeight="1" x14ac:dyDescent="0.25">
      <c r="A288" s="55" t="s">
        <v>4450</v>
      </c>
      <c r="B288" s="56" t="s">
        <v>4451</v>
      </c>
      <c r="C288" s="57" t="s">
        <v>4452</v>
      </c>
      <c r="D288" s="56" t="s">
        <v>11</v>
      </c>
      <c r="E288" s="56" t="s">
        <v>12</v>
      </c>
      <c r="F288" s="58">
        <v>100</v>
      </c>
      <c r="G288" s="59">
        <v>194.82</v>
      </c>
      <c r="H288" s="60">
        <v>19482</v>
      </c>
      <c r="I288" s="41">
        <f t="shared" si="9"/>
        <v>19901733.730000023</v>
      </c>
      <c r="J288" s="42">
        <f t="shared" si="10"/>
        <v>0.74904059063114292</v>
      </c>
      <c r="L288" s="27"/>
    </row>
    <row r="289" spans="1:12" ht="16.5" customHeight="1" x14ac:dyDescent="0.25">
      <c r="A289" s="55" t="s">
        <v>383</v>
      </c>
      <c r="B289" s="56" t="s">
        <v>386</v>
      </c>
      <c r="C289" s="57" t="s">
        <v>387</v>
      </c>
      <c r="D289" s="56" t="s">
        <v>6792</v>
      </c>
      <c r="E289" s="56" t="s">
        <v>68</v>
      </c>
      <c r="F289" s="58">
        <v>26</v>
      </c>
      <c r="G289" s="59">
        <v>746.99</v>
      </c>
      <c r="H289" s="60">
        <v>19421.740000000002</v>
      </c>
      <c r="I289" s="41">
        <f t="shared" si="9"/>
        <v>19921155.470000021</v>
      </c>
      <c r="J289" s="42">
        <f t="shared" si="10"/>
        <v>0.74977156572095405</v>
      </c>
      <c r="L289" s="27"/>
    </row>
    <row r="290" spans="1:12" ht="16.5" customHeight="1" x14ac:dyDescent="0.25">
      <c r="A290" s="55" t="s">
        <v>415</v>
      </c>
      <c r="B290" s="56" t="s">
        <v>419</v>
      </c>
      <c r="C290" s="57" t="s">
        <v>420</v>
      </c>
      <c r="D290" s="56" t="s">
        <v>6792</v>
      </c>
      <c r="E290" s="56" t="s">
        <v>12</v>
      </c>
      <c r="F290" s="58">
        <v>102</v>
      </c>
      <c r="G290" s="59">
        <v>189.56</v>
      </c>
      <c r="H290" s="60">
        <v>19335.12</v>
      </c>
      <c r="I290" s="41">
        <f t="shared" si="9"/>
        <v>19940490.590000022</v>
      </c>
      <c r="J290" s="42">
        <f t="shared" si="10"/>
        <v>0.7504992806980112</v>
      </c>
      <c r="L290" s="27"/>
    </row>
    <row r="291" spans="1:12" ht="16.5" customHeight="1" x14ac:dyDescent="0.25">
      <c r="A291" s="55" t="s">
        <v>917</v>
      </c>
      <c r="B291" s="56" t="s">
        <v>918</v>
      </c>
      <c r="C291" s="57" t="s">
        <v>919</v>
      </c>
      <c r="D291" s="56" t="s">
        <v>6792</v>
      </c>
      <c r="E291" s="56" t="s">
        <v>68</v>
      </c>
      <c r="F291" s="58">
        <v>20</v>
      </c>
      <c r="G291" s="59">
        <v>963.37</v>
      </c>
      <c r="H291" s="60">
        <v>19267.400000000001</v>
      </c>
      <c r="I291" s="41">
        <f t="shared" si="9"/>
        <v>19959757.990000021</v>
      </c>
      <c r="J291" s="42">
        <f t="shared" si="10"/>
        <v>0.75122444690070089</v>
      </c>
      <c r="K291" s="27" t="s">
        <v>6799</v>
      </c>
      <c r="L291" s="27"/>
    </row>
    <row r="292" spans="1:12" ht="16.5" customHeight="1" x14ac:dyDescent="0.25">
      <c r="A292" s="55" t="s">
        <v>3172</v>
      </c>
      <c r="B292" s="56" t="s">
        <v>3173</v>
      </c>
      <c r="C292" s="57" t="s">
        <v>3174</v>
      </c>
      <c r="D292" s="56" t="s">
        <v>6792</v>
      </c>
      <c r="E292" s="56" t="s">
        <v>19</v>
      </c>
      <c r="F292" s="58">
        <v>70</v>
      </c>
      <c r="G292" s="59">
        <v>274.66000000000003</v>
      </c>
      <c r="H292" s="60">
        <v>19226.2</v>
      </c>
      <c r="I292" s="41">
        <f t="shared" si="9"/>
        <v>19978984.19000002</v>
      </c>
      <c r="J292" s="42">
        <f t="shared" si="10"/>
        <v>0.75194806246098156</v>
      </c>
      <c r="K292" s="27" t="s">
        <v>6798</v>
      </c>
      <c r="L292" s="27"/>
    </row>
    <row r="293" spans="1:12" ht="16.5" customHeight="1" x14ac:dyDescent="0.25">
      <c r="A293" s="55" t="s">
        <v>1527</v>
      </c>
      <c r="B293" s="56" t="s">
        <v>1528</v>
      </c>
      <c r="C293" s="57" t="s">
        <v>1529</v>
      </c>
      <c r="D293" s="56" t="s">
        <v>11</v>
      </c>
      <c r="E293" s="56" t="s">
        <v>19</v>
      </c>
      <c r="F293" s="58">
        <v>152</v>
      </c>
      <c r="G293" s="59">
        <v>125.61</v>
      </c>
      <c r="H293" s="60">
        <v>19092.72</v>
      </c>
      <c r="I293" s="41">
        <f t="shared" si="9"/>
        <v>19998076.910000019</v>
      </c>
      <c r="J293" s="42">
        <f t="shared" si="10"/>
        <v>0.7526666542409528</v>
      </c>
      <c r="L293" s="27"/>
    </row>
    <row r="294" spans="1:12" ht="16.5" customHeight="1" x14ac:dyDescent="0.25">
      <c r="A294" s="55" t="s">
        <v>291</v>
      </c>
      <c r="B294" s="56" t="s">
        <v>295</v>
      </c>
      <c r="C294" s="57" t="s">
        <v>296</v>
      </c>
      <c r="D294" s="56" t="s">
        <v>6792</v>
      </c>
      <c r="E294" s="56" t="s">
        <v>12</v>
      </c>
      <c r="F294" s="58">
        <v>52</v>
      </c>
      <c r="G294" s="59">
        <v>365.68</v>
      </c>
      <c r="H294" s="60">
        <v>19015.36</v>
      </c>
      <c r="I294" s="41">
        <f t="shared" si="9"/>
        <v>20017092.270000018</v>
      </c>
      <c r="J294" s="42">
        <f t="shared" si="10"/>
        <v>0.7533823344263425</v>
      </c>
      <c r="L294" s="27"/>
    </row>
    <row r="295" spans="1:12" ht="16.5" customHeight="1" x14ac:dyDescent="0.25">
      <c r="A295" s="55" t="s">
        <v>87</v>
      </c>
      <c r="B295" s="56" t="s">
        <v>88</v>
      </c>
      <c r="C295" s="57" t="s">
        <v>89</v>
      </c>
      <c r="D295" s="56" t="s">
        <v>11</v>
      </c>
      <c r="E295" s="56" t="s">
        <v>12</v>
      </c>
      <c r="F295" s="58">
        <v>135</v>
      </c>
      <c r="G295" s="59">
        <v>140.65</v>
      </c>
      <c r="H295" s="60">
        <v>18987.75</v>
      </c>
      <c r="I295" s="41">
        <f t="shared" si="9"/>
        <v>20036080.020000018</v>
      </c>
      <c r="J295" s="42">
        <f t="shared" si="10"/>
        <v>0.75409697545549659</v>
      </c>
      <c r="L295" s="31"/>
    </row>
    <row r="296" spans="1:12" ht="16.5" customHeight="1" x14ac:dyDescent="0.25">
      <c r="A296" s="55" t="s">
        <v>3219</v>
      </c>
      <c r="B296" s="56" t="s">
        <v>3232</v>
      </c>
      <c r="C296" s="57" t="s">
        <v>3233</v>
      </c>
      <c r="D296" s="56" t="s">
        <v>6792</v>
      </c>
      <c r="E296" s="56" t="s">
        <v>19</v>
      </c>
      <c r="F296" s="61">
        <v>5</v>
      </c>
      <c r="G296" s="59">
        <v>3773.92</v>
      </c>
      <c r="H296" s="60">
        <v>18869.599999999999</v>
      </c>
      <c r="I296" s="41">
        <f t="shared" si="9"/>
        <v>20054949.62000002</v>
      </c>
      <c r="J296" s="42">
        <f t="shared" si="10"/>
        <v>0.75480716967881034</v>
      </c>
      <c r="L296" s="27"/>
    </row>
    <row r="297" spans="1:12" ht="16.5" customHeight="1" x14ac:dyDescent="0.25">
      <c r="A297" s="55" t="s">
        <v>368</v>
      </c>
      <c r="B297" s="56" t="s">
        <v>372</v>
      </c>
      <c r="C297" s="57" t="s">
        <v>373</v>
      </c>
      <c r="D297" s="56" t="s">
        <v>6792</v>
      </c>
      <c r="E297" s="56" t="s">
        <v>68</v>
      </c>
      <c r="F297" s="58">
        <v>26</v>
      </c>
      <c r="G297" s="59">
        <v>717.37</v>
      </c>
      <c r="H297" s="60">
        <v>18651.62</v>
      </c>
      <c r="I297" s="41">
        <f t="shared" si="9"/>
        <v>20073601.240000021</v>
      </c>
      <c r="J297" s="42">
        <f t="shared" si="10"/>
        <v>0.75550915979939814</v>
      </c>
      <c r="L297" s="27"/>
    </row>
    <row r="298" spans="1:12" ht="16.5" customHeight="1" x14ac:dyDescent="0.25">
      <c r="A298" s="55" t="s">
        <v>6480</v>
      </c>
      <c r="B298" s="56" t="s">
        <v>6494</v>
      </c>
      <c r="C298" s="57" t="s">
        <v>6495</v>
      </c>
      <c r="D298" s="56" t="s">
        <v>6792</v>
      </c>
      <c r="E298" s="56" t="s">
        <v>19</v>
      </c>
      <c r="F298" s="58">
        <v>26</v>
      </c>
      <c r="G298" s="59">
        <v>717.14</v>
      </c>
      <c r="H298" s="60">
        <v>18645.64</v>
      </c>
      <c r="I298" s="41">
        <f t="shared" si="9"/>
        <v>20092246.880000021</v>
      </c>
      <c r="J298" s="42">
        <f t="shared" si="10"/>
        <v>0.75621092485101482</v>
      </c>
      <c r="L298" s="27"/>
    </row>
    <row r="299" spans="1:12" ht="16.5" customHeight="1" x14ac:dyDescent="0.25">
      <c r="A299" s="55" t="s">
        <v>4793</v>
      </c>
      <c r="B299" s="56" t="s">
        <v>4797</v>
      </c>
      <c r="C299" s="57" t="s">
        <v>4798</v>
      </c>
      <c r="D299" s="56" t="s">
        <v>6792</v>
      </c>
      <c r="E299" s="56" t="s">
        <v>12</v>
      </c>
      <c r="F299" s="58">
        <v>86</v>
      </c>
      <c r="G299" s="59">
        <v>215.6</v>
      </c>
      <c r="H299" s="60">
        <v>18541.599999999999</v>
      </c>
      <c r="I299" s="41">
        <f t="shared" si="9"/>
        <v>20110788.480000023</v>
      </c>
      <c r="J299" s="42">
        <f t="shared" si="10"/>
        <v>0.75690877415417945</v>
      </c>
      <c r="L299" s="27"/>
    </row>
    <row r="300" spans="1:12" ht="16.5" customHeight="1" x14ac:dyDescent="0.25">
      <c r="A300" s="55" t="s">
        <v>4601</v>
      </c>
      <c r="B300" s="56" t="s">
        <v>4602</v>
      </c>
      <c r="C300" s="57" t="s">
        <v>4547</v>
      </c>
      <c r="D300" s="56" t="s">
        <v>6792</v>
      </c>
      <c r="E300" s="56" t="s">
        <v>12</v>
      </c>
      <c r="F300" s="58">
        <v>648</v>
      </c>
      <c r="G300" s="59">
        <v>28.56</v>
      </c>
      <c r="H300" s="60">
        <v>18506.88</v>
      </c>
      <c r="I300" s="41">
        <f t="shared" si="9"/>
        <v>20129295.360000022</v>
      </c>
      <c r="J300" s="42">
        <f t="shared" si="10"/>
        <v>0.75760531670238174</v>
      </c>
      <c r="L300" s="27"/>
    </row>
    <row r="301" spans="1:12" ht="16.5" customHeight="1" x14ac:dyDescent="0.25">
      <c r="A301" s="55" t="s">
        <v>4913</v>
      </c>
      <c r="B301" s="56" t="s">
        <v>4917</v>
      </c>
      <c r="C301" s="57" t="s">
        <v>4918</v>
      </c>
      <c r="D301" s="56" t="s">
        <v>6840</v>
      </c>
      <c r="E301" s="56" t="s">
        <v>12</v>
      </c>
      <c r="F301" s="58">
        <v>127</v>
      </c>
      <c r="G301" s="59">
        <v>145.37</v>
      </c>
      <c r="H301" s="60">
        <v>18461.990000000002</v>
      </c>
      <c r="I301" s="41">
        <f t="shared" si="9"/>
        <v>20147757.35000002</v>
      </c>
      <c r="J301" s="42">
        <f t="shared" si="10"/>
        <v>0.75830016972782344</v>
      </c>
      <c r="L301" s="27"/>
    </row>
    <row r="302" spans="1:12" ht="16.5" customHeight="1" x14ac:dyDescent="0.25">
      <c r="A302" s="55" t="s">
        <v>1362</v>
      </c>
      <c r="B302" s="56" t="s">
        <v>1370</v>
      </c>
      <c r="C302" s="57" t="s">
        <v>1371</v>
      </c>
      <c r="D302" s="56" t="s">
        <v>6840</v>
      </c>
      <c r="E302" s="56" t="s">
        <v>12</v>
      </c>
      <c r="F302" s="58">
        <v>25</v>
      </c>
      <c r="G302" s="59">
        <v>737.16</v>
      </c>
      <c r="H302" s="60">
        <v>18429</v>
      </c>
      <c r="I302" s="41">
        <f t="shared" si="9"/>
        <v>20166186.35000002</v>
      </c>
      <c r="J302" s="42">
        <f t="shared" si="10"/>
        <v>0.75899378111022942</v>
      </c>
      <c r="L302" s="27"/>
    </row>
    <row r="303" spans="1:12" ht="16.5" customHeight="1" x14ac:dyDescent="0.25">
      <c r="A303" s="55" t="s">
        <v>3875</v>
      </c>
      <c r="B303" s="56" t="s">
        <v>3897</v>
      </c>
      <c r="C303" s="57" t="s">
        <v>3898</v>
      </c>
      <c r="D303" s="56" t="s">
        <v>6792</v>
      </c>
      <c r="E303" s="56" t="s">
        <v>19</v>
      </c>
      <c r="F303" s="58">
        <v>5</v>
      </c>
      <c r="G303" s="59">
        <v>3667.27</v>
      </c>
      <c r="H303" s="60">
        <v>18336.349999999999</v>
      </c>
      <c r="I303" s="41">
        <f t="shared" si="9"/>
        <v>20184522.700000022</v>
      </c>
      <c r="J303" s="42">
        <f t="shared" si="10"/>
        <v>0.75968390542906283</v>
      </c>
      <c r="L303" s="27"/>
    </row>
    <row r="304" spans="1:12" ht="24.75" customHeight="1" x14ac:dyDescent="0.25">
      <c r="A304" s="55" t="s">
        <v>4566</v>
      </c>
      <c r="B304" s="56" t="s">
        <v>4567</v>
      </c>
      <c r="C304" s="57" t="s">
        <v>4568</v>
      </c>
      <c r="D304" s="56" t="s">
        <v>11</v>
      </c>
      <c r="E304" s="56" t="s">
        <v>12</v>
      </c>
      <c r="F304" s="58">
        <v>72</v>
      </c>
      <c r="G304" s="59">
        <v>252.33</v>
      </c>
      <c r="H304" s="60">
        <v>18167.759999999998</v>
      </c>
      <c r="I304" s="41">
        <f t="shared" si="9"/>
        <v>20202690.460000023</v>
      </c>
      <c r="J304" s="42">
        <f t="shared" si="10"/>
        <v>0.76036768453421355</v>
      </c>
      <c r="L304" s="27"/>
    </row>
    <row r="305" spans="1:12" ht="16.5" customHeight="1" x14ac:dyDescent="0.25">
      <c r="A305" s="55" t="s">
        <v>4221</v>
      </c>
      <c r="B305" s="56" t="s">
        <v>4255</v>
      </c>
      <c r="C305" s="57" t="s">
        <v>4256</v>
      </c>
      <c r="D305" s="56" t="s">
        <v>6792</v>
      </c>
      <c r="E305" s="56" t="s">
        <v>19</v>
      </c>
      <c r="F305" s="58">
        <v>5</v>
      </c>
      <c r="G305" s="59">
        <v>3614.16</v>
      </c>
      <c r="H305" s="60">
        <v>18070.8</v>
      </c>
      <c r="I305" s="41">
        <f t="shared" si="9"/>
        <v>20220761.260000024</v>
      </c>
      <c r="J305" s="42">
        <f t="shared" si="10"/>
        <v>0.76104781436052982</v>
      </c>
      <c r="L305" s="27"/>
    </row>
    <row r="306" spans="1:12" ht="16.5" customHeight="1" x14ac:dyDescent="0.25">
      <c r="A306" s="55" t="s">
        <v>1141</v>
      </c>
      <c r="B306" s="56" t="s">
        <v>1142</v>
      </c>
      <c r="C306" s="57" t="s">
        <v>1143</v>
      </c>
      <c r="D306" s="56" t="s">
        <v>6792</v>
      </c>
      <c r="E306" s="56" t="s">
        <v>12</v>
      </c>
      <c r="F306" s="58">
        <v>300</v>
      </c>
      <c r="G306" s="59">
        <v>59.69</v>
      </c>
      <c r="H306" s="60">
        <v>17907</v>
      </c>
      <c r="I306" s="41">
        <f t="shared" si="9"/>
        <v>20238668.260000024</v>
      </c>
      <c r="J306" s="42">
        <f t="shared" si="10"/>
        <v>0.76172177925416185</v>
      </c>
      <c r="L306" s="27"/>
    </row>
    <row r="307" spans="1:12" ht="16.5" customHeight="1" x14ac:dyDescent="0.25">
      <c r="A307" s="55" t="s">
        <v>374</v>
      </c>
      <c r="B307" s="56" t="s">
        <v>378</v>
      </c>
      <c r="C307" s="57" t="s">
        <v>379</v>
      </c>
      <c r="D307" s="56" t="s">
        <v>6792</v>
      </c>
      <c r="E307" s="56" t="s">
        <v>68</v>
      </c>
      <c r="F307" s="58">
        <v>36</v>
      </c>
      <c r="G307" s="59">
        <v>496.56</v>
      </c>
      <c r="H307" s="60">
        <v>17876.16</v>
      </c>
      <c r="I307" s="41">
        <f t="shared" si="9"/>
        <v>20256544.420000024</v>
      </c>
      <c r="J307" s="42">
        <f t="shared" si="10"/>
        <v>0.76239458342420419</v>
      </c>
      <c r="L307" s="27"/>
    </row>
    <row r="308" spans="1:12" ht="16.5" customHeight="1" x14ac:dyDescent="0.25">
      <c r="A308" s="55" t="s">
        <v>1696</v>
      </c>
      <c r="B308" s="56" t="s">
        <v>1697</v>
      </c>
      <c r="C308" s="57" t="s">
        <v>1698</v>
      </c>
      <c r="D308" s="56" t="s">
        <v>11</v>
      </c>
      <c r="E308" s="56" t="s">
        <v>19</v>
      </c>
      <c r="F308" s="58">
        <v>7</v>
      </c>
      <c r="G308" s="59">
        <v>2531.61</v>
      </c>
      <c r="H308" s="60">
        <v>17721.27</v>
      </c>
      <c r="I308" s="41">
        <f t="shared" si="9"/>
        <v>20274265.690000024</v>
      </c>
      <c r="J308" s="42">
        <f t="shared" si="10"/>
        <v>0.76306155800680164</v>
      </c>
      <c r="L308" s="27"/>
    </row>
    <row r="309" spans="1:12" ht="16.5" customHeight="1" x14ac:dyDescent="0.25">
      <c r="A309" s="55" t="s">
        <v>2763</v>
      </c>
      <c r="B309" s="56" t="s">
        <v>2764</v>
      </c>
      <c r="C309" s="57" t="s">
        <v>2765</v>
      </c>
      <c r="D309" s="56" t="s">
        <v>6792</v>
      </c>
      <c r="E309" s="56" t="s">
        <v>68</v>
      </c>
      <c r="F309" s="58">
        <v>366</v>
      </c>
      <c r="G309" s="59">
        <v>48.31</v>
      </c>
      <c r="H309" s="60">
        <v>17681.46</v>
      </c>
      <c r="I309" s="41">
        <f t="shared" si="9"/>
        <v>20291947.150000025</v>
      </c>
      <c r="J309" s="42">
        <f t="shared" si="10"/>
        <v>0.76372703426235311</v>
      </c>
      <c r="L309" s="27"/>
    </row>
    <row r="310" spans="1:12" ht="16.5" customHeight="1" x14ac:dyDescent="0.25">
      <c r="A310" s="55" t="s">
        <v>6534</v>
      </c>
      <c r="B310" s="56" t="s">
        <v>6547</v>
      </c>
      <c r="C310" s="57" t="s">
        <v>6548</v>
      </c>
      <c r="D310" s="56" t="s">
        <v>11</v>
      </c>
      <c r="E310" s="56" t="s">
        <v>6533</v>
      </c>
      <c r="F310" s="61">
        <v>500</v>
      </c>
      <c r="G310" s="59">
        <v>35.17</v>
      </c>
      <c r="H310" s="60">
        <v>17585</v>
      </c>
      <c r="I310" s="41">
        <f t="shared" si="9"/>
        <v>20309532.150000025</v>
      </c>
      <c r="J310" s="42">
        <f t="shared" si="10"/>
        <v>0.76438888005754591</v>
      </c>
      <c r="L310" s="27"/>
    </row>
    <row r="311" spans="1:12" ht="16.5" customHeight="1" x14ac:dyDescent="0.25">
      <c r="A311" s="55" t="s">
        <v>2825</v>
      </c>
      <c r="B311" s="56" t="s">
        <v>2826</v>
      </c>
      <c r="C311" s="57" t="s">
        <v>2827</v>
      </c>
      <c r="D311" s="56" t="s">
        <v>11</v>
      </c>
      <c r="E311" s="56" t="s">
        <v>19</v>
      </c>
      <c r="F311" s="58">
        <v>36</v>
      </c>
      <c r="G311" s="59">
        <v>486.74</v>
      </c>
      <c r="H311" s="60">
        <v>17522.64</v>
      </c>
      <c r="I311" s="41">
        <f t="shared" si="9"/>
        <v>20327054.790000025</v>
      </c>
      <c r="J311" s="42">
        <f t="shared" si="10"/>
        <v>0.76504837881243248</v>
      </c>
      <c r="L311" s="27"/>
    </row>
    <row r="312" spans="1:12" ht="16.5" customHeight="1" x14ac:dyDescent="0.25">
      <c r="A312" s="55" t="s">
        <v>6676</v>
      </c>
      <c r="B312" s="56" t="s">
        <v>6689</v>
      </c>
      <c r="C312" s="57" t="s">
        <v>6690</v>
      </c>
      <c r="D312" s="56" t="s">
        <v>880</v>
      </c>
      <c r="E312" s="56" t="s">
        <v>19</v>
      </c>
      <c r="F312" s="58">
        <v>6</v>
      </c>
      <c r="G312" s="59">
        <v>2918.83</v>
      </c>
      <c r="H312" s="60">
        <v>17512.98</v>
      </c>
      <c r="I312" s="41">
        <f t="shared" si="9"/>
        <v>20344567.770000026</v>
      </c>
      <c r="J312" s="42">
        <f t="shared" si="10"/>
        <v>0.76570751399436576</v>
      </c>
      <c r="L312" s="27"/>
    </row>
    <row r="313" spans="1:12" ht="16.5" customHeight="1" x14ac:dyDescent="0.25">
      <c r="A313" s="55" t="s">
        <v>151</v>
      </c>
      <c r="B313" s="56" t="s">
        <v>152</v>
      </c>
      <c r="C313" s="57" t="s">
        <v>153</v>
      </c>
      <c r="D313" s="56" t="s">
        <v>11</v>
      </c>
      <c r="E313" s="56" t="s">
        <v>29</v>
      </c>
      <c r="F313" s="58">
        <v>32</v>
      </c>
      <c r="G313" s="59">
        <v>546.41</v>
      </c>
      <c r="H313" s="60">
        <v>17485.12</v>
      </c>
      <c r="I313" s="41">
        <f t="shared" si="9"/>
        <v>20362052.890000027</v>
      </c>
      <c r="J313" s="42">
        <f t="shared" si="10"/>
        <v>0.76636560061082537</v>
      </c>
      <c r="L313" s="27"/>
    </row>
    <row r="314" spans="1:12" ht="16.5" customHeight="1" x14ac:dyDescent="0.25">
      <c r="A314" s="55" t="s">
        <v>1069</v>
      </c>
      <c r="B314" s="56" t="s">
        <v>1070</v>
      </c>
      <c r="C314" s="57" t="s">
        <v>1071</v>
      </c>
      <c r="D314" s="56" t="s">
        <v>6792</v>
      </c>
      <c r="E314" s="56" t="s">
        <v>12</v>
      </c>
      <c r="F314" s="58">
        <v>100</v>
      </c>
      <c r="G314" s="59">
        <v>174.75</v>
      </c>
      <c r="H314" s="60">
        <v>17475</v>
      </c>
      <c r="I314" s="41">
        <f t="shared" si="9"/>
        <v>20379527.890000027</v>
      </c>
      <c r="J314" s="42">
        <f t="shared" si="10"/>
        <v>0.76702330634133409</v>
      </c>
      <c r="K314" s="27" t="s">
        <v>6804</v>
      </c>
      <c r="L314" s="27"/>
    </row>
    <row r="315" spans="1:12" ht="24.75" customHeight="1" x14ac:dyDescent="0.25">
      <c r="A315" s="55" t="s">
        <v>2061</v>
      </c>
      <c r="B315" s="56" t="s">
        <v>2062</v>
      </c>
      <c r="C315" s="57" t="s">
        <v>2063</v>
      </c>
      <c r="D315" s="56" t="s">
        <v>6792</v>
      </c>
      <c r="E315" s="56" t="s">
        <v>19</v>
      </c>
      <c r="F315" s="61">
        <v>17</v>
      </c>
      <c r="G315" s="59">
        <v>1017.34</v>
      </c>
      <c r="H315" s="60">
        <v>17294.78</v>
      </c>
      <c r="I315" s="41">
        <f t="shared" si="9"/>
        <v>20396822.670000028</v>
      </c>
      <c r="J315" s="42">
        <f t="shared" si="10"/>
        <v>0.76767422914041217</v>
      </c>
      <c r="L315" s="27"/>
    </row>
    <row r="316" spans="1:12" ht="41.25" customHeight="1" x14ac:dyDescent="0.25">
      <c r="A316" s="55" t="s">
        <v>4572</v>
      </c>
      <c r="B316" s="56" t="s">
        <v>4573</v>
      </c>
      <c r="C316" s="57" t="s">
        <v>4574</v>
      </c>
      <c r="D316" s="56" t="s">
        <v>11</v>
      </c>
      <c r="E316" s="56" t="s">
        <v>12</v>
      </c>
      <c r="F316" s="58">
        <v>53</v>
      </c>
      <c r="G316" s="59">
        <v>325.17</v>
      </c>
      <c r="H316" s="60">
        <v>17234.009999999998</v>
      </c>
      <c r="I316" s="41">
        <f t="shared" si="9"/>
        <v>20414056.68000003</v>
      </c>
      <c r="J316" s="42">
        <f t="shared" si="10"/>
        <v>0.7683228647419369</v>
      </c>
      <c r="L316" s="27"/>
    </row>
    <row r="317" spans="1:12" ht="16.5" customHeight="1" x14ac:dyDescent="0.25">
      <c r="A317" s="55" t="s">
        <v>629</v>
      </c>
      <c r="B317" s="56" t="s">
        <v>630</v>
      </c>
      <c r="C317" s="57" t="s">
        <v>631</v>
      </c>
      <c r="D317" s="56" t="s">
        <v>6792</v>
      </c>
      <c r="E317" s="56" t="s">
        <v>19</v>
      </c>
      <c r="F317" s="58">
        <v>7</v>
      </c>
      <c r="G317" s="59">
        <v>2459.0100000000002</v>
      </c>
      <c r="H317" s="60">
        <v>17213.07</v>
      </c>
      <c r="I317" s="41">
        <f t="shared" si="9"/>
        <v>20431269.75000003</v>
      </c>
      <c r="J317" s="42">
        <f t="shared" si="10"/>
        <v>0.76897071222569358</v>
      </c>
      <c r="L317" s="27"/>
    </row>
    <row r="318" spans="1:12" ht="16.5" customHeight="1" x14ac:dyDescent="0.25">
      <c r="A318" s="55" t="s">
        <v>1365</v>
      </c>
      <c r="B318" s="56" t="s">
        <v>1372</v>
      </c>
      <c r="C318" s="57" t="s">
        <v>1373</v>
      </c>
      <c r="D318" s="56" t="s">
        <v>6840</v>
      </c>
      <c r="E318" s="56" t="s">
        <v>12</v>
      </c>
      <c r="F318" s="58">
        <v>35</v>
      </c>
      <c r="G318" s="59">
        <v>491.48</v>
      </c>
      <c r="H318" s="60">
        <v>17201.8</v>
      </c>
      <c r="I318" s="41">
        <f t="shared" si="9"/>
        <v>20448471.550000031</v>
      </c>
      <c r="J318" s="42">
        <f t="shared" si="10"/>
        <v>0.76961813554100489</v>
      </c>
      <c r="L318" s="27"/>
    </row>
    <row r="319" spans="1:12" ht="16.5" customHeight="1" x14ac:dyDescent="0.25">
      <c r="A319" s="55" t="s">
        <v>2409</v>
      </c>
      <c r="B319" s="56" t="s">
        <v>2410</v>
      </c>
      <c r="C319" s="57" t="s">
        <v>2411</v>
      </c>
      <c r="D319" s="56" t="s">
        <v>11</v>
      </c>
      <c r="E319" s="56" t="s">
        <v>19</v>
      </c>
      <c r="F319" s="61">
        <v>5</v>
      </c>
      <c r="G319" s="59">
        <v>3421.89</v>
      </c>
      <c r="H319" s="60">
        <v>17109.45</v>
      </c>
      <c r="I319" s="41">
        <f t="shared" si="9"/>
        <v>20465581.00000003</v>
      </c>
      <c r="J319" s="42">
        <f t="shared" si="10"/>
        <v>0.77026208308382893</v>
      </c>
      <c r="L319" s="27"/>
    </row>
    <row r="320" spans="1:12" ht="16.5" customHeight="1" x14ac:dyDescent="0.25">
      <c r="A320" s="55" t="s">
        <v>1461</v>
      </c>
      <c r="B320" s="56" t="s">
        <v>1462</v>
      </c>
      <c r="C320" s="57" t="s">
        <v>1463</v>
      </c>
      <c r="D320" s="56" t="s">
        <v>6792</v>
      </c>
      <c r="E320" s="56" t="s">
        <v>68</v>
      </c>
      <c r="F320" s="58">
        <v>755</v>
      </c>
      <c r="G320" s="59">
        <v>22.53</v>
      </c>
      <c r="H320" s="60">
        <v>17010.150000000001</v>
      </c>
      <c r="I320" s="41">
        <f t="shared" si="9"/>
        <v>20482591.150000028</v>
      </c>
      <c r="J320" s="42">
        <f t="shared" si="10"/>
        <v>0.77090229327735182</v>
      </c>
      <c r="L320" s="27"/>
    </row>
    <row r="321" spans="1:12" ht="16.5" customHeight="1" x14ac:dyDescent="0.25">
      <c r="A321" s="55" t="s">
        <v>133</v>
      </c>
      <c r="B321" s="56" t="s">
        <v>134</v>
      </c>
      <c r="C321" s="57" t="s">
        <v>135</v>
      </c>
      <c r="D321" s="56" t="s">
        <v>6792</v>
      </c>
      <c r="E321" s="56" t="s">
        <v>29</v>
      </c>
      <c r="F321" s="58">
        <v>31</v>
      </c>
      <c r="G321" s="59">
        <v>548.23</v>
      </c>
      <c r="H321" s="60">
        <v>16995.13</v>
      </c>
      <c r="I321" s="41">
        <f t="shared" si="9"/>
        <v>20499586.280000027</v>
      </c>
      <c r="J321" s="42">
        <f t="shared" si="10"/>
        <v>0.77154193816386052</v>
      </c>
      <c r="L321" s="27"/>
    </row>
    <row r="322" spans="1:12" ht="16.5" customHeight="1" x14ac:dyDescent="0.25">
      <c r="A322" s="55" t="s">
        <v>6496</v>
      </c>
      <c r="B322" s="56" t="s">
        <v>6509</v>
      </c>
      <c r="C322" s="57" t="s">
        <v>6510</v>
      </c>
      <c r="D322" s="56" t="s">
        <v>11</v>
      </c>
      <c r="E322" s="56" t="s">
        <v>19</v>
      </c>
      <c r="F322" s="58">
        <v>2</v>
      </c>
      <c r="G322" s="59">
        <v>8491.89</v>
      </c>
      <c r="H322" s="60">
        <v>16983.78</v>
      </c>
      <c r="I322" s="41">
        <f t="shared" si="9"/>
        <v>20516570.060000028</v>
      </c>
      <c r="J322" s="42">
        <f t="shared" si="10"/>
        <v>0.77218115587096781</v>
      </c>
      <c r="L322" s="27"/>
    </row>
    <row r="323" spans="1:12" ht="16.5" customHeight="1" x14ac:dyDescent="0.25">
      <c r="A323" s="55" t="s">
        <v>617</v>
      </c>
      <c r="B323" s="56" t="s">
        <v>618</v>
      </c>
      <c r="C323" s="57" t="s">
        <v>619</v>
      </c>
      <c r="D323" s="56" t="s">
        <v>6792</v>
      </c>
      <c r="E323" s="56" t="s">
        <v>68</v>
      </c>
      <c r="F323" s="58">
        <v>9</v>
      </c>
      <c r="G323" s="59">
        <v>1886.82</v>
      </c>
      <c r="H323" s="60">
        <v>16981.38</v>
      </c>
      <c r="I323" s="41">
        <f t="shared" si="9"/>
        <v>20533551.440000027</v>
      </c>
      <c r="J323" s="42">
        <f t="shared" si="10"/>
        <v>0.772820283249391</v>
      </c>
      <c r="L323" s="27"/>
    </row>
    <row r="324" spans="1:12" ht="16.5" customHeight="1" x14ac:dyDescent="0.25">
      <c r="A324" s="55" t="s">
        <v>611</v>
      </c>
      <c r="B324" s="56" t="s">
        <v>612</v>
      </c>
      <c r="C324" s="57" t="s">
        <v>613</v>
      </c>
      <c r="D324" s="56" t="s">
        <v>6792</v>
      </c>
      <c r="E324" s="56" t="s">
        <v>68</v>
      </c>
      <c r="F324" s="58">
        <v>12</v>
      </c>
      <c r="G324" s="59">
        <v>1404.97</v>
      </c>
      <c r="H324" s="60">
        <v>16859.64</v>
      </c>
      <c r="I324" s="41">
        <f t="shared" si="9"/>
        <v>20550411.080000028</v>
      </c>
      <c r="J324" s="42">
        <f t="shared" si="10"/>
        <v>0.77345482870531734</v>
      </c>
      <c r="L324" s="27"/>
    </row>
    <row r="325" spans="1:12" ht="16.5" customHeight="1" x14ac:dyDescent="0.25">
      <c r="A325" s="55" t="s">
        <v>6222</v>
      </c>
      <c r="B325" s="56" t="s">
        <v>6235</v>
      </c>
      <c r="C325" s="57" t="s">
        <v>6236</v>
      </c>
      <c r="D325" s="56" t="s">
        <v>6792</v>
      </c>
      <c r="E325" s="56" t="s">
        <v>12</v>
      </c>
      <c r="F325" s="58">
        <v>52</v>
      </c>
      <c r="G325" s="59">
        <v>324.20999999999998</v>
      </c>
      <c r="H325" s="60">
        <v>16858.919999999998</v>
      </c>
      <c r="I325" s="41">
        <f t="shared" si="9"/>
        <v>20567270.00000003</v>
      </c>
      <c r="J325" s="42">
        <f t="shared" si="10"/>
        <v>0.77408934706263866</v>
      </c>
      <c r="L325" s="27"/>
    </row>
    <row r="326" spans="1:12" ht="16.5" customHeight="1" x14ac:dyDescent="0.25">
      <c r="A326" s="55" t="s">
        <v>2406</v>
      </c>
      <c r="B326" s="56" t="s">
        <v>2407</v>
      </c>
      <c r="C326" s="57" t="s">
        <v>2408</v>
      </c>
      <c r="D326" s="56" t="s">
        <v>6840</v>
      </c>
      <c r="E326" s="56" t="s">
        <v>19</v>
      </c>
      <c r="F326" s="61">
        <v>3</v>
      </c>
      <c r="G326" s="59">
        <v>5609.19</v>
      </c>
      <c r="H326" s="60">
        <v>16827.57</v>
      </c>
      <c r="I326" s="41">
        <f t="shared" si="9"/>
        <v>20584097.57000003</v>
      </c>
      <c r="J326" s="42">
        <f t="shared" si="10"/>
        <v>0.77472268550152479</v>
      </c>
      <c r="L326" s="27"/>
    </row>
    <row r="327" spans="1:12" ht="16.5" customHeight="1" x14ac:dyDescent="0.25">
      <c r="A327" s="55" t="s">
        <v>2559</v>
      </c>
      <c r="B327" s="56" t="s">
        <v>2560</v>
      </c>
      <c r="C327" s="57" t="s">
        <v>2561</v>
      </c>
      <c r="D327" s="56" t="s">
        <v>6840</v>
      </c>
      <c r="E327" s="56" t="s">
        <v>68</v>
      </c>
      <c r="F327" s="58">
        <v>200</v>
      </c>
      <c r="G327" s="59">
        <v>83.94</v>
      </c>
      <c r="H327" s="60">
        <v>16788</v>
      </c>
      <c r="I327" s="41">
        <f t="shared" si="9"/>
        <v>20600885.57000003</v>
      </c>
      <c r="J327" s="42">
        <f t="shared" si="10"/>
        <v>0.77535453464623327</v>
      </c>
      <c r="L327" s="27"/>
    </row>
    <row r="328" spans="1:12" ht="16.5" customHeight="1" x14ac:dyDescent="0.25">
      <c r="A328" s="55" t="s">
        <v>2178</v>
      </c>
      <c r="B328" s="56" t="s">
        <v>2179</v>
      </c>
      <c r="C328" s="57" t="s">
        <v>2180</v>
      </c>
      <c r="D328" s="56" t="s">
        <v>6792</v>
      </c>
      <c r="E328" s="56" t="s">
        <v>19</v>
      </c>
      <c r="F328" s="61">
        <v>26</v>
      </c>
      <c r="G328" s="59">
        <v>645.54</v>
      </c>
      <c r="H328" s="60">
        <v>16784.04</v>
      </c>
      <c r="I328" s="41">
        <f t="shared" si="9"/>
        <v>20617669.610000029</v>
      </c>
      <c r="J328" s="42">
        <f t="shared" si="10"/>
        <v>0.77598623474861306</v>
      </c>
      <c r="L328" s="27"/>
    </row>
    <row r="329" spans="1:12" ht="16.5" customHeight="1" x14ac:dyDescent="0.25">
      <c r="A329" s="55" t="s">
        <v>6592</v>
      </c>
      <c r="B329" s="56" t="s">
        <v>6605</v>
      </c>
      <c r="C329" s="57" t="s">
        <v>6606</v>
      </c>
      <c r="D329" s="56" t="s">
        <v>6840</v>
      </c>
      <c r="E329" s="56" t="s">
        <v>12</v>
      </c>
      <c r="F329" s="61">
        <v>12</v>
      </c>
      <c r="G329" s="59">
        <v>1397.54</v>
      </c>
      <c r="H329" s="60">
        <v>16770.48</v>
      </c>
      <c r="I329" s="41">
        <f t="shared" si="9"/>
        <v>20634440.09000003</v>
      </c>
      <c r="J329" s="42">
        <f t="shared" si="10"/>
        <v>0.77661742449392812</v>
      </c>
      <c r="L329" s="27"/>
    </row>
    <row r="330" spans="1:12" ht="16.5" customHeight="1" x14ac:dyDescent="0.25">
      <c r="A330" s="55" t="s">
        <v>2451</v>
      </c>
      <c r="B330" s="56" t="s">
        <v>2452</v>
      </c>
      <c r="C330" s="57" t="s">
        <v>2453</v>
      </c>
      <c r="D330" s="56" t="s">
        <v>6792</v>
      </c>
      <c r="E330" s="56" t="s">
        <v>19</v>
      </c>
      <c r="F330" s="58">
        <v>5</v>
      </c>
      <c r="G330" s="59">
        <v>3340.95</v>
      </c>
      <c r="H330" s="60">
        <v>16704.75</v>
      </c>
      <c r="I330" s="41">
        <f t="shared" si="9"/>
        <v>20651144.84000003</v>
      </c>
      <c r="J330" s="42">
        <f t="shared" si="10"/>
        <v>0.77724614036240969</v>
      </c>
      <c r="L330" s="27"/>
    </row>
    <row r="331" spans="1:12" ht="16.5" customHeight="1" x14ac:dyDescent="0.25">
      <c r="A331" s="55" t="s">
        <v>941</v>
      </c>
      <c r="B331" s="56" t="s">
        <v>942</v>
      </c>
      <c r="C331" s="57" t="s">
        <v>943</v>
      </c>
      <c r="D331" s="56" t="s">
        <v>11</v>
      </c>
      <c r="E331" s="56" t="s">
        <v>68</v>
      </c>
      <c r="F331" s="58">
        <v>26</v>
      </c>
      <c r="G331" s="59">
        <v>638.57000000000005</v>
      </c>
      <c r="H331" s="60">
        <v>16602.82</v>
      </c>
      <c r="I331" s="41">
        <f t="shared" si="9"/>
        <v>20667747.66000003</v>
      </c>
      <c r="J331" s="42">
        <f t="shared" si="10"/>
        <v>0.77787101989640717</v>
      </c>
      <c r="L331" s="27"/>
    </row>
    <row r="332" spans="1:12" ht="16.5" customHeight="1" x14ac:dyDescent="0.25">
      <c r="A332" s="55" t="s">
        <v>3118</v>
      </c>
      <c r="B332" s="56" t="s">
        <v>3119</v>
      </c>
      <c r="C332" s="57" t="s">
        <v>3120</v>
      </c>
      <c r="D332" s="56" t="s">
        <v>11</v>
      </c>
      <c r="E332" s="56" t="s">
        <v>19</v>
      </c>
      <c r="F332" s="58">
        <v>429</v>
      </c>
      <c r="G332" s="59">
        <v>38.69</v>
      </c>
      <c r="H332" s="60">
        <v>16598.009999999998</v>
      </c>
      <c r="I332" s="41">
        <f t="shared" si="9"/>
        <v>20684345.670000032</v>
      </c>
      <c r="J332" s="42">
        <f t="shared" si="10"/>
        <v>0.77849571839666698</v>
      </c>
      <c r="L332" s="27"/>
    </row>
    <row r="333" spans="1:12" ht="16.5" customHeight="1" x14ac:dyDescent="0.25">
      <c r="A333" s="55" t="s">
        <v>1617</v>
      </c>
      <c r="B333" s="56" t="s">
        <v>1618</v>
      </c>
      <c r="C333" s="57" t="s">
        <v>1619</v>
      </c>
      <c r="D333" s="56" t="s">
        <v>11</v>
      </c>
      <c r="E333" s="56" t="s">
        <v>19</v>
      </c>
      <c r="F333" s="58">
        <v>40</v>
      </c>
      <c r="G333" s="59">
        <v>414.49</v>
      </c>
      <c r="H333" s="60">
        <v>16579.599999999999</v>
      </c>
      <c r="I333" s="41">
        <f t="shared" ref="I333:I350" si="11">H333+I332</f>
        <v>20700925.270000033</v>
      </c>
      <c r="J333" s="42">
        <f t="shared" ref="J333:J350" si="12">I333/$H$2272</f>
        <v>0.77911972400064655</v>
      </c>
      <c r="L333" s="27"/>
    </row>
    <row r="334" spans="1:12" ht="16.5" customHeight="1" x14ac:dyDescent="0.25">
      <c r="A334" s="55" t="s">
        <v>811</v>
      </c>
      <c r="B334" s="56" t="s">
        <v>812</v>
      </c>
      <c r="C334" s="57" t="s">
        <v>813</v>
      </c>
      <c r="D334" s="56" t="s">
        <v>6792</v>
      </c>
      <c r="E334" s="56" t="s">
        <v>12</v>
      </c>
      <c r="F334" s="58">
        <v>13</v>
      </c>
      <c r="G334" s="59">
        <v>1270.22</v>
      </c>
      <c r="H334" s="60">
        <v>16512.86</v>
      </c>
      <c r="I334" s="41">
        <f t="shared" si="11"/>
        <v>20717438.130000032</v>
      </c>
      <c r="J334" s="42">
        <f t="shared" si="12"/>
        <v>0.77974121771447136</v>
      </c>
      <c r="L334" s="27"/>
    </row>
    <row r="335" spans="1:12" ht="16.5" customHeight="1" x14ac:dyDescent="0.25">
      <c r="A335" s="55" t="s">
        <v>186</v>
      </c>
      <c r="B335" s="56" t="s">
        <v>187</v>
      </c>
      <c r="C335" s="57" t="s">
        <v>188</v>
      </c>
      <c r="D335" s="56" t="s">
        <v>11</v>
      </c>
      <c r="E335" s="56" t="s">
        <v>93</v>
      </c>
      <c r="F335" s="58">
        <v>2000</v>
      </c>
      <c r="G335" s="59">
        <v>8.24</v>
      </c>
      <c r="H335" s="60">
        <v>16480</v>
      </c>
      <c r="I335" s="41">
        <f t="shared" si="11"/>
        <v>20733918.130000032</v>
      </c>
      <c r="J335" s="42">
        <f t="shared" si="12"/>
        <v>0.78036147467806405</v>
      </c>
      <c r="L335" s="27"/>
    </row>
    <row r="336" spans="1:12" ht="16.5" customHeight="1" x14ac:dyDescent="0.25">
      <c r="A336" s="55" t="s">
        <v>4784</v>
      </c>
      <c r="B336" s="56" t="s">
        <v>4785</v>
      </c>
      <c r="C336" s="57" t="s">
        <v>4786</v>
      </c>
      <c r="D336" s="56" t="s">
        <v>11</v>
      </c>
      <c r="E336" s="56" t="s">
        <v>12</v>
      </c>
      <c r="F336" s="58">
        <v>60</v>
      </c>
      <c r="G336" s="59">
        <v>272.95</v>
      </c>
      <c r="H336" s="60">
        <v>16377</v>
      </c>
      <c r="I336" s="41">
        <f t="shared" si="11"/>
        <v>20750295.130000032</v>
      </c>
      <c r="J336" s="42">
        <f t="shared" si="12"/>
        <v>0.78097785503563433</v>
      </c>
      <c r="L336" s="27"/>
    </row>
    <row r="337" spans="1:12" ht="16.5" customHeight="1" x14ac:dyDescent="0.25">
      <c r="A337" s="55" t="s">
        <v>2854</v>
      </c>
      <c r="B337" s="56" t="s">
        <v>2855</v>
      </c>
      <c r="C337" s="57" t="s">
        <v>2856</v>
      </c>
      <c r="D337" s="56" t="s">
        <v>11</v>
      </c>
      <c r="E337" s="56" t="s">
        <v>19</v>
      </c>
      <c r="F337" s="58">
        <v>98</v>
      </c>
      <c r="G337" s="59">
        <v>166.83</v>
      </c>
      <c r="H337" s="60">
        <v>16349.34</v>
      </c>
      <c r="I337" s="41">
        <f t="shared" si="11"/>
        <v>20766644.470000032</v>
      </c>
      <c r="J337" s="42">
        <f t="shared" si="12"/>
        <v>0.78159319435512131</v>
      </c>
      <c r="L337" s="27"/>
    </row>
    <row r="338" spans="1:12" ht="16.5" customHeight="1" x14ac:dyDescent="0.25">
      <c r="A338" s="55" t="s">
        <v>1302</v>
      </c>
      <c r="B338" s="56" t="s">
        <v>1309</v>
      </c>
      <c r="C338" s="57" t="s">
        <v>1310</v>
      </c>
      <c r="D338" s="56" t="s">
        <v>11</v>
      </c>
      <c r="E338" s="56" t="s">
        <v>68</v>
      </c>
      <c r="F338" s="58">
        <v>209</v>
      </c>
      <c r="G338" s="59">
        <v>77.19</v>
      </c>
      <c r="H338" s="60">
        <v>16132.71</v>
      </c>
      <c r="I338" s="41">
        <f t="shared" si="11"/>
        <v>20782777.180000033</v>
      </c>
      <c r="J338" s="42">
        <f t="shared" si="12"/>
        <v>0.7822003803817672</v>
      </c>
      <c r="L338" s="27"/>
    </row>
    <row r="339" spans="1:12" ht="16.5" customHeight="1" x14ac:dyDescent="0.25">
      <c r="A339" s="55" t="s">
        <v>5727</v>
      </c>
      <c r="B339" s="56" t="s">
        <v>5729</v>
      </c>
      <c r="C339" s="57" t="s">
        <v>5730</v>
      </c>
      <c r="D339" s="56" t="s">
        <v>11</v>
      </c>
      <c r="E339" s="56" t="s">
        <v>12</v>
      </c>
      <c r="F339" s="58">
        <v>66</v>
      </c>
      <c r="G339" s="59">
        <v>243.56</v>
      </c>
      <c r="H339" s="60">
        <v>16074.96</v>
      </c>
      <c r="I339" s="41">
        <f t="shared" si="11"/>
        <v>20798852.140000034</v>
      </c>
      <c r="J339" s="42">
        <f t="shared" si="12"/>
        <v>0.78280539287445383</v>
      </c>
      <c r="L339" s="27"/>
    </row>
    <row r="340" spans="1:12" ht="16.5" customHeight="1" x14ac:dyDescent="0.25">
      <c r="A340" s="55" t="s">
        <v>545</v>
      </c>
      <c r="B340" s="56" t="s">
        <v>546</v>
      </c>
      <c r="C340" s="57" t="s">
        <v>547</v>
      </c>
      <c r="D340" s="56" t="s">
        <v>6792</v>
      </c>
      <c r="E340" s="56" t="s">
        <v>19</v>
      </c>
      <c r="F340" s="58">
        <v>7</v>
      </c>
      <c r="G340" s="59">
        <v>2285.48</v>
      </c>
      <c r="H340" s="60">
        <v>15998.36</v>
      </c>
      <c r="I340" s="41">
        <f t="shared" si="11"/>
        <v>20814850.500000034</v>
      </c>
      <c r="J340" s="42">
        <f t="shared" si="12"/>
        <v>0.78340752237664213</v>
      </c>
      <c r="L340" s="27"/>
    </row>
    <row r="341" spans="1:12" ht="16.5" customHeight="1" x14ac:dyDescent="0.25">
      <c r="A341" s="55" t="s">
        <v>4599</v>
      </c>
      <c r="B341" s="56" t="s">
        <v>4600</v>
      </c>
      <c r="C341" s="57" t="s">
        <v>4533</v>
      </c>
      <c r="D341" s="56" t="s">
        <v>6792</v>
      </c>
      <c r="E341" s="56" t="s">
        <v>12</v>
      </c>
      <c r="F341" s="58">
        <v>337</v>
      </c>
      <c r="G341" s="59">
        <v>47</v>
      </c>
      <c r="H341" s="60">
        <v>15839</v>
      </c>
      <c r="I341" s="41">
        <f t="shared" si="11"/>
        <v>20830689.500000034</v>
      </c>
      <c r="J341" s="42">
        <f t="shared" si="12"/>
        <v>0.78400365405421157</v>
      </c>
      <c r="L341" s="27"/>
    </row>
    <row r="342" spans="1:12" ht="16.5" customHeight="1" x14ac:dyDescent="0.25">
      <c r="A342" s="55" t="s">
        <v>2766</v>
      </c>
      <c r="B342" s="56" t="s">
        <v>2767</v>
      </c>
      <c r="C342" s="57" t="s">
        <v>2768</v>
      </c>
      <c r="D342" s="56" t="s">
        <v>6792</v>
      </c>
      <c r="E342" s="56" t="s">
        <v>68</v>
      </c>
      <c r="F342" s="58">
        <v>269</v>
      </c>
      <c r="G342" s="59">
        <v>58.77</v>
      </c>
      <c r="H342" s="60">
        <v>15809.13</v>
      </c>
      <c r="I342" s="41">
        <f t="shared" si="11"/>
        <v>20846498.630000032</v>
      </c>
      <c r="J342" s="42">
        <f t="shared" si="12"/>
        <v>0.78459866151603452</v>
      </c>
      <c r="L342" s="27"/>
    </row>
    <row r="343" spans="1:12" ht="16.5" customHeight="1" x14ac:dyDescent="0.25">
      <c r="A343" s="55" t="s">
        <v>6540</v>
      </c>
      <c r="B343" s="56" t="s">
        <v>6553</v>
      </c>
      <c r="C343" s="57" t="s">
        <v>6554</v>
      </c>
      <c r="D343" s="56" t="s">
        <v>11</v>
      </c>
      <c r="E343" s="56" t="s">
        <v>6533</v>
      </c>
      <c r="F343" s="61">
        <v>500</v>
      </c>
      <c r="G343" s="59">
        <v>31.42</v>
      </c>
      <c r="H343" s="60">
        <v>15710</v>
      </c>
      <c r="I343" s="41">
        <f t="shared" si="11"/>
        <v>20862208.630000032</v>
      </c>
      <c r="J343" s="42">
        <f t="shared" si="12"/>
        <v>0.78518993802683812</v>
      </c>
      <c r="L343" s="27"/>
    </row>
    <row r="344" spans="1:12" ht="16.5" customHeight="1" x14ac:dyDescent="0.25">
      <c r="A344" s="55" t="s">
        <v>4138</v>
      </c>
      <c r="B344" s="56" t="s">
        <v>4169</v>
      </c>
      <c r="C344" s="57" t="s">
        <v>4170</v>
      </c>
      <c r="D344" s="56" t="s">
        <v>6792</v>
      </c>
      <c r="E344" s="56" t="s">
        <v>19</v>
      </c>
      <c r="F344" s="58">
        <v>600</v>
      </c>
      <c r="G344" s="59">
        <v>26.14</v>
      </c>
      <c r="H344" s="60">
        <v>15684</v>
      </c>
      <c r="I344" s="41">
        <f t="shared" si="11"/>
        <v>20877892.630000032</v>
      </c>
      <c r="J344" s="42">
        <f t="shared" si="12"/>
        <v>0.78578023597689806</v>
      </c>
      <c r="L344" s="27"/>
    </row>
    <row r="345" spans="1:12" ht="16.5" customHeight="1" x14ac:dyDescent="0.25">
      <c r="A345" s="55" t="s">
        <v>4739</v>
      </c>
      <c r="B345" s="56" t="s">
        <v>4740</v>
      </c>
      <c r="C345" s="57" t="s">
        <v>4741</v>
      </c>
      <c r="D345" s="56" t="s">
        <v>11</v>
      </c>
      <c r="E345" s="56" t="s">
        <v>12</v>
      </c>
      <c r="F345" s="58">
        <v>250</v>
      </c>
      <c r="G345" s="59">
        <v>62.47</v>
      </c>
      <c r="H345" s="60">
        <v>15617.5</v>
      </c>
      <c r="I345" s="41">
        <f t="shared" si="11"/>
        <v>20893510.130000032</v>
      </c>
      <c r="J345" s="42">
        <f t="shared" si="12"/>
        <v>0.78636803106967168</v>
      </c>
      <c r="L345" s="27"/>
    </row>
    <row r="346" spans="1:12" ht="16.5" customHeight="1" x14ac:dyDescent="0.25">
      <c r="A346" s="55" t="s">
        <v>6537</v>
      </c>
      <c r="B346" s="56" t="s">
        <v>6550</v>
      </c>
      <c r="C346" s="57" t="s">
        <v>6551</v>
      </c>
      <c r="D346" s="56" t="s">
        <v>11</v>
      </c>
      <c r="E346" s="56" t="s">
        <v>6533</v>
      </c>
      <c r="F346" s="61">
        <v>500</v>
      </c>
      <c r="G346" s="59">
        <v>31.21</v>
      </c>
      <c r="H346" s="60">
        <v>15605</v>
      </c>
      <c r="I346" s="41">
        <f t="shared" si="11"/>
        <v>20909115.130000032</v>
      </c>
      <c r="J346" s="42">
        <f t="shared" si="12"/>
        <v>0.78695535570054942</v>
      </c>
      <c r="L346" s="27"/>
    </row>
    <row r="347" spans="1:12" ht="16.5" customHeight="1" x14ac:dyDescent="0.25">
      <c r="A347" s="55" t="s">
        <v>6527</v>
      </c>
      <c r="B347" s="56" t="s">
        <v>6541</v>
      </c>
      <c r="C347" s="57" t="s">
        <v>6542</v>
      </c>
      <c r="D347" s="56" t="s">
        <v>11</v>
      </c>
      <c r="E347" s="56" t="s">
        <v>6533</v>
      </c>
      <c r="F347" s="61">
        <v>500</v>
      </c>
      <c r="G347" s="59">
        <v>30.99</v>
      </c>
      <c r="H347" s="60">
        <v>15495</v>
      </c>
      <c r="I347" s="41">
        <f t="shared" si="11"/>
        <v>20924610.130000032</v>
      </c>
      <c r="J347" s="42">
        <f t="shared" si="12"/>
        <v>0.78753854026674297</v>
      </c>
      <c r="L347" s="27"/>
    </row>
    <row r="348" spans="1:12" ht="16.5" customHeight="1" x14ac:dyDescent="0.25">
      <c r="A348" s="55" t="s">
        <v>3218</v>
      </c>
      <c r="B348" s="56" t="s">
        <v>3229</v>
      </c>
      <c r="C348" s="57" t="s">
        <v>3230</v>
      </c>
      <c r="D348" s="56" t="s">
        <v>6792</v>
      </c>
      <c r="E348" s="56" t="s">
        <v>19</v>
      </c>
      <c r="F348" s="61">
        <v>5</v>
      </c>
      <c r="G348" s="59">
        <v>3089.28</v>
      </c>
      <c r="H348" s="60">
        <v>15446.4</v>
      </c>
      <c r="I348" s="41">
        <f t="shared" si="11"/>
        <v>20940056.530000031</v>
      </c>
      <c r="J348" s="42">
        <f t="shared" si="12"/>
        <v>0.78811989567708507</v>
      </c>
      <c r="L348" s="27"/>
    </row>
    <row r="349" spans="1:12" ht="16.5" customHeight="1" x14ac:dyDescent="0.25">
      <c r="A349" s="55" t="s">
        <v>5469</v>
      </c>
      <c r="B349" s="56" t="s">
        <v>5470</v>
      </c>
      <c r="C349" s="57" t="s">
        <v>5471</v>
      </c>
      <c r="D349" s="56" t="s">
        <v>6792</v>
      </c>
      <c r="E349" s="56" t="s">
        <v>12</v>
      </c>
      <c r="F349" s="58">
        <v>378</v>
      </c>
      <c r="G349" s="59">
        <v>40.79</v>
      </c>
      <c r="H349" s="60">
        <v>15418.62</v>
      </c>
      <c r="I349" s="41">
        <f t="shared" si="11"/>
        <v>20955475.150000032</v>
      </c>
      <c r="J349" s="42">
        <f t="shared" si="12"/>
        <v>0.78870020553290987</v>
      </c>
      <c r="L349" s="27"/>
    </row>
    <row r="350" spans="1:12" ht="16.5" customHeight="1" x14ac:dyDescent="0.25">
      <c r="A350" s="55" t="s">
        <v>4427</v>
      </c>
      <c r="B350" s="56" t="s">
        <v>4428</v>
      </c>
      <c r="C350" s="57" t="s">
        <v>4429</v>
      </c>
      <c r="D350" s="56" t="s">
        <v>11</v>
      </c>
      <c r="E350" s="56" t="s">
        <v>12</v>
      </c>
      <c r="F350" s="58">
        <v>247</v>
      </c>
      <c r="G350" s="59">
        <v>62.02</v>
      </c>
      <c r="H350" s="60">
        <v>15318.94</v>
      </c>
      <c r="I350" s="41">
        <f t="shared" si="11"/>
        <v>20970794.090000033</v>
      </c>
      <c r="J350" s="42">
        <f t="shared" si="12"/>
        <v>0.78927676373739164</v>
      </c>
      <c r="L350" s="27"/>
    </row>
    <row r="351" spans="1:12" ht="16.5" customHeight="1" x14ac:dyDescent="0.25">
      <c r="A351" s="55" t="s">
        <v>3166</v>
      </c>
      <c r="B351" s="56" t="s">
        <v>3167</v>
      </c>
      <c r="C351" s="57" t="s">
        <v>3168</v>
      </c>
      <c r="D351" s="56" t="s">
        <v>6792</v>
      </c>
      <c r="E351" s="56" t="s">
        <v>19</v>
      </c>
      <c r="F351" s="58">
        <v>26</v>
      </c>
      <c r="G351" s="59">
        <v>588.09</v>
      </c>
      <c r="H351" s="60">
        <v>15290.34</v>
      </c>
      <c r="I351" s="41">
        <f>H351+I350</f>
        <v>20986084.430000033</v>
      </c>
      <c r="J351" s="42">
        <f>I351/$H$2272</f>
        <v>0.78985224552505551</v>
      </c>
      <c r="L351" s="27"/>
    </row>
    <row r="352" spans="1:12" ht="16.5" customHeight="1" x14ac:dyDescent="0.25">
      <c r="A352" s="55" t="s">
        <v>2157</v>
      </c>
      <c r="B352" s="56" t="s">
        <v>2158</v>
      </c>
      <c r="C352" s="57" t="s">
        <v>2159</v>
      </c>
      <c r="D352" s="56" t="s">
        <v>6840</v>
      </c>
      <c r="E352" s="56" t="s">
        <v>19</v>
      </c>
      <c r="F352" s="61">
        <v>20</v>
      </c>
      <c r="G352" s="59">
        <v>763.46</v>
      </c>
      <c r="H352" s="60">
        <v>15269.2</v>
      </c>
      <c r="I352" s="41">
        <f>H352+I351</f>
        <v>21001353.630000032</v>
      </c>
      <c r="J352" s="42">
        <f>I352/$H$2272</f>
        <v>0.79042693166756095</v>
      </c>
      <c r="L352" s="27"/>
    </row>
    <row r="353" spans="1:12" ht="16.5" customHeight="1" x14ac:dyDescent="0.25">
      <c r="A353" s="55" t="s">
        <v>183</v>
      </c>
      <c r="B353" s="56" t="s">
        <v>184</v>
      </c>
      <c r="C353" s="57" t="s">
        <v>185</v>
      </c>
      <c r="D353" s="56" t="s">
        <v>11</v>
      </c>
      <c r="E353" s="56" t="s">
        <v>93</v>
      </c>
      <c r="F353" s="58">
        <v>1800</v>
      </c>
      <c r="G353" s="59">
        <v>8.44</v>
      </c>
      <c r="H353" s="60">
        <v>15192</v>
      </c>
      <c r="I353" s="41">
        <f t="shared" ref="I353:I356" si="13">H353+I352</f>
        <v>21016545.630000032</v>
      </c>
      <c r="J353" s="42">
        <f t="shared" ref="J353:J364" si="14">I353/$H$2272</f>
        <v>0.79099871223739726</v>
      </c>
      <c r="L353" s="27"/>
    </row>
    <row r="354" spans="1:12" ht="16.5" customHeight="1" x14ac:dyDescent="0.25">
      <c r="A354" s="55" t="s">
        <v>2175</v>
      </c>
      <c r="B354" s="56" t="s">
        <v>2176</v>
      </c>
      <c r="C354" s="57" t="s">
        <v>2177</v>
      </c>
      <c r="D354" s="56" t="s">
        <v>6792</v>
      </c>
      <c r="E354" s="56" t="s">
        <v>19</v>
      </c>
      <c r="F354" s="61">
        <v>26</v>
      </c>
      <c r="G354" s="59">
        <v>583.75</v>
      </c>
      <c r="H354" s="60">
        <v>15177.5</v>
      </c>
      <c r="I354" s="41">
        <f t="shared" si="13"/>
        <v>21031723.130000032</v>
      </c>
      <c r="J354" s="42">
        <f t="shared" si="14"/>
        <v>0.79156994707143413</v>
      </c>
      <c r="L354" s="27"/>
    </row>
    <row r="355" spans="1:12" ht="16.5" customHeight="1" x14ac:dyDescent="0.25">
      <c r="A355" s="55" t="s">
        <v>109</v>
      </c>
      <c r="B355" s="56" t="s">
        <v>110</v>
      </c>
      <c r="C355" s="57" t="s">
        <v>111</v>
      </c>
      <c r="D355" s="56" t="s">
        <v>6792</v>
      </c>
      <c r="E355" s="56" t="s">
        <v>12</v>
      </c>
      <c r="F355" s="58">
        <v>109</v>
      </c>
      <c r="G355" s="59">
        <v>139.01</v>
      </c>
      <c r="H355" s="60">
        <v>15152.09</v>
      </c>
      <c r="I355" s="41">
        <f t="shared" si="13"/>
        <v>21046875.220000032</v>
      </c>
      <c r="J355" s="42">
        <f t="shared" si="14"/>
        <v>0.7921402255505291</v>
      </c>
      <c r="L355" s="27"/>
    </row>
    <row r="356" spans="1:12" ht="16.5" customHeight="1" x14ac:dyDescent="0.25">
      <c r="A356" s="55" t="s">
        <v>448</v>
      </c>
      <c r="B356" s="56" t="s">
        <v>452</v>
      </c>
      <c r="C356" s="57" t="s">
        <v>453</v>
      </c>
      <c r="D356" s="56" t="s">
        <v>6792</v>
      </c>
      <c r="E356" s="56" t="s">
        <v>12</v>
      </c>
      <c r="F356" s="58">
        <v>52</v>
      </c>
      <c r="G356" s="59">
        <v>291.01</v>
      </c>
      <c r="H356" s="60">
        <v>15132.52</v>
      </c>
      <c r="I356" s="41">
        <f t="shared" si="13"/>
        <v>21062007.740000032</v>
      </c>
      <c r="J356" s="42">
        <f t="shared" si="14"/>
        <v>0.79270976747447974</v>
      </c>
      <c r="L356" s="27"/>
    </row>
    <row r="357" spans="1:12" ht="16.5" customHeight="1" x14ac:dyDescent="0.25">
      <c r="A357" s="55" t="s">
        <v>5277</v>
      </c>
      <c r="B357" s="56" t="s">
        <v>5278</v>
      </c>
      <c r="C357" s="57" t="s">
        <v>5279</v>
      </c>
      <c r="D357" s="56" t="s">
        <v>6792</v>
      </c>
      <c r="E357" s="56" t="s">
        <v>12</v>
      </c>
      <c r="F357" s="58">
        <v>300</v>
      </c>
      <c r="G357" s="59">
        <v>50.41</v>
      </c>
      <c r="H357" s="60">
        <v>15123</v>
      </c>
      <c r="I357" s="41">
        <f>H357+I356</f>
        <v>21077130.740000032</v>
      </c>
      <c r="J357" s="42">
        <f>I357/$H$2272</f>
        <v>0.79327895109465041</v>
      </c>
      <c r="K357" s="27" t="s">
        <v>6533</v>
      </c>
      <c r="L357" s="27"/>
    </row>
    <row r="358" spans="1:12" ht="16.5" customHeight="1" x14ac:dyDescent="0.25">
      <c r="A358" s="55" t="s">
        <v>6246</v>
      </c>
      <c r="B358" s="56" t="s">
        <v>6259</v>
      </c>
      <c r="C358" s="57" t="s">
        <v>6260</v>
      </c>
      <c r="D358" s="56" t="s">
        <v>6792</v>
      </c>
      <c r="E358" s="56" t="s">
        <v>12</v>
      </c>
      <c r="F358" s="58">
        <v>52</v>
      </c>
      <c r="G358" s="59">
        <v>289.79000000000002</v>
      </c>
      <c r="H358" s="60">
        <v>15069.08</v>
      </c>
      <c r="I358" s="41">
        <f t="shared" ref="I358:I359" si="15">H358+I357</f>
        <v>21092199.82000003</v>
      </c>
      <c r="J358" s="42">
        <f t="shared" si="14"/>
        <v>0.7938461053303868</v>
      </c>
      <c r="L358" s="27"/>
    </row>
    <row r="359" spans="1:12" ht="16.5" customHeight="1" x14ac:dyDescent="0.25">
      <c r="A359" s="55" t="s">
        <v>174</v>
      </c>
      <c r="B359" s="56" t="s">
        <v>175</v>
      </c>
      <c r="C359" s="57" t="s">
        <v>176</v>
      </c>
      <c r="D359" s="56" t="s">
        <v>11</v>
      </c>
      <c r="E359" s="56" t="s">
        <v>93</v>
      </c>
      <c r="F359" s="58">
        <v>1200</v>
      </c>
      <c r="G359" s="59">
        <v>12.55</v>
      </c>
      <c r="H359" s="60">
        <v>15060</v>
      </c>
      <c r="I359" s="41">
        <f t="shared" si="15"/>
        <v>21107259.82000003</v>
      </c>
      <c r="J359" s="42">
        <f t="shared" si="14"/>
        <v>0.79441291782260193</v>
      </c>
      <c r="L359" s="27"/>
    </row>
    <row r="360" spans="1:12" ht="33" customHeight="1" x14ac:dyDescent="0.25">
      <c r="A360" s="55" t="s">
        <v>1638</v>
      </c>
      <c r="B360" s="56" t="s">
        <v>1639</v>
      </c>
      <c r="C360" s="57" t="s">
        <v>1640</v>
      </c>
      <c r="D360" s="56" t="s">
        <v>6792</v>
      </c>
      <c r="E360" s="56" t="s">
        <v>19</v>
      </c>
      <c r="F360" s="58">
        <v>102</v>
      </c>
      <c r="G360" s="59">
        <v>147.25</v>
      </c>
      <c r="H360" s="60">
        <v>15019.5</v>
      </c>
      <c r="I360" s="41">
        <f>H360+I359</f>
        <v>21122279.32000003</v>
      </c>
      <c r="J360" s="42">
        <f>I360/$H$2272</f>
        <v>0.7949782060182744</v>
      </c>
      <c r="L360" s="27"/>
    </row>
    <row r="361" spans="1:12" ht="16.5" customHeight="1" x14ac:dyDescent="0.25">
      <c r="A361" s="55" t="s">
        <v>1524</v>
      </c>
      <c r="B361" s="56" t="s">
        <v>1525</v>
      </c>
      <c r="C361" s="57" t="s">
        <v>1526</v>
      </c>
      <c r="D361" s="56" t="s">
        <v>11</v>
      </c>
      <c r="E361" s="56" t="s">
        <v>19</v>
      </c>
      <c r="F361" s="58">
        <v>162</v>
      </c>
      <c r="G361" s="59">
        <v>92.54</v>
      </c>
      <c r="H361" s="60">
        <v>14991.48</v>
      </c>
      <c r="I361" s="41">
        <f t="shared" ref="I361:I364" si="16">H361+I360</f>
        <v>21137270.800000031</v>
      </c>
      <c r="J361" s="42">
        <f t="shared" si="14"/>
        <v>0.7955424396265609</v>
      </c>
      <c r="L361" s="27"/>
    </row>
    <row r="362" spans="1:12" ht="16.5" customHeight="1" x14ac:dyDescent="0.25">
      <c r="A362" s="55" t="s">
        <v>560</v>
      </c>
      <c r="B362" s="56" t="s">
        <v>561</v>
      </c>
      <c r="C362" s="57" t="s">
        <v>562</v>
      </c>
      <c r="D362" s="56" t="s">
        <v>6792</v>
      </c>
      <c r="E362" s="56" t="s">
        <v>19</v>
      </c>
      <c r="F362" s="58">
        <v>7</v>
      </c>
      <c r="G362" s="59">
        <v>2129.4</v>
      </c>
      <c r="H362" s="60">
        <v>14905.8</v>
      </c>
      <c r="I362" s="41">
        <f t="shared" si="16"/>
        <v>21152176.600000031</v>
      </c>
      <c r="J362" s="42">
        <f t="shared" si="14"/>
        <v>0.79610344850082793</v>
      </c>
      <c r="L362" s="27"/>
    </row>
    <row r="363" spans="1:12" ht="16.5" customHeight="1" x14ac:dyDescent="0.25">
      <c r="A363" s="55" t="s">
        <v>914</v>
      </c>
      <c r="B363" s="56" t="s">
        <v>915</v>
      </c>
      <c r="C363" s="57" t="s">
        <v>916</v>
      </c>
      <c r="D363" s="56" t="s">
        <v>6792</v>
      </c>
      <c r="E363" s="56" t="s">
        <v>68</v>
      </c>
      <c r="F363" s="58">
        <v>20</v>
      </c>
      <c r="G363" s="59">
        <v>744.83</v>
      </c>
      <c r="H363" s="60">
        <v>14896.6</v>
      </c>
      <c r="I363" s="41">
        <f t="shared" si="16"/>
        <v>21167073.200000033</v>
      </c>
      <c r="J363" s="42">
        <f t="shared" si="14"/>
        <v>0.79666411111513968</v>
      </c>
      <c r="K363" s="27" t="s">
        <v>6799</v>
      </c>
      <c r="L363" s="27"/>
    </row>
    <row r="364" spans="1:12" ht="16.5" customHeight="1" x14ac:dyDescent="0.25">
      <c r="A364" s="55" t="s">
        <v>6664</v>
      </c>
      <c r="B364" s="56" t="s">
        <v>6677</v>
      </c>
      <c r="C364" s="57" t="s">
        <v>6678</v>
      </c>
      <c r="D364" s="56" t="s">
        <v>6840</v>
      </c>
      <c r="E364" s="56" t="s">
        <v>93</v>
      </c>
      <c r="F364" s="61">
        <v>300</v>
      </c>
      <c r="G364" s="59">
        <v>49.59</v>
      </c>
      <c r="H364" s="60">
        <v>14877</v>
      </c>
      <c r="I364" s="41">
        <f t="shared" si="16"/>
        <v>21181950.200000033</v>
      </c>
      <c r="J364" s="42">
        <f t="shared" si="14"/>
        <v>0.79722403604519843</v>
      </c>
      <c r="L364" s="27"/>
    </row>
    <row r="365" spans="1:12" ht="16.5" customHeight="1" x14ac:dyDescent="0.25">
      <c r="A365" s="55" t="s">
        <v>1072</v>
      </c>
      <c r="B365" s="56" t="s">
        <v>1073</v>
      </c>
      <c r="C365" s="57" t="s">
        <v>1074</v>
      </c>
      <c r="D365" s="56" t="s">
        <v>6792</v>
      </c>
      <c r="E365" s="56" t="s">
        <v>12</v>
      </c>
      <c r="F365" s="58">
        <v>140</v>
      </c>
      <c r="G365" s="59">
        <v>106.16</v>
      </c>
      <c r="H365" s="60">
        <v>14862.4</v>
      </c>
      <c r="I365" s="41">
        <f>H365+I364</f>
        <v>21196812.600000031</v>
      </c>
      <c r="J365" s="42">
        <f>I365/$H$2272</f>
        <v>0.79778341147576282</v>
      </c>
      <c r="K365" s="27" t="s">
        <v>6804</v>
      </c>
      <c r="L365" s="27"/>
    </row>
    <row r="366" spans="1:12" ht="16.5" customHeight="1" x14ac:dyDescent="0.25">
      <c r="A366" s="55" t="s">
        <v>2142</v>
      </c>
      <c r="B366" s="56" t="s">
        <v>2143</v>
      </c>
      <c r="C366" s="57" t="s">
        <v>2144</v>
      </c>
      <c r="D366" s="56" t="s">
        <v>6792</v>
      </c>
      <c r="E366" s="56" t="s">
        <v>19</v>
      </c>
      <c r="F366" s="61">
        <v>24</v>
      </c>
      <c r="G366" s="59">
        <v>617.53</v>
      </c>
      <c r="H366" s="60">
        <v>14820.72</v>
      </c>
      <c r="I366" s="41">
        <f>H366+I365</f>
        <v>21211633.32000003</v>
      </c>
      <c r="J366" s="42">
        <f>I366/$H$2272</f>
        <v>0.79834121819818138</v>
      </c>
      <c r="L366" s="27"/>
    </row>
    <row r="367" spans="1:12" ht="16.5" customHeight="1" x14ac:dyDescent="0.25">
      <c r="A367" s="55" t="s">
        <v>847</v>
      </c>
      <c r="B367" s="56" t="s">
        <v>848</v>
      </c>
      <c r="C367" s="57" t="s">
        <v>849</v>
      </c>
      <c r="D367" s="56" t="s">
        <v>6792</v>
      </c>
      <c r="E367" s="56" t="s">
        <v>19</v>
      </c>
      <c r="F367" s="58">
        <v>4</v>
      </c>
      <c r="G367" s="59">
        <v>3695.64</v>
      </c>
      <c r="H367" s="60">
        <v>14782.56</v>
      </c>
      <c r="I367" s="41">
        <f>H367+I366</f>
        <v>21226415.880000029</v>
      </c>
      <c r="J367" s="42">
        <f>I367/$H$2272</f>
        <v>0.79889758869452399</v>
      </c>
      <c r="L367" s="27"/>
    </row>
    <row r="368" spans="1:12" ht="16.5" customHeight="1" x14ac:dyDescent="0.25">
      <c r="A368" s="55" t="s">
        <v>4263</v>
      </c>
      <c r="B368" s="56" t="s">
        <v>4282</v>
      </c>
      <c r="C368" s="57" t="s">
        <v>4283</v>
      </c>
      <c r="D368" s="56" t="s">
        <v>11</v>
      </c>
      <c r="E368" s="56" t="s">
        <v>19</v>
      </c>
      <c r="F368" s="58">
        <v>19</v>
      </c>
      <c r="G368" s="59">
        <v>771.72</v>
      </c>
      <c r="H368" s="60">
        <v>14662.68</v>
      </c>
      <c r="I368" s="41">
        <f t="shared" ref="I368:I369" si="17">H368+I367</f>
        <v>21241078.560000028</v>
      </c>
      <c r="J368" s="42">
        <f t="shared" ref="J368:J369" si="18">I368/$H$2272</f>
        <v>0.79944944727309997</v>
      </c>
      <c r="L368" s="27"/>
    </row>
    <row r="369" spans="1:12" ht="16.5" customHeight="1" x14ac:dyDescent="0.25">
      <c r="A369" s="55" t="s">
        <v>1678</v>
      </c>
      <c r="B369" s="56" t="s">
        <v>1679</v>
      </c>
      <c r="C369" s="57" t="s">
        <v>1680</v>
      </c>
      <c r="D369" s="56" t="s">
        <v>6792</v>
      </c>
      <c r="E369" s="56" t="s">
        <v>19</v>
      </c>
      <c r="F369" s="58">
        <v>5</v>
      </c>
      <c r="G369" s="59">
        <v>2896.69</v>
      </c>
      <c r="H369" s="60">
        <v>14483.45</v>
      </c>
      <c r="I369" s="41">
        <f t="shared" si="17"/>
        <v>21255562.010000028</v>
      </c>
      <c r="J369" s="42">
        <f t="shared" si="18"/>
        <v>0.79999456018082726</v>
      </c>
      <c r="L369" s="74"/>
    </row>
    <row r="370" spans="1:12" ht="24.75" customHeight="1" x14ac:dyDescent="0.25">
      <c r="A370" s="55" t="s">
        <v>2769</v>
      </c>
      <c r="B370" s="56" t="s">
        <v>2770</v>
      </c>
      <c r="C370" s="57" t="s">
        <v>2771</v>
      </c>
      <c r="D370" s="56" t="s">
        <v>6792</v>
      </c>
      <c r="E370" s="56" t="s">
        <v>68</v>
      </c>
      <c r="F370" s="58">
        <v>182</v>
      </c>
      <c r="G370" s="59">
        <v>79.53</v>
      </c>
      <c r="H370" s="60">
        <v>14474.46</v>
      </c>
      <c r="I370" s="79">
        <v>359</v>
      </c>
      <c r="J370" s="80">
        <f>I370/2261</f>
        <v>0.15877930119416186</v>
      </c>
      <c r="L370" s="27"/>
    </row>
    <row r="371" spans="1:12" ht="24.75" customHeight="1" x14ac:dyDescent="0.25">
      <c r="A371" s="55" t="s">
        <v>1238</v>
      </c>
      <c r="B371" s="56" t="s">
        <v>1245</v>
      </c>
      <c r="C371" s="57" t="s">
        <v>1246</v>
      </c>
      <c r="D371" s="56" t="s">
        <v>6792</v>
      </c>
      <c r="E371" s="56" t="s">
        <v>12</v>
      </c>
      <c r="F371" s="58">
        <v>481</v>
      </c>
      <c r="G371" s="59">
        <v>30.09</v>
      </c>
      <c r="H371" s="60">
        <v>14473.29</v>
      </c>
      <c r="I371" s="38"/>
      <c r="J371" s="38"/>
      <c r="L371" s="27"/>
    </row>
    <row r="372" spans="1:12" ht="16.5" customHeight="1" x14ac:dyDescent="0.25">
      <c r="A372" s="55" t="s">
        <v>394</v>
      </c>
      <c r="B372" s="56" t="s">
        <v>398</v>
      </c>
      <c r="C372" s="57" t="s">
        <v>399</v>
      </c>
      <c r="D372" s="56" t="s">
        <v>6840</v>
      </c>
      <c r="E372" s="56" t="s">
        <v>12</v>
      </c>
      <c r="F372" s="58">
        <v>52</v>
      </c>
      <c r="G372" s="59">
        <v>277.95</v>
      </c>
      <c r="H372" s="60">
        <v>14453.4</v>
      </c>
      <c r="I372" s="38"/>
      <c r="J372" s="38"/>
      <c r="L372" s="27"/>
    </row>
    <row r="373" spans="1:12" ht="16.5" customHeight="1" x14ac:dyDescent="0.25">
      <c r="A373" s="55" t="s">
        <v>557</v>
      </c>
      <c r="B373" s="56" t="s">
        <v>558</v>
      </c>
      <c r="C373" s="57" t="s">
        <v>559</v>
      </c>
      <c r="D373" s="56" t="s">
        <v>6792</v>
      </c>
      <c r="E373" s="56" t="s">
        <v>19</v>
      </c>
      <c r="F373" s="58">
        <v>7</v>
      </c>
      <c r="G373" s="59">
        <v>2058.4299999999998</v>
      </c>
      <c r="H373" s="60">
        <v>14409.01</v>
      </c>
      <c r="I373" s="38"/>
      <c r="J373" s="38"/>
      <c r="L373" s="27"/>
    </row>
    <row r="374" spans="1:12" ht="16.5" customHeight="1" x14ac:dyDescent="0.25">
      <c r="A374" s="55" t="s">
        <v>6631</v>
      </c>
      <c r="B374" s="56" t="s">
        <v>6644</v>
      </c>
      <c r="C374" s="57" t="s">
        <v>6645</v>
      </c>
      <c r="D374" s="56" t="s">
        <v>6840</v>
      </c>
      <c r="E374" s="56" t="s">
        <v>12</v>
      </c>
      <c r="F374" s="61">
        <v>6</v>
      </c>
      <c r="G374" s="59">
        <v>2390.98</v>
      </c>
      <c r="H374" s="60">
        <v>14345.88</v>
      </c>
      <c r="I374" s="38"/>
      <c r="J374" s="38"/>
      <c r="L374" s="27"/>
    </row>
    <row r="375" spans="1:12" ht="16.5" customHeight="1" x14ac:dyDescent="0.25">
      <c r="A375" s="55" t="s">
        <v>4856</v>
      </c>
      <c r="B375" s="56" t="s">
        <v>4860</v>
      </c>
      <c r="C375" s="57" t="s">
        <v>4861</v>
      </c>
      <c r="D375" s="56" t="s">
        <v>11</v>
      </c>
      <c r="E375" s="56" t="s">
        <v>12</v>
      </c>
      <c r="F375" s="58">
        <v>134</v>
      </c>
      <c r="G375" s="59">
        <v>105.88</v>
      </c>
      <c r="H375" s="60">
        <v>14187.92</v>
      </c>
      <c r="I375" s="38"/>
      <c r="J375" s="38"/>
      <c r="L375" s="27"/>
    </row>
    <row r="376" spans="1:12" ht="16.5" customHeight="1" x14ac:dyDescent="0.25">
      <c r="A376" s="55" t="s">
        <v>3280</v>
      </c>
      <c r="B376" s="56" t="s">
        <v>3293</v>
      </c>
      <c r="C376" s="57" t="s">
        <v>3294</v>
      </c>
      <c r="D376" s="56" t="s">
        <v>6792</v>
      </c>
      <c r="E376" s="56" t="s">
        <v>19</v>
      </c>
      <c r="F376" s="61">
        <v>125</v>
      </c>
      <c r="G376" s="59">
        <v>113.22</v>
      </c>
      <c r="H376" s="60">
        <v>14152.5</v>
      </c>
      <c r="I376" s="38"/>
      <c r="J376" s="38"/>
      <c r="L376" s="27"/>
    </row>
    <row r="377" spans="1:12" ht="16.5" customHeight="1" x14ac:dyDescent="0.25">
      <c r="A377" s="55" t="s">
        <v>300</v>
      </c>
      <c r="B377" s="56" t="s">
        <v>304</v>
      </c>
      <c r="C377" s="57" t="s">
        <v>305</v>
      </c>
      <c r="D377" s="56" t="s">
        <v>6792</v>
      </c>
      <c r="E377" s="56" t="s">
        <v>12</v>
      </c>
      <c r="F377" s="58">
        <v>52</v>
      </c>
      <c r="G377" s="59">
        <v>272.16000000000003</v>
      </c>
      <c r="H377" s="60">
        <v>14152.32</v>
      </c>
      <c r="I377" s="38"/>
      <c r="J377" s="38"/>
      <c r="L377" s="27"/>
    </row>
    <row r="378" spans="1:12" ht="33" customHeight="1" x14ac:dyDescent="0.25">
      <c r="A378" s="55" t="s">
        <v>3169</v>
      </c>
      <c r="B378" s="56" t="s">
        <v>3170</v>
      </c>
      <c r="C378" s="57" t="s">
        <v>3171</v>
      </c>
      <c r="D378" s="56" t="s">
        <v>6792</v>
      </c>
      <c r="E378" s="56" t="s">
        <v>19</v>
      </c>
      <c r="F378" s="58">
        <v>26</v>
      </c>
      <c r="G378" s="59">
        <v>544.17999999999995</v>
      </c>
      <c r="H378" s="60">
        <v>14148.68</v>
      </c>
      <c r="I378" s="38"/>
      <c r="J378" s="38"/>
      <c r="L378" s="27"/>
    </row>
    <row r="379" spans="1:12" ht="24.75" customHeight="1" x14ac:dyDescent="0.25">
      <c r="A379" s="55" t="s">
        <v>1675</v>
      </c>
      <c r="B379" s="56" t="s">
        <v>1676</v>
      </c>
      <c r="C379" s="57" t="s">
        <v>1677</v>
      </c>
      <c r="D379" s="56" t="s">
        <v>6792</v>
      </c>
      <c r="E379" s="56" t="s">
        <v>19</v>
      </c>
      <c r="F379" s="58">
        <v>5</v>
      </c>
      <c r="G379" s="59">
        <v>2826.48</v>
      </c>
      <c r="H379" s="60">
        <v>14132.4</v>
      </c>
      <c r="I379" s="38"/>
      <c r="J379" s="38"/>
      <c r="L379" s="27"/>
    </row>
    <row r="380" spans="1:12" ht="16.5" customHeight="1" x14ac:dyDescent="0.25">
      <c r="A380" s="55" t="s">
        <v>554</v>
      </c>
      <c r="B380" s="56" t="s">
        <v>555</v>
      </c>
      <c r="C380" s="57" t="s">
        <v>556</v>
      </c>
      <c r="D380" s="56" t="s">
        <v>6792</v>
      </c>
      <c r="E380" s="56" t="s">
        <v>19</v>
      </c>
      <c r="F380" s="58">
        <v>7</v>
      </c>
      <c r="G380" s="59">
        <v>2018.57</v>
      </c>
      <c r="H380" s="60">
        <v>14129.99</v>
      </c>
      <c r="I380" s="38"/>
      <c r="J380" s="38"/>
      <c r="L380" s="27"/>
    </row>
    <row r="381" spans="1:12" ht="16.5" customHeight="1" x14ac:dyDescent="0.25">
      <c r="A381" s="55" t="s">
        <v>2373</v>
      </c>
      <c r="B381" s="56" t="s">
        <v>2374</v>
      </c>
      <c r="C381" s="57" t="s">
        <v>2375</v>
      </c>
      <c r="D381" s="56" t="s">
        <v>6792</v>
      </c>
      <c r="E381" s="56" t="s">
        <v>12</v>
      </c>
      <c r="F381" s="61">
        <v>5</v>
      </c>
      <c r="G381" s="59">
        <v>2823.84</v>
      </c>
      <c r="H381" s="60">
        <v>14119.2</v>
      </c>
      <c r="I381" s="38"/>
      <c r="J381" s="38"/>
      <c r="L381" s="27"/>
    </row>
    <row r="382" spans="1:12" ht="16.5" customHeight="1" x14ac:dyDescent="0.25">
      <c r="A382" s="55" t="s">
        <v>106</v>
      </c>
      <c r="B382" s="56" t="s">
        <v>107</v>
      </c>
      <c r="C382" s="57" t="s">
        <v>108</v>
      </c>
      <c r="D382" s="56" t="s">
        <v>6792</v>
      </c>
      <c r="E382" s="56" t="s">
        <v>12</v>
      </c>
      <c r="F382" s="58">
        <v>125</v>
      </c>
      <c r="G382" s="59">
        <v>110.98</v>
      </c>
      <c r="H382" s="60">
        <v>13872.5</v>
      </c>
      <c r="I382" s="38"/>
      <c r="J382" s="38"/>
      <c r="L382" s="27"/>
    </row>
    <row r="383" spans="1:12" ht="33" customHeight="1" x14ac:dyDescent="0.25">
      <c r="A383" s="55" t="s">
        <v>2649</v>
      </c>
      <c r="B383" s="56" t="s">
        <v>2650</v>
      </c>
      <c r="C383" s="57" t="s">
        <v>2651</v>
      </c>
      <c r="D383" s="56" t="s">
        <v>6792</v>
      </c>
      <c r="E383" s="56" t="s">
        <v>19</v>
      </c>
      <c r="F383" s="58">
        <v>5</v>
      </c>
      <c r="G383" s="59">
        <v>2771.06</v>
      </c>
      <c r="H383" s="60">
        <v>13855.3</v>
      </c>
      <c r="I383" s="38"/>
      <c r="J383" s="38"/>
      <c r="L383" s="27"/>
    </row>
    <row r="384" spans="1:12" ht="16.5" customHeight="1" x14ac:dyDescent="0.25">
      <c r="A384" s="55" t="s">
        <v>177</v>
      </c>
      <c r="B384" s="56" t="s">
        <v>178</v>
      </c>
      <c r="C384" s="57" t="s">
        <v>179</v>
      </c>
      <c r="D384" s="56" t="s">
        <v>11</v>
      </c>
      <c r="E384" s="56" t="s">
        <v>93</v>
      </c>
      <c r="F384" s="58">
        <v>1200</v>
      </c>
      <c r="G384" s="59">
        <v>11.54</v>
      </c>
      <c r="H384" s="60">
        <v>13848</v>
      </c>
      <c r="I384" s="38"/>
      <c r="J384" s="38"/>
      <c r="L384" s="27"/>
    </row>
    <row r="385" spans="1:12" ht="16.5" customHeight="1" x14ac:dyDescent="0.25">
      <c r="A385" s="55" t="s">
        <v>862</v>
      </c>
      <c r="B385" s="56" t="s">
        <v>863</v>
      </c>
      <c r="C385" s="57" t="s">
        <v>864</v>
      </c>
      <c r="D385" s="56" t="s">
        <v>6840</v>
      </c>
      <c r="E385" s="56" t="s">
        <v>12</v>
      </c>
      <c r="F385" s="58">
        <v>2</v>
      </c>
      <c r="G385" s="59">
        <v>6896.46</v>
      </c>
      <c r="H385" s="60">
        <v>13792.92</v>
      </c>
      <c r="I385" s="38"/>
      <c r="J385" s="38"/>
      <c r="L385" s="27"/>
    </row>
    <row r="386" spans="1:12" ht="16.5" customHeight="1" x14ac:dyDescent="0.25">
      <c r="A386" s="55" t="s">
        <v>896</v>
      </c>
      <c r="B386" s="56" t="s">
        <v>897</v>
      </c>
      <c r="C386" s="57" t="s">
        <v>898</v>
      </c>
      <c r="D386" s="56" t="s">
        <v>6792</v>
      </c>
      <c r="E386" s="56" t="s">
        <v>12</v>
      </c>
      <c r="F386" s="58">
        <v>18</v>
      </c>
      <c r="G386" s="59">
        <v>764.53</v>
      </c>
      <c r="H386" s="60">
        <v>13761.54</v>
      </c>
      <c r="I386" s="38"/>
      <c r="J386" s="38"/>
      <c r="L386" s="27"/>
    </row>
    <row r="387" spans="1:12" ht="16.5" customHeight="1" x14ac:dyDescent="0.25">
      <c r="A387" s="55" t="s">
        <v>6524</v>
      </c>
      <c r="B387" s="56" t="s">
        <v>6538</v>
      </c>
      <c r="C387" s="57" t="s">
        <v>6539</v>
      </c>
      <c r="D387" s="56" t="s">
        <v>11</v>
      </c>
      <c r="E387" s="56" t="s">
        <v>6533</v>
      </c>
      <c r="F387" s="61">
        <v>500</v>
      </c>
      <c r="G387" s="59">
        <v>27.47</v>
      </c>
      <c r="H387" s="60">
        <v>13735</v>
      </c>
      <c r="I387" s="38"/>
      <c r="J387" s="38"/>
      <c r="L387" s="27"/>
    </row>
    <row r="388" spans="1:12" ht="16.5" customHeight="1" x14ac:dyDescent="0.25">
      <c r="A388" s="55" t="s">
        <v>1530</v>
      </c>
      <c r="B388" s="56" t="s">
        <v>1531</v>
      </c>
      <c r="C388" s="57" t="s">
        <v>1532</v>
      </c>
      <c r="D388" s="56" t="s">
        <v>11</v>
      </c>
      <c r="E388" s="56" t="s">
        <v>19</v>
      </c>
      <c r="F388" s="58">
        <v>102</v>
      </c>
      <c r="G388" s="59">
        <v>134.4</v>
      </c>
      <c r="H388" s="60">
        <v>13708.8</v>
      </c>
      <c r="I388" s="38"/>
      <c r="J388" s="38"/>
      <c r="L388" s="27"/>
    </row>
    <row r="389" spans="1:12" ht="16.5" customHeight="1" x14ac:dyDescent="0.25">
      <c r="A389" s="55" t="s">
        <v>4730</v>
      </c>
      <c r="B389" s="56" t="s">
        <v>4731</v>
      </c>
      <c r="C389" s="57" t="s">
        <v>4732</v>
      </c>
      <c r="D389" s="56" t="s">
        <v>11</v>
      </c>
      <c r="E389" s="56" t="s">
        <v>12</v>
      </c>
      <c r="F389" s="58">
        <v>200</v>
      </c>
      <c r="G389" s="59">
        <v>68.22</v>
      </c>
      <c r="H389" s="60">
        <v>13644</v>
      </c>
      <c r="I389" s="38"/>
      <c r="J389" s="38"/>
      <c r="L389" s="27"/>
    </row>
    <row r="390" spans="1:12" ht="16.5" customHeight="1" x14ac:dyDescent="0.25">
      <c r="A390" s="55" t="s">
        <v>1666</v>
      </c>
      <c r="B390" s="56" t="s">
        <v>1667</v>
      </c>
      <c r="C390" s="57" t="s">
        <v>1668</v>
      </c>
      <c r="D390" s="56" t="s">
        <v>11</v>
      </c>
      <c r="E390" s="56" t="s">
        <v>19</v>
      </c>
      <c r="F390" s="58">
        <v>52</v>
      </c>
      <c r="G390" s="59">
        <v>260.76</v>
      </c>
      <c r="H390" s="60">
        <v>13559.52</v>
      </c>
      <c r="I390" s="38"/>
      <c r="J390" s="38"/>
      <c r="L390" s="27"/>
    </row>
    <row r="391" spans="1:12" ht="16.5" customHeight="1" x14ac:dyDescent="0.25">
      <c r="A391" s="55" t="s">
        <v>400</v>
      </c>
      <c r="B391" s="56" t="s">
        <v>404</v>
      </c>
      <c r="C391" s="57" t="s">
        <v>405</v>
      </c>
      <c r="D391" s="56" t="s">
        <v>11</v>
      </c>
      <c r="E391" s="56" t="s">
        <v>12</v>
      </c>
      <c r="F391" s="58">
        <v>102</v>
      </c>
      <c r="G391" s="59">
        <v>132.51</v>
      </c>
      <c r="H391" s="60">
        <v>13516.02</v>
      </c>
      <c r="I391" s="38"/>
      <c r="J391" s="38"/>
      <c r="L391" s="27"/>
    </row>
    <row r="392" spans="1:12" ht="16.5" customHeight="1" x14ac:dyDescent="0.25">
      <c r="A392" s="55" t="s">
        <v>4685</v>
      </c>
      <c r="B392" s="56" t="s">
        <v>4686</v>
      </c>
      <c r="C392" s="57" t="s">
        <v>4687</v>
      </c>
      <c r="D392" s="56" t="s">
        <v>6840</v>
      </c>
      <c r="E392" s="56" t="s">
        <v>29</v>
      </c>
      <c r="F392" s="58">
        <v>22</v>
      </c>
      <c r="G392" s="59">
        <v>614.36</v>
      </c>
      <c r="H392" s="60">
        <v>13515.92</v>
      </c>
      <c r="I392" s="38"/>
      <c r="J392" s="38"/>
      <c r="L392" s="27"/>
    </row>
    <row r="393" spans="1:12" ht="16.5" customHeight="1" x14ac:dyDescent="0.25">
      <c r="A393" s="55" t="s">
        <v>859</v>
      </c>
      <c r="B393" s="56" t="s">
        <v>860</v>
      </c>
      <c r="C393" s="57" t="s">
        <v>861</v>
      </c>
      <c r="D393" s="56" t="s">
        <v>6792</v>
      </c>
      <c r="E393" s="56" t="s">
        <v>19</v>
      </c>
      <c r="F393" s="58">
        <v>4</v>
      </c>
      <c r="G393" s="59">
        <v>3345.26</v>
      </c>
      <c r="H393" s="60">
        <v>13381.04</v>
      </c>
      <c r="I393" s="38"/>
      <c r="J393" s="38"/>
      <c r="L393" s="27"/>
    </row>
    <row r="394" spans="1:12" ht="16.5" customHeight="1" x14ac:dyDescent="0.25">
      <c r="A394" s="55" t="s">
        <v>1587</v>
      </c>
      <c r="B394" s="56" t="s">
        <v>1588</v>
      </c>
      <c r="C394" s="57" t="s">
        <v>1589</v>
      </c>
      <c r="D394" s="56" t="s">
        <v>11</v>
      </c>
      <c r="E394" s="56" t="s">
        <v>68</v>
      </c>
      <c r="F394" s="58">
        <v>77</v>
      </c>
      <c r="G394" s="59">
        <v>173.34</v>
      </c>
      <c r="H394" s="60">
        <v>13347.18</v>
      </c>
      <c r="I394" s="38"/>
      <c r="J394" s="38"/>
      <c r="L394" s="27"/>
    </row>
    <row r="395" spans="1:12" ht="16.5" customHeight="1" x14ac:dyDescent="0.25">
      <c r="A395" s="55" t="s">
        <v>2370</v>
      </c>
      <c r="B395" s="56" t="s">
        <v>2371</v>
      </c>
      <c r="C395" s="57" t="s">
        <v>2372</v>
      </c>
      <c r="D395" s="56" t="s">
        <v>6792</v>
      </c>
      <c r="E395" s="56" t="s">
        <v>12</v>
      </c>
      <c r="F395" s="61">
        <v>5</v>
      </c>
      <c r="G395" s="59">
        <v>2668.48</v>
      </c>
      <c r="H395" s="60">
        <v>13342.4</v>
      </c>
      <c r="I395" s="38"/>
      <c r="J395" s="38"/>
      <c r="L395" s="27"/>
    </row>
    <row r="396" spans="1:12" ht="16.5" customHeight="1" x14ac:dyDescent="0.25">
      <c r="A396" s="55" t="s">
        <v>1369</v>
      </c>
      <c r="B396" s="56" t="s">
        <v>1374</v>
      </c>
      <c r="C396" s="57" t="s">
        <v>1375</v>
      </c>
      <c r="D396" s="56" t="s">
        <v>6840</v>
      </c>
      <c r="E396" s="56" t="s">
        <v>12</v>
      </c>
      <c r="F396" s="58">
        <v>26</v>
      </c>
      <c r="G396" s="59">
        <v>512.48</v>
      </c>
      <c r="H396" s="60">
        <v>13324.48</v>
      </c>
      <c r="I396" s="38"/>
      <c r="J396" s="38"/>
      <c r="L396" s="27"/>
    </row>
    <row r="397" spans="1:12" ht="24.75" customHeight="1" x14ac:dyDescent="0.25">
      <c r="A397" s="55" t="s">
        <v>3253</v>
      </c>
      <c r="B397" s="56" t="s">
        <v>3266</v>
      </c>
      <c r="C397" s="57" t="s">
        <v>3267</v>
      </c>
      <c r="D397" s="56" t="s">
        <v>6792</v>
      </c>
      <c r="E397" s="56" t="s">
        <v>68</v>
      </c>
      <c r="F397" s="61">
        <v>311</v>
      </c>
      <c r="G397" s="59">
        <v>42.84</v>
      </c>
      <c r="H397" s="60">
        <v>13323.24</v>
      </c>
      <c r="I397" s="38"/>
      <c r="J397" s="38"/>
      <c r="L397" s="27"/>
    </row>
    <row r="398" spans="1:12" ht="24.75" customHeight="1" x14ac:dyDescent="0.25">
      <c r="A398" s="55" t="s">
        <v>5397</v>
      </c>
      <c r="B398" s="56" t="s">
        <v>5398</v>
      </c>
      <c r="C398" s="57" t="s">
        <v>5399</v>
      </c>
      <c r="D398" s="56" t="s">
        <v>6840</v>
      </c>
      <c r="E398" s="56" t="s">
        <v>12</v>
      </c>
      <c r="F398" s="58">
        <v>52</v>
      </c>
      <c r="G398" s="59">
        <v>256.20999999999998</v>
      </c>
      <c r="H398" s="60">
        <v>13322.92</v>
      </c>
      <c r="I398" s="38"/>
      <c r="J398" s="38"/>
      <c r="K398" s="27" t="s">
        <v>6533</v>
      </c>
      <c r="L398" s="27"/>
    </row>
    <row r="399" spans="1:12" ht="16.5" customHeight="1" x14ac:dyDescent="0.25">
      <c r="A399" s="55" t="s">
        <v>6425</v>
      </c>
      <c r="B399" s="56" t="s">
        <v>6438</v>
      </c>
      <c r="C399" s="57" t="s">
        <v>6439</v>
      </c>
      <c r="D399" s="56" t="s">
        <v>6792</v>
      </c>
      <c r="E399" s="56" t="s">
        <v>12</v>
      </c>
      <c r="F399" s="58">
        <v>141</v>
      </c>
      <c r="G399" s="59">
        <v>94.34</v>
      </c>
      <c r="H399" s="60">
        <v>13301.94</v>
      </c>
      <c r="I399" s="38"/>
      <c r="J399" s="38"/>
      <c r="K399" s="27" t="s">
        <v>6797</v>
      </c>
      <c r="L399" s="27"/>
    </row>
    <row r="400" spans="1:12" ht="16.5" customHeight="1" x14ac:dyDescent="0.25">
      <c r="A400" s="55" t="s">
        <v>371</v>
      </c>
      <c r="B400" s="56" t="s">
        <v>375</v>
      </c>
      <c r="C400" s="57" t="s">
        <v>376</v>
      </c>
      <c r="D400" s="56" t="s">
        <v>6792</v>
      </c>
      <c r="E400" s="56" t="s">
        <v>68</v>
      </c>
      <c r="F400" s="58">
        <v>7</v>
      </c>
      <c r="G400" s="59">
        <v>1889.92</v>
      </c>
      <c r="H400" s="60">
        <v>13229.44</v>
      </c>
      <c r="I400" s="38"/>
      <c r="J400" s="38"/>
      <c r="L400" s="27"/>
    </row>
    <row r="401" spans="1:12" ht="16.5" customHeight="1" x14ac:dyDescent="0.25">
      <c r="A401" s="55" t="s">
        <v>814</v>
      </c>
      <c r="B401" s="56" t="s">
        <v>815</v>
      </c>
      <c r="C401" s="57" t="s">
        <v>816</v>
      </c>
      <c r="D401" s="56" t="s">
        <v>6792</v>
      </c>
      <c r="E401" s="56" t="s">
        <v>12</v>
      </c>
      <c r="F401" s="58">
        <v>13</v>
      </c>
      <c r="G401" s="59">
        <v>1013.27</v>
      </c>
      <c r="H401" s="60">
        <v>13172.51</v>
      </c>
      <c r="I401" s="38"/>
      <c r="J401" s="38"/>
      <c r="L401" s="27"/>
    </row>
    <row r="402" spans="1:12" ht="16.5" customHeight="1" x14ac:dyDescent="0.25">
      <c r="A402" s="55" t="s">
        <v>320</v>
      </c>
      <c r="B402" s="56" t="s">
        <v>324</v>
      </c>
      <c r="C402" s="57" t="s">
        <v>325</v>
      </c>
      <c r="D402" s="56" t="s">
        <v>6792</v>
      </c>
      <c r="E402" s="56" t="s">
        <v>12</v>
      </c>
      <c r="F402" s="58">
        <v>102</v>
      </c>
      <c r="G402" s="59">
        <v>129.13999999999999</v>
      </c>
      <c r="H402" s="60">
        <v>13172.28</v>
      </c>
      <c r="I402" s="38"/>
      <c r="J402" s="38"/>
      <c r="L402" s="27"/>
    </row>
    <row r="403" spans="1:12" ht="16.5" customHeight="1" x14ac:dyDescent="0.25">
      <c r="A403" s="55" t="s">
        <v>6207</v>
      </c>
      <c r="B403" s="56" t="s">
        <v>6220</v>
      </c>
      <c r="C403" s="57" t="s">
        <v>6221</v>
      </c>
      <c r="D403" s="56" t="s">
        <v>6792</v>
      </c>
      <c r="E403" s="56" t="s">
        <v>12</v>
      </c>
      <c r="F403" s="58">
        <v>52</v>
      </c>
      <c r="G403" s="59">
        <v>253.09</v>
      </c>
      <c r="H403" s="60">
        <v>13160.68</v>
      </c>
      <c r="I403" s="38"/>
      <c r="J403" s="38"/>
      <c r="L403" s="27"/>
    </row>
    <row r="404" spans="1:12" ht="16.5" customHeight="1" x14ac:dyDescent="0.25">
      <c r="A404" s="55" t="s">
        <v>2628</v>
      </c>
      <c r="B404" s="56" t="s">
        <v>2629</v>
      </c>
      <c r="C404" s="57" t="s">
        <v>2630</v>
      </c>
      <c r="D404" s="56" t="s">
        <v>11</v>
      </c>
      <c r="E404" s="56" t="s">
        <v>19</v>
      </c>
      <c r="F404" s="58">
        <v>10</v>
      </c>
      <c r="G404" s="59">
        <v>1310.1600000000001</v>
      </c>
      <c r="H404" s="60">
        <v>13101.6</v>
      </c>
      <c r="I404" s="38"/>
      <c r="J404" s="38"/>
      <c r="L404" s="27"/>
    </row>
    <row r="405" spans="1:12" ht="16.5" customHeight="1" x14ac:dyDescent="0.25">
      <c r="A405" s="55" t="s">
        <v>3265</v>
      </c>
      <c r="B405" s="56" t="s">
        <v>3278</v>
      </c>
      <c r="C405" s="57" t="s">
        <v>3279</v>
      </c>
      <c r="D405" s="56" t="s">
        <v>11</v>
      </c>
      <c r="E405" s="56" t="s">
        <v>19</v>
      </c>
      <c r="F405" s="61">
        <v>94</v>
      </c>
      <c r="G405" s="59">
        <v>139.28</v>
      </c>
      <c r="H405" s="60">
        <v>13092.32</v>
      </c>
      <c r="I405" s="38"/>
      <c r="J405" s="38"/>
      <c r="L405" s="27"/>
    </row>
    <row r="406" spans="1:12" ht="16.5" customHeight="1" x14ac:dyDescent="0.25">
      <c r="A406" s="55" t="s">
        <v>4439</v>
      </c>
      <c r="B406" s="56" t="s">
        <v>4440</v>
      </c>
      <c r="C406" s="57" t="s">
        <v>4441</v>
      </c>
      <c r="D406" s="56" t="s">
        <v>6792</v>
      </c>
      <c r="E406" s="56" t="s">
        <v>12</v>
      </c>
      <c r="F406" s="58">
        <v>77</v>
      </c>
      <c r="G406" s="59">
        <v>169.17</v>
      </c>
      <c r="H406" s="60">
        <v>13026.09</v>
      </c>
      <c r="I406" s="38"/>
      <c r="J406" s="38"/>
      <c r="L406" s="27"/>
    </row>
    <row r="407" spans="1:12" ht="16.5" customHeight="1" x14ac:dyDescent="0.25">
      <c r="A407" s="55" t="s">
        <v>2448</v>
      </c>
      <c r="B407" s="56" t="s">
        <v>2449</v>
      </c>
      <c r="C407" s="57" t="s">
        <v>2450</v>
      </c>
      <c r="D407" s="56" t="s">
        <v>6792</v>
      </c>
      <c r="E407" s="56" t="s">
        <v>19</v>
      </c>
      <c r="F407" s="58">
        <v>5</v>
      </c>
      <c r="G407" s="59">
        <v>2603.11</v>
      </c>
      <c r="H407" s="60">
        <v>13015.55</v>
      </c>
      <c r="I407" s="38"/>
      <c r="J407" s="38"/>
      <c r="L407" s="27"/>
    </row>
    <row r="408" spans="1:12" ht="24.75" customHeight="1" x14ac:dyDescent="0.25">
      <c r="A408" s="55" t="s">
        <v>2437</v>
      </c>
      <c r="B408" s="56" t="s">
        <v>2438</v>
      </c>
      <c r="C408" s="57" t="s">
        <v>2439</v>
      </c>
      <c r="D408" s="56" t="s">
        <v>880</v>
      </c>
      <c r="E408" s="56" t="s">
        <v>19</v>
      </c>
      <c r="F408" s="61">
        <v>10</v>
      </c>
      <c r="G408" s="59">
        <v>1301.28</v>
      </c>
      <c r="H408" s="60">
        <v>13012.8</v>
      </c>
      <c r="I408" s="38"/>
      <c r="J408" s="38"/>
      <c r="L408" s="27"/>
    </row>
    <row r="409" spans="1:12" ht="16.5" customHeight="1" x14ac:dyDescent="0.25">
      <c r="A409" s="55" t="s">
        <v>524</v>
      </c>
      <c r="B409" s="56" t="s">
        <v>525</v>
      </c>
      <c r="C409" s="57" t="s">
        <v>526</v>
      </c>
      <c r="D409" s="56" t="s">
        <v>6792</v>
      </c>
      <c r="E409" s="56" t="s">
        <v>19</v>
      </c>
      <c r="F409" s="58">
        <v>7</v>
      </c>
      <c r="G409" s="59">
        <v>1858.42</v>
      </c>
      <c r="H409" s="60">
        <v>13008.94</v>
      </c>
      <c r="I409" s="38"/>
      <c r="J409" s="38"/>
      <c r="L409" s="27"/>
    </row>
    <row r="410" spans="1:12" ht="16.5" customHeight="1" x14ac:dyDescent="0.25">
      <c r="A410" s="55" t="s">
        <v>1040</v>
      </c>
      <c r="B410" s="56" t="s">
        <v>1041</v>
      </c>
      <c r="C410" s="57" t="s">
        <v>1042</v>
      </c>
      <c r="D410" s="56" t="s">
        <v>6792</v>
      </c>
      <c r="E410" s="56" t="s">
        <v>772</v>
      </c>
      <c r="F410" s="58">
        <v>7</v>
      </c>
      <c r="G410" s="59">
        <v>1853.75</v>
      </c>
      <c r="H410" s="60">
        <v>12976.25</v>
      </c>
      <c r="I410" s="38"/>
      <c r="J410" s="38"/>
      <c r="L410" s="27"/>
    </row>
    <row r="411" spans="1:12" ht="16.5" customHeight="1" x14ac:dyDescent="0.25">
      <c r="A411" s="55" t="s">
        <v>3215</v>
      </c>
      <c r="B411" s="56" t="s">
        <v>3226</v>
      </c>
      <c r="C411" s="57" t="s">
        <v>3227</v>
      </c>
      <c r="D411" s="56" t="s">
        <v>6792</v>
      </c>
      <c r="E411" s="56" t="s">
        <v>19</v>
      </c>
      <c r="F411" s="61">
        <v>5</v>
      </c>
      <c r="G411" s="59">
        <v>2578.58</v>
      </c>
      <c r="H411" s="60">
        <v>12892.9</v>
      </c>
      <c r="I411" s="38"/>
      <c r="J411" s="38"/>
      <c r="L411" s="27"/>
    </row>
    <row r="412" spans="1:12" ht="24.75" customHeight="1" x14ac:dyDescent="0.25">
      <c r="A412" s="55" t="s">
        <v>1037</v>
      </c>
      <c r="B412" s="56" t="s">
        <v>1038</v>
      </c>
      <c r="C412" s="57" t="s">
        <v>1039</v>
      </c>
      <c r="D412" s="56" t="s">
        <v>6792</v>
      </c>
      <c r="E412" s="56" t="s">
        <v>772</v>
      </c>
      <c r="F412" s="58">
        <v>7</v>
      </c>
      <c r="G412" s="59">
        <v>1839.36</v>
      </c>
      <c r="H412" s="60">
        <v>12875.52</v>
      </c>
      <c r="I412" s="38"/>
      <c r="J412" s="38"/>
      <c r="L412" s="27"/>
    </row>
    <row r="413" spans="1:12" ht="16.5" customHeight="1" x14ac:dyDescent="0.25">
      <c r="A413" s="55" t="s">
        <v>2037</v>
      </c>
      <c r="B413" s="56" t="s">
        <v>2038</v>
      </c>
      <c r="C413" s="57" t="s">
        <v>2039</v>
      </c>
      <c r="D413" s="56" t="s">
        <v>6792</v>
      </c>
      <c r="E413" s="56" t="s">
        <v>68</v>
      </c>
      <c r="F413" s="58">
        <v>5</v>
      </c>
      <c r="G413" s="59">
        <v>2571.81</v>
      </c>
      <c r="H413" s="60">
        <v>12859.05</v>
      </c>
      <c r="I413" s="38"/>
      <c r="J413" s="38"/>
      <c r="L413" s="27"/>
    </row>
    <row r="414" spans="1:12" ht="16.5" customHeight="1" x14ac:dyDescent="0.25">
      <c r="A414" s="55" t="s">
        <v>317</v>
      </c>
      <c r="B414" s="56" t="s">
        <v>321</v>
      </c>
      <c r="C414" s="57" t="s">
        <v>322</v>
      </c>
      <c r="D414" s="56" t="s">
        <v>11</v>
      </c>
      <c r="E414" s="56" t="s">
        <v>12</v>
      </c>
      <c r="F414" s="58">
        <v>125</v>
      </c>
      <c r="G414" s="59">
        <v>102.07</v>
      </c>
      <c r="H414" s="60">
        <v>12758.75</v>
      </c>
      <c r="I414" s="38"/>
      <c r="J414" s="38"/>
      <c r="L414" s="27"/>
    </row>
    <row r="415" spans="1:12" ht="24.75" customHeight="1" x14ac:dyDescent="0.25">
      <c r="A415" s="55" t="s">
        <v>2322</v>
      </c>
      <c r="B415" s="56" t="s">
        <v>2323</v>
      </c>
      <c r="C415" s="57" t="s">
        <v>2324</v>
      </c>
      <c r="D415" s="56" t="s">
        <v>6792</v>
      </c>
      <c r="E415" s="56" t="s">
        <v>19</v>
      </c>
      <c r="F415" s="61">
        <v>102</v>
      </c>
      <c r="G415" s="59">
        <v>125.02</v>
      </c>
      <c r="H415" s="60">
        <v>12752.04</v>
      </c>
      <c r="I415" s="38"/>
      <c r="J415" s="38"/>
      <c r="L415" s="27"/>
    </row>
    <row r="416" spans="1:12" ht="24.75" customHeight="1" x14ac:dyDescent="0.25">
      <c r="A416" s="55" t="s">
        <v>2283</v>
      </c>
      <c r="B416" s="56" t="s">
        <v>2284</v>
      </c>
      <c r="C416" s="57" t="s">
        <v>2285</v>
      </c>
      <c r="D416" s="56" t="s">
        <v>11</v>
      </c>
      <c r="E416" s="56" t="s">
        <v>19</v>
      </c>
      <c r="F416" s="61">
        <v>117</v>
      </c>
      <c r="G416" s="59">
        <v>108.97</v>
      </c>
      <c r="H416" s="60">
        <v>12749.49</v>
      </c>
      <c r="I416" s="38"/>
      <c r="J416" s="38"/>
      <c r="L416" s="27"/>
    </row>
    <row r="417" spans="1:12" ht="16.5" customHeight="1" x14ac:dyDescent="0.25">
      <c r="A417" s="55" t="s">
        <v>692</v>
      </c>
      <c r="B417" s="56" t="s">
        <v>693</v>
      </c>
      <c r="C417" s="57" t="s">
        <v>694</v>
      </c>
      <c r="D417" s="56" t="s">
        <v>11</v>
      </c>
      <c r="E417" s="56" t="s">
        <v>19</v>
      </c>
      <c r="F417" s="58">
        <v>52</v>
      </c>
      <c r="G417" s="59">
        <v>243.65</v>
      </c>
      <c r="H417" s="60">
        <v>12669.8</v>
      </c>
      <c r="I417" s="38"/>
      <c r="J417" s="38"/>
      <c r="L417" s="27"/>
    </row>
    <row r="418" spans="1:12" ht="16.5" customHeight="1" x14ac:dyDescent="0.25">
      <c r="A418" s="55" t="s">
        <v>3854</v>
      </c>
      <c r="B418" s="56" t="s">
        <v>3876</v>
      </c>
      <c r="C418" s="57" t="s">
        <v>3877</v>
      </c>
      <c r="D418" s="56" t="s">
        <v>6792</v>
      </c>
      <c r="E418" s="56" t="s">
        <v>19</v>
      </c>
      <c r="F418" s="58">
        <v>5</v>
      </c>
      <c r="G418" s="59">
        <v>2529.44</v>
      </c>
      <c r="H418" s="60">
        <v>12647.2</v>
      </c>
      <c r="I418" s="38"/>
      <c r="J418" s="38"/>
      <c r="L418" s="27"/>
    </row>
    <row r="419" spans="1:12" ht="16.5" customHeight="1" x14ac:dyDescent="0.25">
      <c r="A419" s="55" t="s">
        <v>2172</v>
      </c>
      <c r="B419" s="56" t="s">
        <v>2173</v>
      </c>
      <c r="C419" s="57" t="s">
        <v>2174</v>
      </c>
      <c r="D419" s="56" t="s">
        <v>6792</v>
      </c>
      <c r="E419" s="56" t="s">
        <v>19</v>
      </c>
      <c r="F419" s="61">
        <v>17</v>
      </c>
      <c r="G419" s="59">
        <v>743.62</v>
      </c>
      <c r="H419" s="60">
        <v>12641.54</v>
      </c>
      <c r="I419" s="38"/>
      <c r="J419" s="38"/>
      <c r="L419" s="27"/>
    </row>
    <row r="420" spans="1:12" ht="16.5" customHeight="1" x14ac:dyDescent="0.25">
      <c r="A420" s="55" t="s">
        <v>1046</v>
      </c>
      <c r="B420" s="56" t="s">
        <v>1047</v>
      </c>
      <c r="C420" s="57" t="s">
        <v>1048</v>
      </c>
      <c r="D420" s="56" t="s">
        <v>6792</v>
      </c>
      <c r="E420" s="56" t="s">
        <v>19</v>
      </c>
      <c r="F420" s="58">
        <v>7</v>
      </c>
      <c r="G420" s="59">
        <v>1805.38</v>
      </c>
      <c r="H420" s="60">
        <v>12637.66</v>
      </c>
      <c r="I420" s="38"/>
      <c r="J420" s="38"/>
      <c r="L420" s="27"/>
    </row>
    <row r="421" spans="1:12" ht="16.5" customHeight="1" x14ac:dyDescent="0.25">
      <c r="A421" s="55" t="s">
        <v>2772</v>
      </c>
      <c r="B421" s="56" t="s">
        <v>2773</v>
      </c>
      <c r="C421" s="57" t="s">
        <v>2774</v>
      </c>
      <c r="D421" s="56" t="s">
        <v>6792</v>
      </c>
      <c r="E421" s="56" t="s">
        <v>68</v>
      </c>
      <c r="F421" s="58">
        <v>139</v>
      </c>
      <c r="G421" s="59">
        <v>90.88</v>
      </c>
      <c r="H421" s="60">
        <v>12632.32</v>
      </c>
      <c r="I421" s="38"/>
      <c r="J421" s="38"/>
      <c r="L421" s="27"/>
    </row>
    <row r="422" spans="1:12" ht="16.5" customHeight="1" x14ac:dyDescent="0.25">
      <c r="A422" s="55" t="s">
        <v>3160</v>
      </c>
      <c r="B422" s="56" t="s">
        <v>3161</v>
      </c>
      <c r="C422" s="57" t="s">
        <v>3162</v>
      </c>
      <c r="D422" s="56" t="s">
        <v>6792</v>
      </c>
      <c r="E422" s="56" t="s">
        <v>19</v>
      </c>
      <c r="F422" s="58">
        <v>26</v>
      </c>
      <c r="G422" s="59">
        <v>484.12</v>
      </c>
      <c r="H422" s="60">
        <v>12587.12</v>
      </c>
      <c r="I422" s="38"/>
      <c r="J422" s="38"/>
      <c r="K422" s="27" t="s">
        <v>6798</v>
      </c>
      <c r="L422" s="27"/>
    </row>
    <row r="423" spans="1:12" ht="16.5" customHeight="1" x14ac:dyDescent="0.25">
      <c r="A423" s="55" t="s">
        <v>2902</v>
      </c>
      <c r="B423" s="56" t="s">
        <v>2903</v>
      </c>
      <c r="C423" s="57" t="s">
        <v>2904</v>
      </c>
      <c r="D423" s="56" t="s">
        <v>6792</v>
      </c>
      <c r="E423" s="56" t="s">
        <v>19</v>
      </c>
      <c r="F423" s="58">
        <v>10</v>
      </c>
      <c r="G423" s="59">
        <v>1248.1400000000001</v>
      </c>
      <c r="H423" s="60">
        <v>12481.4</v>
      </c>
      <c r="I423" s="38"/>
      <c r="J423" s="38"/>
      <c r="L423" s="27"/>
    </row>
    <row r="424" spans="1:12" ht="16.5" customHeight="1" x14ac:dyDescent="0.25">
      <c r="A424" s="55" t="s">
        <v>1479</v>
      </c>
      <c r="B424" s="56" t="s">
        <v>1480</v>
      </c>
      <c r="C424" s="57" t="s">
        <v>1481</v>
      </c>
      <c r="D424" s="56" t="s">
        <v>11</v>
      </c>
      <c r="E424" s="56" t="s">
        <v>68</v>
      </c>
      <c r="F424" s="58">
        <v>252</v>
      </c>
      <c r="G424" s="59">
        <v>49.33</v>
      </c>
      <c r="H424" s="60">
        <v>12431.16</v>
      </c>
      <c r="I424" s="38"/>
      <c r="J424" s="38"/>
      <c r="L424" s="27"/>
    </row>
    <row r="425" spans="1:12" ht="16.5" customHeight="1" x14ac:dyDescent="0.25">
      <c r="A425" s="55" t="s">
        <v>1647</v>
      </c>
      <c r="B425" s="56" t="s">
        <v>1648</v>
      </c>
      <c r="C425" s="57" t="s">
        <v>1649</v>
      </c>
      <c r="D425" s="56" t="s">
        <v>11</v>
      </c>
      <c r="E425" s="56" t="s">
        <v>19</v>
      </c>
      <c r="F425" s="58">
        <v>9</v>
      </c>
      <c r="G425" s="59">
        <v>1376.32</v>
      </c>
      <c r="H425" s="60">
        <v>12386.88</v>
      </c>
      <c r="I425" s="38"/>
      <c r="J425" s="38"/>
      <c r="L425" s="27"/>
    </row>
    <row r="426" spans="1:12" ht="16.5" customHeight="1" x14ac:dyDescent="0.25">
      <c r="A426" s="55" t="s">
        <v>6340</v>
      </c>
      <c r="B426" s="56" t="s">
        <v>6353</v>
      </c>
      <c r="C426" s="57" t="s">
        <v>6354</v>
      </c>
      <c r="D426" s="56" t="s">
        <v>6840</v>
      </c>
      <c r="E426" s="56" t="s">
        <v>12</v>
      </c>
      <c r="F426" s="58">
        <v>179</v>
      </c>
      <c r="G426" s="59">
        <v>68.91</v>
      </c>
      <c r="H426" s="60">
        <v>12334.89</v>
      </c>
      <c r="I426" s="38"/>
      <c r="J426" s="38"/>
      <c r="L426" s="27"/>
    </row>
    <row r="427" spans="1:12" ht="16.5" customHeight="1" x14ac:dyDescent="0.25">
      <c r="A427" s="55" t="s">
        <v>1025</v>
      </c>
      <c r="B427" s="56" t="s">
        <v>1026</v>
      </c>
      <c r="C427" s="57" t="s">
        <v>1027</v>
      </c>
      <c r="D427" s="56" t="s">
        <v>6792</v>
      </c>
      <c r="E427" s="56" t="s">
        <v>93</v>
      </c>
      <c r="F427" s="58">
        <v>200</v>
      </c>
      <c r="G427" s="59">
        <v>61.48</v>
      </c>
      <c r="H427" s="60">
        <v>12296</v>
      </c>
      <c r="I427" s="38"/>
      <c r="J427" s="38"/>
      <c r="L427" s="27"/>
    </row>
    <row r="428" spans="1:12" ht="16.5" customHeight="1" x14ac:dyDescent="0.25">
      <c r="A428" s="55" t="s">
        <v>4721</v>
      </c>
      <c r="B428" s="56" t="s">
        <v>4722</v>
      </c>
      <c r="C428" s="57" t="s">
        <v>4723</v>
      </c>
      <c r="D428" s="56" t="s">
        <v>11</v>
      </c>
      <c r="E428" s="56" t="s">
        <v>12</v>
      </c>
      <c r="F428" s="58">
        <v>250</v>
      </c>
      <c r="G428" s="59">
        <v>48.9</v>
      </c>
      <c r="H428" s="60">
        <v>12225</v>
      </c>
      <c r="I428" s="38"/>
      <c r="J428" s="38"/>
      <c r="L428" s="27"/>
    </row>
    <row r="429" spans="1:12" ht="16.5" customHeight="1" x14ac:dyDescent="0.25">
      <c r="A429" s="55" t="s">
        <v>509</v>
      </c>
      <c r="B429" s="56" t="s">
        <v>510</v>
      </c>
      <c r="C429" s="57" t="s">
        <v>511</v>
      </c>
      <c r="D429" s="56" t="s">
        <v>11</v>
      </c>
      <c r="E429" s="56" t="s">
        <v>19</v>
      </c>
      <c r="F429" s="58">
        <v>12</v>
      </c>
      <c r="G429" s="59">
        <v>1017.61</v>
      </c>
      <c r="H429" s="60">
        <v>12211.32</v>
      </c>
      <c r="I429" s="38"/>
      <c r="J429" s="38"/>
      <c r="L429" s="27"/>
    </row>
    <row r="430" spans="1:12" ht="16.5" customHeight="1" x14ac:dyDescent="0.25">
      <c r="A430" s="55" t="s">
        <v>4826</v>
      </c>
      <c r="B430" s="56" t="s">
        <v>4830</v>
      </c>
      <c r="C430" s="57" t="s">
        <v>4831</v>
      </c>
      <c r="D430" s="56" t="s">
        <v>6792</v>
      </c>
      <c r="E430" s="56" t="s">
        <v>12</v>
      </c>
      <c r="F430" s="58">
        <v>52</v>
      </c>
      <c r="G430" s="59">
        <v>234.51</v>
      </c>
      <c r="H430" s="60">
        <v>12194.52</v>
      </c>
      <c r="I430" s="38"/>
      <c r="J430" s="38"/>
      <c r="K430" s="27" t="s">
        <v>6796</v>
      </c>
      <c r="L430" s="27"/>
    </row>
    <row r="431" spans="1:12" ht="16.5" customHeight="1" x14ac:dyDescent="0.25">
      <c r="A431" s="55" t="s">
        <v>388</v>
      </c>
      <c r="B431" s="56" t="s">
        <v>392</v>
      </c>
      <c r="C431" s="57" t="s">
        <v>393</v>
      </c>
      <c r="D431" s="56" t="s">
        <v>6840</v>
      </c>
      <c r="E431" s="56" t="s">
        <v>12</v>
      </c>
      <c r="F431" s="58">
        <v>52</v>
      </c>
      <c r="G431" s="59">
        <v>233.39</v>
      </c>
      <c r="H431" s="60">
        <v>12136.28</v>
      </c>
      <c r="I431" s="38"/>
      <c r="J431" s="38"/>
      <c r="L431" s="27"/>
    </row>
    <row r="432" spans="1:12" ht="16.5" customHeight="1" x14ac:dyDescent="0.25">
      <c r="A432" s="55" t="s">
        <v>947</v>
      </c>
      <c r="B432" s="56" t="s">
        <v>948</v>
      </c>
      <c r="C432" s="57" t="s">
        <v>949</v>
      </c>
      <c r="D432" s="56" t="s">
        <v>6792</v>
      </c>
      <c r="E432" s="56" t="s">
        <v>68</v>
      </c>
      <c r="F432" s="58">
        <v>7</v>
      </c>
      <c r="G432" s="59">
        <v>1728.07</v>
      </c>
      <c r="H432" s="60">
        <v>12096.49</v>
      </c>
      <c r="I432" s="38"/>
      <c r="J432" s="38"/>
      <c r="L432" s="27"/>
    </row>
    <row r="433" spans="1:12" ht="16.5" customHeight="1" x14ac:dyDescent="0.25">
      <c r="A433" s="55" t="s">
        <v>2334</v>
      </c>
      <c r="B433" s="56" t="s">
        <v>2335</v>
      </c>
      <c r="C433" s="57" t="s">
        <v>2336</v>
      </c>
      <c r="D433" s="56" t="s">
        <v>6792</v>
      </c>
      <c r="E433" s="56" t="s">
        <v>12</v>
      </c>
      <c r="F433" s="61">
        <v>1258</v>
      </c>
      <c r="G433" s="59">
        <v>9.61</v>
      </c>
      <c r="H433" s="60">
        <v>12089.38</v>
      </c>
      <c r="I433" s="38"/>
      <c r="J433" s="38"/>
      <c r="L433" s="27"/>
    </row>
    <row r="434" spans="1:12" ht="16.5" customHeight="1" x14ac:dyDescent="0.25">
      <c r="A434" s="55" t="s">
        <v>4430</v>
      </c>
      <c r="B434" s="56" t="s">
        <v>4431</v>
      </c>
      <c r="C434" s="57" t="s">
        <v>4432</v>
      </c>
      <c r="D434" s="56" t="s">
        <v>6792</v>
      </c>
      <c r="E434" s="56" t="s">
        <v>12</v>
      </c>
      <c r="F434" s="58">
        <v>26</v>
      </c>
      <c r="G434" s="59">
        <v>463.86</v>
      </c>
      <c r="H434" s="60">
        <v>12060.36</v>
      </c>
      <c r="I434" s="38"/>
      <c r="J434" s="38"/>
      <c r="L434" s="27"/>
    </row>
    <row r="435" spans="1:12" ht="16.5" customHeight="1" x14ac:dyDescent="0.25">
      <c r="A435" s="55" t="s">
        <v>1614</v>
      </c>
      <c r="B435" s="56" t="s">
        <v>1615</v>
      </c>
      <c r="C435" s="57" t="s">
        <v>1616</v>
      </c>
      <c r="D435" s="56" t="s">
        <v>6792</v>
      </c>
      <c r="E435" s="56" t="s">
        <v>19</v>
      </c>
      <c r="F435" s="58">
        <v>13</v>
      </c>
      <c r="G435" s="59">
        <v>921.49</v>
      </c>
      <c r="H435" s="60">
        <v>11979.37</v>
      </c>
      <c r="I435" s="38"/>
      <c r="J435" s="38"/>
      <c r="L435" s="27"/>
    </row>
    <row r="436" spans="1:12" ht="16.5" customHeight="1" x14ac:dyDescent="0.25">
      <c r="A436" s="55" t="s">
        <v>5941</v>
      </c>
      <c r="B436" s="56" t="s">
        <v>5945</v>
      </c>
      <c r="C436" s="57" t="s">
        <v>5946</v>
      </c>
      <c r="D436" s="56" t="s">
        <v>6792</v>
      </c>
      <c r="E436" s="56" t="s">
        <v>19</v>
      </c>
      <c r="F436" s="58">
        <v>7</v>
      </c>
      <c r="G436" s="59">
        <v>1696.01</v>
      </c>
      <c r="H436" s="60">
        <v>11872.07</v>
      </c>
      <c r="I436" s="38"/>
      <c r="J436" s="38"/>
      <c r="L436" s="27"/>
    </row>
    <row r="437" spans="1:12" ht="16.5" customHeight="1" x14ac:dyDescent="0.25">
      <c r="A437" s="55" t="s">
        <v>3163</v>
      </c>
      <c r="B437" s="56" t="s">
        <v>3164</v>
      </c>
      <c r="C437" s="57" t="s">
        <v>3165</v>
      </c>
      <c r="D437" s="56" t="s">
        <v>6792</v>
      </c>
      <c r="E437" s="56" t="s">
        <v>19</v>
      </c>
      <c r="F437" s="58">
        <v>26</v>
      </c>
      <c r="G437" s="59">
        <v>455.79</v>
      </c>
      <c r="H437" s="60">
        <v>11850.54</v>
      </c>
      <c r="I437" s="38"/>
      <c r="J437" s="38"/>
      <c r="L437" s="27"/>
    </row>
    <row r="438" spans="1:12" ht="16.5" customHeight="1" x14ac:dyDescent="0.25">
      <c r="A438" s="55" t="s">
        <v>1632</v>
      </c>
      <c r="B438" s="56" t="s">
        <v>1633</v>
      </c>
      <c r="C438" s="57" t="s">
        <v>1634</v>
      </c>
      <c r="D438" s="56" t="s">
        <v>6792</v>
      </c>
      <c r="E438" s="56" t="s">
        <v>19</v>
      </c>
      <c r="F438" s="58">
        <v>152</v>
      </c>
      <c r="G438" s="59">
        <v>77.22</v>
      </c>
      <c r="H438" s="60">
        <v>11737.44</v>
      </c>
      <c r="I438" s="38"/>
      <c r="J438" s="38"/>
      <c r="L438" s="27"/>
    </row>
    <row r="439" spans="1:12" ht="16.5" customHeight="1" x14ac:dyDescent="0.25">
      <c r="A439" s="55" t="s">
        <v>6709</v>
      </c>
      <c r="B439" s="56" t="s">
        <v>6722</v>
      </c>
      <c r="C439" s="57" t="s">
        <v>6723</v>
      </c>
      <c r="D439" s="56" t="s">
        <v>880</v>
      </c>
      <c r="E439" s="56" t="s">
        <v>19</v>
      </c>
      <c r="F439" s="58">
        <v>6</v>
      </c>
      <c r="G439" s="59">
        <v>1952.45</v>
      </c>
      <c r="H439" s="60">
        <v>11714.7</v>
      </c>
      <c r="I439" s="38"/>
      <c r="J439" s="38"/>
      <c r="L439" s="27"/>
    </row>
    <row r="440" spans="1:12" ht="16.5" customHeight="1" x14ac:dyDescent="0.25">
      <c r="A440" s="55" t="s">
        <v>5938</v>
      </c>
      <c r="B440" s="56" t="s">
        <v>5942</v>
      </c>
      <c r="C440" s="57" t="s">
        <v>5943</v>
      </c>
      <c r="D440" s="56" t="s">
        <v>6792</v>
      </c>
      <c r="E440" s="56" t="s">
        <v>19</v>
      </c>
      <c r="F440" s="58">
        <v>7</v>
      </c>
      <c r="G440" s="59">
        <v>1672</v>
      </c>
      <c r="H440" s="60">
        <v>11704</v>
      </c>
      <c r="I440" s="38"/>
      <c r="J440" s="38"/>
      <c r="L440" s="27"/>
    </row>
    <row r="441" spans="1:12" ht="16.5" customHeight="1" x14ac:dyDescent="0.25">
      <c r="A441" s="55" t="s">
        <v>2487</v>
      </c>
      <c r="B441" s="56" t="s">
        <v>2488</v>
      </c>
      <c r="C441" s="57" t="s">
        <v>2489</v>
      </c>
      <c r="D441" s="56" t="s">
        <v>6792</v>
      </c>
      <c r="E441" s="56" t="s">
        <v>68</v>
      </c>
      <c r="F441" s="58">
        <v>120</v>
      </c>
      <c r="G441" s="59">
        <v>97.48</v>
      </c>
      <c r="H441" s="60">
        <v>11697.6</v>
      </c>
      <c r="I441" s="38"/>
      <c r="J441" s="38"/>
      <c r="L441" s="27"/>
    </row>
    <row r="442" spans="1:12" ht="16.5" customHeight="1" x14ac:dyDescent="0.25">
      <c r="A442" s="55" t="s">
        <v>515</v>
      </c>
      <c r="B442" s="56" t="s">
        <v>516</v>
      </c>
      <c r="C442" s="57" t="s">
        <v>517</v>
      </c>
      <c r="D442" s="56" t="s">
        <v>6792</v>
      </c>
      <c r="E442" s="56" t="s">
        <v>19</v>
      </c>
      <c r="F442" s="58">
        <v>4</v>
      </c>
      <c r="G442" s="59">
        <v>2924.23</v>
      </c>
      <c r="H442" s="60">
        <v>11696.92</v>
      </c>
      <c r="I442" s="38"/>
      <c r="J442" s="38"/>
      <c r="L442" s="27"/>
    </row>
    <row r="443" spans="1:12" ht="16.5" customHeight="1" x14ac:dyDescent="0.25">
      <c r="A443" s="55" t="s">
        <v>1644</v>
      </c>
      <c r="B443" s="56" t="s">
        <v>1645</v>
      </c>
      <c r="C443" s="57" t="s">
        <v>1646</v>
      </c>
      <c r="D443" s="56" t="s">
        <v>11</v>
      </c>
      <c r="E443" s="56" t="s">
        <v>19</v>
      </c>
      <c r="F443" s="58">
        <v>13</v>
      </c>
      <c r="G443" s="59">
        <v>894.07</v>
      </c>
      <c r="H443" s="60">
        <v>11622.91</v>
      </c>
      <c r="I443" s="38"/>
      <c r="J443" s="38"/>
      <c r="L443" s="27"/>
    </row>
    <row r="444" spans="1:12" ht="16.5" customHeight="1" x14ac:dyDescent="0.25">
      <c r="A444" s="55" t="s">
        <v>4293</v>
      </c>
      <c r="B444" s="56" t="s">
        <v>4308</v>
      </c>
      <c r="C444" s="57" t="s">
        <v>4309</v>
      </c>
      <c r="D444" s="56" t="s">
        <v>6840</v>
      </c>
      <c r="E444" s="56" t="s">
        <v>19</v>
      </c>
      <c r="F444" s="58">
        <v>7</v>
      </c>
      <c r="G444" s="59">
        <v>1655.52</v>
      </c>
      <c r="H444" s="60">
        <v>11588.64</v>
      </c>
      <c r="I444" s="38"/>
      <c r="J444" s="38"/>
      <c r="L444" s="27"/>
    </row>
    <row r="445" spans="1:12" ht="16.5" customHeight="1" x14ac:dyDescent="0.25">
      <c r="A445" s="55" t="s">
        <v>1473</v>
      </c>
      <c r="B445" s="56" t="s">
        <v>1474</v>
      </c>
      <c r="C445" s="57" t="s">
        <v>1475</v>
      </c>
      <c r="D445" s="56" t="s">
        <v>11</v>
      </c>
      <c r="E445" s="56" t="s">
        <v>68</v>
      </c>
      <c r="F445" s="58">
        <v>604</v>
      </c>
      <c r="G445" s="59">
        <v>19.12</v>
      </c>
      <c r="H445" s="60">
        <v>11548.48</v>
      </c>
      <c r="I445" s="38"/>
      <c r="J445" s="38"/>
      <c r="L445" s="27"/>
    </row>
    <row r="446" spans="1:12" ht="16.5" customHeight="1" x14ac:dyDescent="0.25">
      <c r="A446" s="55" t="s">
        <v>6558</v>
      </c>
      <c r="B446" s="56" t="s">
        <v>6572</v>
      </c>
      <c r="C446" s="57" t="s">
        <v>6573</v>
      </c>
      <c r="D446" s="56" t="s">
        <v>6840</v>
      </c>
      <c r="E446" s="56" t="s">
        <v>12</v>
      </c>
      <c r="F446" s="61">
        <v>52</v>
      </c>
      <c r="G446" s="59">
        <v>221.6</v>
      </c>
      <c r="H446" s="60">
        <v>11523.2</v>
      </c>
      <c r="I446" s="38"/>
      <c r="J446" s="38"/>
      <c r="L446" s="27"/>
    </row>
    <row r="447" spans="1:12" ht="16.5" customHeight="1" x14ac:dyDescent="0.25">
      <c r="A447" s="55" t="s">
        <v>3191</v>
      </c>
      <c r="B447" s="56" t="s">
        <v>3195</v>
      </c>
      <c r="C447" s="57" t="s">
        <v>3196</v>
      </c>
      <c r="D447" s="56" t="s">
        <v>6792</v>
      </c>
      <c r="E447" s="56" t="s">
        <v>19</v>
      </c>
      <c r="F447" s="61">
        <v>27</v>
      </c>
      <c r="G447" s="59">
        <v>426.35</v>
      </c>
      <c r="H447" s="60">
        <v>11511.45</v>
      </c>
      <c r="I447" s="38"/>
      <c r="J447" s="38"/>
      <c r="K447" s="27" t="s">
        <v>6798</v>
      </c>
      <c r="L447" s="27"/>
    </row>
    <row r="448" spans="1:12" ht="16.5" customHeight="1" x14ac:dyDescent="0.25">
      <c r="A448" s="55" t="s">
        <v>614</v>
      </c>
      <c r="B448" s="56" t="s">
        <v>615</v>
      </c>
      <c r="C448" s="57" t="s">
        <v>616</v>
      </c>
      <c r="D448" s="56" t="s">
        <v>6792</v>
      </c>
      <c r="E448" s="56" t="s">
        <v>19</v>
      </c>
      <c r="F448" s="58">
        <v>3</v>
      </c>
      <c r="G448" s="59">
        <v>3835.06</v>
      </c>
      <c r="H448" s="60">
        <v>11505.18</v>
      </c>
      <c r="I448" s="38"/>
      <c r="J448" s="38"/>
      <c r="L448" s="27"/>
    </row>
    <row r="449" spans="1:12" ht="16.5" customHeight="1" x14ac:dyDescent="0.25">
      <c r="A449" s="55" t="s">
        <v>288</v>
      </c>
      <c r="B449" s="56" t="s">
        <v>292</v>
      </c>
      <c r="C449" s="57" t="s">
        <v>293</v>
      </c>
      <c r="D449" s="56" t="s">
        <v>6792</v>
      </c>
      <c r="E449" s="56" t="s">
        <v>12</v>
      </c>
      <c r="F449" s="58">
        <v>52</v>
      </c>
      <c r="G449" s="59">
        <v>219.6</v>
      </c>
      <c r="H449" s="60">
        <v>11419.2</v>
      </c>
      <c r="I449" s="38"/>
      <c r="J449" s="38"/>
      <c r="L449" s="27"/>
    </row>
    <row r="450" spans="1:12" ht="16.5" customHeight="1" x14ac:dyDescent="0.25">
      <c r="A450" s="55" t="s">
        <v>2046</v>
      </c>
      <c r="B450" s="56" t="s">
        <v>2047</v>
      </c>
      <c r="C450" s="57" t="s">
        <v>2048</v>
      </c>
      <c r="D450" s="56" t="s">
        <v>11</v>
      </c>
      <c r="E450" s="56" t="s">
        <v>19</v>
      </c>
      <c r="F450" s="61">
        <v>250</v>
      </c>
      <c r="G450" s="59">
        <v>45.58</v>
      </c>
      <c r="H450" s="60">
        <v>11395</v>
      </c>
      <c r="I450" s="38"/>
      <c r="J450" s="38"/>
      <c r="L450" s="27"/>
    </row>
    <row r="451" spans="1:12" ht="16.5" customHeight="1" x14ac:dyDescent="0.25">
      <c r="A451" s="55" t="s">
        <v>1605</v>
      </c>
      <c r="B451" s="56" t="s">
        <v>1606</v>
      </c>
      <c r="C451" s="57" t="s">
        <v>1607</v>
      </c>
      <c r="D451" s="56" t="s">
        <v>11</v>
      </c>
      <c r="E451" s="56" t="s">
        <v>68</v>
      </c>
      <c r="F451" s="58">
        <v>77</v>
      </c>
      <c r="G451" s="59">
        <v>146.83000000000001</v>
      </c>
      <c r="H451" s="60">
        <v>11305.91</v>
      </c>
      <c r="I451" s="38"/>
      <c r="J451" s="38"/>
      <c r="L451" s="27"/>
    </row>
    <row r="452" spans="1:12" ht="16.5" customHeight="1" x14ac:dyDescent="0.25">
      <c r="A452" s="55" t="s">
        <v>1584</v>
      </c>
      <c r="B452" s="56" t="s">
        <v>1585</v>
      </c>
      <c r="C452" s="57" t="s">
        <v>1586</v>
      </c>
      <c r="D452" s="56" t="s">
        <v>11</v>
      </c>
      <c r="E452" s="56" t="s">
        <v>68</v>
      </c>
      <c r="F452" s="58">
        <v>77</v>
      </c>
      <c r="G452" s="59">
        <v>145.43</v>
      </c>
      <c r="H452" s="60">
        <v>11198.11</v>
      </c>
      <c r="I452" s="38"/>
      <c r="J452" s="38"/>
      <c r="L452" s="27"/>
    </row>
    <row r="453" spans="1:12" ht="24.75" customHeight="1" x14ac:dyDescent="0.25">
      <c r="A453" s="55" t="s">
        <v>506</v>
      </c>
      <c r="B453" s="56" t="s">
        <v>507</v>
      </c>
      <c r="C453" s="57" t="s">
        <v>508</v>
      </c>
      <c r="D453" s="56" t="s">
        <v>11</v>
      </c>
      <c r="E453" s="56" t="s">
        <v>19</v>
      </c>
      <c r="F453" s="58">
        <v>12</v>
      </c>
      <c r="G453" s="59">
        <v>925.97</v>
      </c>
      <c r="H453" s="60">
        <v>11111.64</v>
      </c>
      <c r="I453" s="38"/>
      <c r="J453" s="38"/>
      <c r="L453" s="27"/>
    </row>
    <row r="454" spans="1:12" ht="16.5" customHeight="1" x14ac:dyDescent="0.25">
      <c r="A454" s="55" t="s">
        <v>121</v>
      </c>
      <c r="B454" s="56" t="s">
        <v>122</v>
      </c>
      <c r="C454" s="57" t="s">
        <v>123</v>
      </c>
      <c r="D454" s="56" t="s">
        <v>11</v>
      </c>
      <c r="E454" s="56" t="s">
        <v>29</v>
      </c>
      <c r="F454" s="58">
        <v>44</v>
      </c>
      <c r="G454" s="59">
        <v>252.01</v>
      </c>
      <c r="H454" s="60">
        <v>11088.44</v>
      </c>
      <c r="I454" s="38"/>
      <c r="J454" s="38"/>
      <c r="L454" s="27"/>
    </row>
    <row r="455" spans="1:12" ht="16.5" customHeight="1" x14ac:dyDescent="0.25">
      <c r="A455" s="55" t="s">
        <v>512</v>
      </c>
      <c r="B455" s="56" t="s">
        <v>513</v>
      </c>
      <c r="C455" s="57" t="s">
        <v>514</v>
      </c>
      <c r="D455" s="56" t="s">
        <v>6792</v>
      </c>
      <c r="E455" s="56" t="s">
        <v>19</v>
      </c>
      <c r="F455" s="58">
        <v>4</v>
      </c>
      <c r="G455" s="59">
        <v>2770.23</v>
      </c>
      <c r="H455" s="60">
        <v>11080.92</v>
      </c>
      <c r="I455" s="38"/>
      <c r="J455" s="38"/>
      <c r="L455" s="27"/>
    </row>
    <row r="456" spans="1:12" ht="16.5" customHeight="1" x14ac:dyDescent="0.25">
      <c r="A456" s="55" t="s">
        <v>5766</v>
      </c>
      <c r="B456" s="56" t="s">
        <v>5770</v>
      </c>
      <c r="C456" s="57" t="s">
        <v>5771</v>
      </c>
      <c r="D456" s="56" t="s">
        <v>6792</v>
      </c>
      <c r="E456" s="56" t="s">
        <v>772</v>
      </c>
      <c r="F456" s="58">
        <v>6</v>
      </c>
      <c r="G456" s="59">
        <v>1839.36</v>
      </c>
      <c r="H456" s="60">
        <v>11036.16</v>
      </c>
      <c r="I456" s="38"/>
      <c r="J456" s="38"/>
      <c r="L456" s="27"/>
    </row>
    <row r="457" spans="1:12" ht="16.5" customHeight="1" x14ac:dyDescent="0.25">
      <c r="A457" s="55" t="s">
        <v>5996</v>
      </c>
      <c r="B457" s="56" t="s">
        <v>6000</v>
      </c>
      <c r="C457" s="57" t="s">
        <v>6001</v>
      </c>
      <c r="D457" s="56" t="s">
        <v>6792</v>
      </c>
      <c r="E457" s="56" t="s">
        <v>12</v>
      </c>
      <c r="F457" s="58">
        <v>1258</v>
      </c>
      <c r="G457" s="59">
        <v>8.73</v>
      </c>
      <c r="H457" s="60">
        <v>10982.34</v>
      </c>
      <c r="I457" s="38"/>
      <c r="J457" s="38"/>
      <c r="L457" s="27"/>
    </row>
    <row r="458" spans="1:12" ht="16.5" customHeight="1" x14ac:dyDescent="0.25">
      <c r="A458" s="55" t="s">
        <v>702</v>
      </c>
      <c r="B458" s="56" t="s">
        <v>703</v>
      </c>
      <c r="C458" s="57" t="s">
        <v>704</v>
      </c>
      <c r="D458" s="56" t="s">
        <v>6792</v>
      </c>
      <c r="E458" s="56" t="s">
        <v>68</v>
      </c>
      <c r="F458" s="58">
        <v>52</v>
      </c>
      <c r="G458" s="59">
        <v>211.13</v>
      </c>
      <c r="H458" s="60">
        <v>10978.76</v>
      </c>
      <c r="I458" s="38"/>
      <c r="J458" s="38"/>
      <c r="L458" s="27"/>
    </row>
    <row r="459" spans="1:12" ht="16.5" customHeight="1" x14ac:dyDescent="0.25">
      <c r="A459" s="55" t="s">
        <v>6718</v>
      </c>
      <c r="B459" s="56" t="s">
        <v>6731</v>
      </c>
      <c r="C459" s="57" t="s">
        <v>6732</v>
      </c>
      <c r="D459" s="56" t="s">
        <v>880</v>
      </c>
      <c r="E459" s="56" t="s">
        <v>19</v>
      </c>
      <c r="F459" s="58">
        <v>6</v>
      </c>
      <c r="G459" s="59">
        <v>1829.27</v>
      </c>
      <c r="H459" s="60">
        <v>10975.62</v>
      </c>
      <c r="I459" s="38"/>
      <c r="J459" s="38"/>
      <c r="L459" s="27"/>
    </row>
    <row r="460" spans="1:12" ht="15" customHeight="1" x14ac:dyDescent="0.25">
      <c r="A460" s="55" t="s">
        <v>944</v>
      </c>
      <c r="B460" s="56" t="s">
        <v>945</v>
      </c>
      <c r="C460" s="57" t="s">
        <v>946</v>
      </c>
      <c r="D460" s="56" t="s">
        <v>6792</v>
      </c>
      <c r="E460" s="56" t="s">
        <v>68</v>
      </c>
      <c r="F460" s="58">
        <v>7</v>
      </c>
      <c r="G460" s="59">
        <v>1553.1</v>
      </c>
      <c r="H460" s="60">
        <v>10871.7</v>
      </c>
      <c r="I460" s="38"/>
      <c r="J460" s="38"/>
      <c r="L460" s="27"/>
    </row>
    <row r="461" spans="1:12" ht="15" customHeight="1" x14ac:dyDescent="0.25">
      <c r="A461" s="55" t="s">
        <v>391</v>
      </c>
      <c r="B461" s="56" t="s">
        <v>395</v>
      </c>
      <c r="C461" s="57" t="s">
        <v>396</v>
      </c>
      <c r="D461" s="56" t="s">
        <v>6840</v>
      </c>
      <c r="E461" s="56" t="s">
        <v>12</v>
      </c>
      <c r="F461" s="58">
        <v>52</v>
      </c>
      <c r="G461" s="59">
        <v>207.37</v>
      </c>
      <c r="H461" s="60">
        <v>10783.24</v>
      </c>
      <c r="I461" s="38"/>
      <c r="J461" s="38"/>
      <c r="L461" s="27"/>
    </row>
    <row r="462" spans="1:12" ht="15" customHeight="1" x14ac:dyDescent="0.25">
      <c r="A462" s="55" t="s">
        <v>503</v>
      </c>
      <c r="B462" s="56" t="s">
        <v>504</v>
      </c>
      <c r="C462" s="57" t="s">
        <v>505</v>
      </c>
      <c r="D462" s="56" t="s">
        <v>11</v>
      </c>
      <c r="E462" s="56" t="s">
        <v>19</v>
      </c>
      <c r="F462" s="58">
        <v>12</v>
      </c>
      <c r="G462" s="59">
        <v>897.5</v>
      </c>
      <c r="H462" s="60">
        <v>10770</v>
      </c>
      <c r="I462" s="38"/>
      <c r="J462" s="38"/>
      <c r="L462" s="27"/>
    </row>
    <row r="463" spans="1:12" ht="16.5" customHeight="1" x14ac:dyDescent="0.25">
      <c r="A463" s="55" t="s">
        <v>460</v>
      </c>
      <c r="B463" s="56" t="s">
        <v>464</v>
      </c>
      <c r="C463" s="57" t="s">
        <v>465</v>
      </c>
      <c r="D463" s="56" t="s">
        <v>6792</v>
      </c>
      <c r="E463" s="56" t="s">
        <v>12</v>
      </c>
      <c r="F463" s="58">
        <v>52</v>
      </c>
      <c r="G463" s="59">
        <v>206.71</v>
      </c>
      <c r="H463" s="60">
        <v>10748.92</v>
      </c>
      <c r="I463" s="38"/>
      <c r="J463" s="38"/>
      <c r="L463" s="27"/>
    </row>
    <row r="464" spans="1:12" ht="16.5" customHeight="1" x14ac:dyDescent="0.25">
      <c r="A464" s="55" t="s">
        <v>500</v>
      </c>
      <c r="B464" s="56" t="s">
        <v>501</v>
      </c>
      <c r="C464" s="57" t="s">
        <v>502</v>
      </c>
      <c r="D464" s="56" t="s">
        <v>11</v>
      </c>
      <c r="E464" s="56" t="s">
        <v>19</v>
      </c>
      <c r="F464" s="58">
        <v>12</v>
      </c>
      <c r="G464" s="59">
        <v>895.35</v>
      </c>
      <c r="H464" s="60">
        <v>10744.2</v>
      </c>
      <c r="I464" s="38"/>
      <c r="J464" s="38"/>
      <c r="L464" s="27"/>
    </row>
    <row r="465" spans="1:12" ht="16.5" customHeight="1" x14ac:dyDescent="0.25">
      <c r="A465" s="55" t="s">
        <v>548</v>
      </c>
      <c r="B465" s="56" t="s">
        <v>549</v>
      </c>
      <c r="C465" s="57" t="s">
        <v>550</v>
      </c>
      <c r="D465" s="56" t="s">
        <v>6792</v>
      </c>
      <c r="E465" s="56" t="s">
        <v>19</v>
      </c>
      <c r="F465" s="58">
        <v>3</v>
      </c>
      <c r="G465" s="59">
        <v>3567.46</v>
      </c>
      <c r="H465" s="60">
        <v>10702.38</v>
      </c>
      <c r="I465" s="38"/>
      <c r="J465" s="38"/>
      <c r="L465" s="27"/>
    </row>
    <row r="466" spans="1:12" ht="16.5" customHeight="1" x14ac:dyDescent="0.25">
      <c r="A466" s="55" t="s">
        <v>683</v>
      </c>
      <c r="B466" s="56" t="s">
        <v>684</v>
      </c>
      <c r="C466" s="57" t="s">
        <v>685</v>
      </c>
      <c r="D466" s="56" t="s">
        <v>6792</v>
      </c>
      <c r="E466" s="56" t="s">
        <v>12</v>
      </c>
      <c r="F466" s="58">
        <v>13</v>
      </c>
      <c r="G466" s="59">
        <v>821.09</v>
      </c>
      <c r="H466" s="60">
        <v>10674.17</v>
      </c>
      <c r="I466" s="38"/>
      <c r="J466" s="38"/>
      <c r="L466" s="27"/>
    </row>
    <row r="467" spans="1:12" ht="16.5" customHeight="1" x14ac:dyDescent="0.25">
      <c r="A467" s="55" t="s">
        <v>2846</v>
      </c>
      <c r="B467" s="56" t="s">
        <v>2847</v>
      </c>
      <c r="C467" s="57" t="s">
        <v>2591</v>
      </c>
      <c r="D467" s="56" t="s">
        <v>6792</v>
      </c>
      <c r="E467" s="56" t="s">
        <v>19</v>
      </c>
      <c r="F467" s="58">
        <v>92</v>
      </c>
      <c r="G467" s="59">
        <v>115.84</v>
      </c>
      <c r="H467" s="60">
        <v>10657.28</v>
      </c>
      <c r="I467" s="38"/>
      <c r="J467" s="38"/>
      <c r="L467" s="27"/>
    </row>
    <row r="468" spans="1:12" ht="16.5" customHeight="1" x14ac:dyDescent="0.25">
      <c r="A468" s="55" t="s">
        <v>4907</v>
      </c>
      <c r="B468" s="56" t="s">
        <v>4911</v>
      </c>
      <c r="C468" s="57" t="s">
        <v>4912</v>
      </c>
      <c r="D468" s="56" t="s">
        <v>6840</v>
      </c>
      <c r="E468" s="56" t="s">
        <v>12</v>
      </c>
      <c r="F468" s="58">
        <v>77</v>
      </c>
      <c r="G468" s="59">
        <v>137.82</v>
      </c>
      <c r="H468" s="60">
        <v>10612.14</v>
      </c>
      <c r="I468" s="38"/>
      <c r="J468" s="38"/>
      <c r="L468" s="27"/>
    </row>
    <row r="469" spans="1:12" ht="16.5" customHeight="1" x14ac:dyDescent="0.25">
      <c r="A469" s="55" t="s">
        <v>4682</v>
      </c>
      <c r="B469" s="56" t="s">
        <v>4683</v>
      </c>
      <c r="C469" s="57" t="s">
        <v>4684</v>
      </c>
      <c r="D469" s="56" t="s">
        <v>6792</v>
      </c>
      <c r="E469" s="56" t="s">
        <v>12</v>
      </c>
      <c r="F469" s="58">
        <v>303</v>
      </c>
      <c r="G469" s="59">
        <v>34.99</v>
      </c>
      <c r="H469" s="60">
        <v>10601.97</v>
      </c>
      <c r="I469" s="38"/>
      <c r="J469" s="38"/>
      <c r="L469" s="27"/>
    </row>
    <row r="470" spans="1:12" ht="16.5" customHeight="1" x14ac:dyDescent="0.25">
      <c r="A470" s="55" t="s">
        <v>6072</v>
      </c>
      <c r="B470" s="56" t="s">
        <v>6085</v>
      </c>
      <c r="C470" s="57" t="s">
        <v>6086</v>
      </c>
      <c r="D470" s="56" t="s">
        <v>6840</v>
      </c>
      <c r="E470" s="56" t="s">
        <v>12</v>
      </c>
      <c r="F470" s="58">
        <v>26</v>
      </c>
      <c r="G470" s="59">
        <v>407.45</v>
      </c>
      <c r="H470" s="60">
        <v>10593.7</v>
      </c>
      <c r="I470" s="38"/>
      <c r="J470" s="38"/>
      <c r="L470" s="27"/>
    </row>
    <row r="471" spans="1:12" ht="16.5" customHeight="1" x14ac:dyDescent="0.25">
      <c r="A471" s="55" t="s">
        <v>5835</v>
      </c>
      <c r="B471" s="56" t="s">
        <v>5839</v>
      </c>
      <c r="C471" s="57" t="s">
        <v>5840</v>
      </c>
      <c r="D471" s="56" t="s">
        <v>6792</v>
      </c>
      <c r="E471" s="56" t="s">
        <v>68</v>
      </c>
      <c r="F471" s="58">
        <v>13</v>
      </c>
      <c r="G471" s="59">
        <v>814.65</v>
      </c>
      <c r="H471" s="60">
        <v>10590.45</v>
      </c>
      <c r="I471" s="38"/>
      <c r="J471" s="38"/>
      <c r="L471" s="27"/>
    </row>
    <row r="472" spans="1:12" ht="16.5" customHeight="1" x14ac:dyDescent="0.25">
      <c r="A472" s="55" t="s">
        <v>2619</v>
      </c>
      <c r="B472" s="56" t="s">
        <v>2620</v>
      </c>
      <c r="C472" s="57" t="s">
        <v>2621</v>
      </c>
      <c r="D472" s="56" t="s">
        <v>11</v>
      </c>
      <c r="E472" s="56" t="s">
        <v>19</v>
      </c>
      <c r="F472" s="58">
        <v>5</v>
      </c>
      <c r="G472" s="59">
        <v>2118.0300000000002</v>
      </c>
      <c r="H472" s="60">
        <v>10590.15</v>
      </c>
      <c r="I472" s="38"/>
      <c r="J472" s="38"/>
      <c r="L472" s="27"/>
    </row>
    <row r="473" spans="1:12" ht="16.5" customHeight="1" x14ac:dyDescent="0.25">
      <c r="A473" s="55" t="s">
        <v>2094</v>
      </c>
      <c r="B473" s="56" t="s">
        <v>2095</v>
      </c>
      <c r="C473" s="57" t="s">
        <v>2096</v>
      </c>
      <c r="D473" s="56" t="s">
        <v>6792</v>
      </c>
      <c r="E473" s="56" t="s">
        <v>698</v>
      </c>
      <c r="F473" s="61">
        <v>6</v>
      </c>
      <c r="G473" s="59">
        <v>1763.99</v>
      </c>
      <c r="H473" s="60">
        <v>10583.94</v>
      </c>
      <c r="I473" s="38"/>
      <c r="J473" s="38"/>
      <c r="L473" s="27"/>
    </row>
    <row r="474" spans="1:12" ht="16.5" customHeight="1" x14ac:dyDescent="0.25">
      <c r="A474" s="55" t="s">
        <v>6063</v>
      </c>
      <c r="B474" s="56" t="s">
        <v>6076</v>
      </c>
      <c r="C474" s="57" t="s">
        <v>6077</v>
      </c>
      <c r="D474" s="56" t="s">
        <v>11</v>
      </c>
      <c r="E474" s="56" t="s">
        <v>68</v>
      </c>
      <c r="F474" s="58">
        <v>50</v>
      </c>
      <c r="G474" s="59">
        <v>209.32</v>
      </c>
      <c r="H474" s="60">
        <v>10466</v>
      </c>
      <c r="I474" s="38"/>
      <c r="J474" s="38"/>
      <c r="L474" s="27"/>
    </row>
    <row r="475" spans="1:12" ht="16.5" customHeight="1" x14ac:dyDescent="0.25">
      <c r="A475" s="55" t="s">
        <v>1470</v>
      </c>
      <c r="B475" s="56" t="s">
        <v>1471</v>
      </c>
      <c r="C475" s="57" t="s">
        <v>1472</v>
      </c>
      <c r="D475" s="56" t="s">
        <v>11</v>
      </c>
      <c r="E475" s="56" t="s">
        <v>68</v>
      </c>
      <c r="F475" s="58">
        <v>604</v>
      </c>
      <c r="G475" s="59">
        <v>17.239999999999998</v>
      </c>
      <c r="H475" s="60">
        <v>10412.959999999999</v>
      </c>
      <c r="I475" s="38"/>
      <c r="J475" s="38"/>
      <c r="L475" s="27"/>
    </row>
    <row r="476" spans="1:12" ht="16.5" customHeight="1" x14ac:dyDescent="0.25">
      <c r="A476" s="55" t="s">
        <v>1795</v>
      </c>
      <c r="B476" s="56" t="s">
        <v>1796</v>
      </c>
      <c r="C476" s="57" t="s">
        <v>1797</v>
      </c>
      <c r="D476" s="56" t="s">
        <v>11</v>
      </c>
      <c r="E476" s="56" t="s">
        <v>68</v>
      </c>
      <c r="F476" s="58">
        <v>101</v>
      </c>
      <c r="G476" s="59">
        <v>103.08</v>
      </c>
      <c r="H476" s="60">
        <v>10411.08</v>
      </c>
      <c r="I476" s="38"/>
      <c r="J476" s="38"/>
      <c r="L476" s="27"/>
    </row>
    <row r="477" spans="1:12" ht="16.5" customHeight="1" x14ac:dyDescent="0.25">
      <c r="A477" s="55" t="s">
        <v>1108</v>
      </c>
      <c r="B477" s="56" t="s">
        <v>1109</v>
      </c>
      <c r="C477" s="57" t="s">
        <v>1110</v>
      </c>
      <c r="D477" s="56" t="s">
        <v>6792</v>
      </c>
      <c r="E477" s="56" t="s">
        <v>12</v>
      </c>
      <c r="F477" s="58">
        <v>32</v>
      </c>
      <c r="G477" s="59">
        <v>325.11</v>
      </c>
      <c r="H477" s="60">
        <v>10403.52</v>
      </c>
      <c r="I477" s="38"/>
      <c r="J477" s="38"/>
      <c r="K477" s="27" t="s">
        <v>6805</v>
      </c>
      <c r="L477" s="27"/>
    </row>
    <row r="478" spans="1:12" ht="24.75" customHeight="1" x14ac:dyDescent="0.25">
      <c r="A478" s="55" t="s">
        <v>4180</v>
      </c>
      <c r="B478" s="56" t="s">
        <v>4213</v>
      </c>
      <c r="C478" s="57" t="s">
        <v>4214</v>
      </c>
      <c r="D478" s="56" t="s">
        <v>6792</v>
      </c>
      <c r="E478" s="56" t="s">
        <v>19</v>
      </c>
      <c r="F478" s="58">
        <v>5</v>
      </c>
      <c r="G478" s="59">
        <v>2075.52</v>
      </c>
      <c r="H478" s="60">
        <v>10377.6</v>
      </c>
      <c r="I478" s="38"/>
      <c r="J478" s="38"/>
      <c r="L478" s="27"/>
    </row>
    <row r="479" spans="1:12" ht="24.75" customHeight="1" x14ac:dyDescent="0.25">
      <c r="A479" s="55" t="s">
        <v>2643</v>
      </c>
      <c r="B479" s="56" t="s">
        <v>2644</v>
      </c>
      <c r="C479" s="57" t="s">
        <v>2645</v>
      </c>
      <c r="D479" s="56" t="s">
        <v>11</v>
      </c>
      <c r="E479" s="56" t="s">
        <v>19</v>
      </c>
      <c r="F479" s="58">
        <v>5</v>
      </c>
      <c r="G479" s="59">
        <v>2074.09</v>
      </c>
      <c r="H479" s="60">
        <v>10370.450000000001</v>
      </c>
      <c r="I479" s="38"/>
      <c r="J479" s="38"/>
      <c r="L479" s="27"/>
    </row>
    <row r="480" spans="1:12" ht="24.75" customHeight="1" x14ac:dyDescent="0.25">
      <c r="A480" s="55" t="s">
        <v>6453</v>
      </c>
      <c r="B480" s="56" t="s">
        <v>6466</v>
      </c>
      <c r="C480" s="57" t="s">
        <v>6467</v>
      </c>
      <c r="D480" s="56" t="s">
        <v>6792</v>
      </c>
      <c r="E480" s="56" t="s">
        <v>68</v>
      </c>
      <c r="F480" s="58">
        <v>5</v>
      </c>
      <c r="G480" s="59">
        <v>2066.96</v>
      </c>
      <c r="H480" s="60">
        <v>10334.799999999999</v>
      </c>
      <c r="I480" s="38"/>
      <c r="J480" s="38"/>
      <c r="L480" s="27"/>
    </row>
    <row r="481" spans="1:12" ht="24.75" customHeight="1" x14ac:dyDescent="0.25">
      <c r="A481" s="55" t="s">
        <v>6715</v>
      </c>
      <c r="B481" s="56" t="s">
        <v>6728</v>
      </c>
      <c r="C481" s="57" t="s">
        <v>6729</v>
      </c>
      <c r="D481" s="56" t="s">
        <v>880</v>
      </c>
      <c r="E481" s="56" t="s">
        <v>19</v>
      </c>
      <c r="F481" s="58">
        <v>6</v>
      </c>
      <c r="G481" s="59">
        <v>1721.16</v>
      </c>
      <c r="H481" s="60">
        <v>10326.959999999999</v>
      </c>
      <c r="I481" s="38"/>
      <c r="J481" s="38"/>
      <c r="L481" s="27"/>
    </row>
    <row r="482" spans="1:12" ht="24.75" customHeight="1" x14ac:dyDescent="0.25">
      <c r="A482" s="55" t="s">
        <v>5638</v>
      </c>
      <c r="B482" s="56" t="s">
        <v>5639</v>
      </c>
      <c r="C482" s="57" t="s">
        <v>5640</v>
      </c>
      <c r="D482" s="56" t="s">
        <v>6792</v>
      </c>
      <c r="E482" s="56" t="s">
        <v>68</v>
      </c>
      <c r="F482" s="58">
        <v>9</v>
      </c>
      <c r="G482" s="59">
        <v>1146.6199999999999</v>
      </c>
      <c r="H482" s="60">
        <v>10319.58</v>
      </c>
      <c r="I482" s="38"/>
      <c r="J482" s="38"/>
      <c r="L482" s="27"/>
    </row>
    <row r="483" spans="1:12" ht="16.5" customHeight="1" x14ac:dyDescent="0.25">
      <c r="A483" s="55" t="s">
        <v>1179</v>
      </c>
      <c r="B483" s="56" t="s">
        <v>1180</v>
      </c>
      <c r="C483" s="57" t="s">
        <v>1181</v>
      </c>
      <c r="D483" s="56" t="s">
        <v>6792</v>
      </c>
      <c r="E483" s="56" t="s">
        <v>12</v>
      </c>
      <c r="F483" s="58">
        <v>52</v>
      </c>
      <c r="G483" s="59">
        <v>198.15</v>
      </c>
      <c r="H483" s="60">
        <v>10303.799999999999</v>
      </c>
      <c r="I483" s="38"/>
      <c r="J483" s="38"/>
      <c r="L483" s="27"/>
    </row>
    <row r="484" spans="1:12" ht="16.5" customHeight="1" x14ac:dyDescent="0.25">
      <c r="A484" s="55" t="s">
        <v>530</v>
      </c>
      <c r="B484" s="56" t="s">
        <v>531</v>
      </c>
      <c r="C484" s="57" t="s">
        <v>532</v>
      </c>
      <c r="D484" s="56" t="s">
        <v>6792</v>
      </c>
      <c r="E484" s="56" t="s">
        <v>19</v>
      </c>
      <c r="F484" s="58">
        <v>5</v>
      </c>
      <c r="G484" s="59">
        <v>2060</v>
      </c>
      <c r="H484" s="60">
        <v>10300</v>
      </c>
      <c r="I484" s="38"/>
      <c r="J484" s="38"/>
      <c r="L484" s="27"/>
    </row>
    <row r="485" spans="1:12" ht="33" customHeight="1" x14ac:dyDescent="0.25">
      <c r="A485" s="55" t="s">
        <v>551</v>
      </c>
      <c r="B485" s="56" t="s">
        <v>552</v>
      </c>
      <c r="C485" s="57" t="s">
        <v>553</v>
      </c>
      <c r="D485" s="56" t="s">
        <v>6792</v>
      </c>
      <c r="E485" s="56" t="s">
        <v>19</v>
      </c>
      <c r="F485" s="58">
        <v>3</v>
      </c>
      <c r="G485" s="59">
        <v>3432.74</v>
      </c>
      <c r="H485" s="60">
        <v>10298.219999999999</v>
      </c>
      <c r="I485" s="38"/>
      <c r="J485" s="38"/>
      <c r="L485" s="27"/>
    </row>
    <row r="486" spans="1:12" ht="33" customHeight="1" x14ac:dyDescent="0.25">
      <c r="A486" s="55" t="s">
        <v>2460</v>
      </c>
      <c r="B486" s="56" t="s">
        <v>2461</v>
      </c>
      <c r="C486" s="57" t="s">
        <v>2462</v>
      </c>
      <c r="D486" s="56" t="s">
        <v>11</v>
      </c>
      <c r="E486" s="56" t="s">
        <v>19</v>
      </c>
      <c r="F486" s="58">
        <v>200</v>
      </c>
      <c r="G486" s="59">
        <v>51.43</v>
      </c>
      <c r="H486" s="60">
        <v>10286</v>
      </c>
      <c r="I486" s="38"/>
      <c r="J486" s="38"/>
      <c r="L486" s="27"/>
    </row>
    <row r="487" spans="1:12" ht="24.75" customHeight="1" x14ac:dyDescent="0.25">
      <c r="A487" s="55" t="s">
        <v>2133</v>
      </c>
      <c r="B487" s="56" t="s">
        <v>2134</v>
      </c>
      <c r="C487" s="57" t="s">
        <v>2135</v>
      </c>
      <c r="D487" s="56" t="s">
        <v>6792</v>
      </c>
      <c r="E487" s="56" t="s">
        <v>19</v>
      </c>
      <c r="F487" s="61">
        <v>7</v>
      </c>
      <c r="G487" s="59">
        <v>1468.68</v>
      </c>
      <c r="H487" s="60">
        <v>10280.76</v>
      </c>
      <c r="I487" s="38"/>
      <c r="J487" s="38"/>
      <c r="L487" s="27"/>
    </row>
    <row r="488" spans="1:12" ht="16.5" customHeight="1" x14ac:dyDescent="0.25">
      <c r="A488" s="55" t="s">
        <v>4150</v>
      </c>
      <c r="B488" s="56" t="s">
        <v>4181</v>
      </c>
      <c r="C488" s="57" t="s">
        <v>4182</v>
      </c>
      <c r="D488" s="56" t="s">
        <v>6792</v>
      </c>
      <c r="E488" s="56" t="s">
        <v>19</v>
      </c>
      <c r="F488" s="58">
        <v>96</v>
      </c>
      <c r="G488" s="59">
        <v>106.72</v>
      </c>
      <c r="H488" s="60">
        <v>10245.120000000001</v>
      </c>
      <c r="I488" s="38"/>
      <c r="J488" s="38"/>
      <c r="L488" s="27"/>
    </row>
    <row r="489" spans="1:12" ht="16.5" customHeight="1" x14ac:dyDescent="0.25">
      <c r="A489" s="55" t="s">
        <v>294</v>
      </c>
      <c r="B489" s="56" t="s">
        <v>298</v>
      </c>
      <c r="C489" s="57" t="s">
        <v>299</v>
      </c>
      <c r="D489" s="56" t="s">
        <v>6792</v>
      </c>
      <c r="E489" s="56" t="s">
        <v>12</v>
      </c>
      <c r="F489" s="58">
        <v>52</v>
      </c>
      <c r="G489" s="59">
        <v>196.15</v>
      </c>
      <c r="H489" s="60">
        <v>10199.799999999999</v>
      </c>
      <c r="I489" s="38"/>
      <c r="J489" s="38"/>
      <c r="L489" s="27"/>
    </row>
    <row r="490" spans="1:12" ht="16.5" customHeight="1" x14ac:dyDescent="0.25">
      <c r="A490" s="55" t="s">
        <v>1602</v>
      </c>
      <c r="B490" s="56" t="s">
        <v>1603</v>
      </c>
      <c r="C490" s="57" t="s">
        <v>1604</v>
      </c>
      <c r="D490" s="56" t="s">
        <v>11</v>
      </c>
      <c r="E490" s="56" t="s">
        <v>68</v>
      </c>
      <c r="F490" s="58">
        <v>91</v>
      </c>
      <c r="G490" s="59">
        <v>111.67</v>
      </c>
      <c r="H490" s="60">
        <v>10161.969999999999</v>
      </c>
      <c r="I490" s="38"/>
      <c r="J490" s="38"/>
      <c r="L490" s="27"/>
    </row>
    <row r="491" spans="1:12" ht="16.5" customHeight="1" x14ac:dyDescent="0.25">
      <c r="A491" s="55" t="s">
        <v>2433</v>
      </c>
      <c r="B491" s="56" t="s">
        <v>2431</v>
      </c>
      <c r="C491" s="57" t="s">
        <v>2432</v>
      </c>
      <c r="D491" s="56" t="s">
        <v>880</v>
      </c>
      <c r="E491" s="56" t="s">
        <v>19</v>
      </c>
      <c r="F491" s="61">
        <v>24</v>
      </c>
      <c r="G491" s="59">
        <v>423.18</v>
      </c>
      <c r="H491" s="60">
        <v>10156.32</v>
      </c>
      <c r="I491" s="38"/>
      <c r="J491" s="38"/>
      <c r="L491" s="27"/>
    </row>
    <row r="492" spans="1:12" ht="16.5" customHeight="1" x14ac:dyDescent="0.25">
      <c r="A492" s="55" t="s">
        <v>3464</v>
      </c>
      <c r="B492" s="56" t="s">
        <v>3477</v>
      </c>
      <c r="C492" s="57" t="s">
        <v>3478</v>
      </c>
      <c r="D492" s="56" t="s">
        <v>6792</v>
      </c>
      <c r="E492" s="56" t="s">
        <v>19</v>
      </c>
      <c r="F492" s="58">
        <v>1070</v>
      </c>
      <c r="G492" s="59">
        <v>9.48</v>
      </c>
      <c r="H492" s="60">
        <v>10143.6</v>
      </c>
      <c r="I492" s="38"/>
      <c r="J492" s="38"/>
      <c r="L492" s="27"/>
    </row>
    <row r="493" spans="1:12" ht="16.5" customHeight="1" x14ac:dyDescent="0.25">
      <c r="A493" s="55" t="s">
        <v>207</v>
      </c>
      <c r="B493" s="56" t="s">
        <v>208</v>
      </c>
      <c r="C493" s="57" t="s">
        <v>209</v>
      </c>
      <c r="D493" s="56" t="s">
        <v>6792</v>
      </c>
      <c r="E493" s="56" t="s">
        <v>19</v>
      </c>
      <c r="F493" s="58">
        <v>102</v>
      </c>
      <c r="G493" s="59">
        <v>99.19</v>
      </c>
      <c r="H493" s="60">
        <v>10117.379999999999</v>
      </c>
      <c r="I493" s="38"/>
      <c r="J493" s="38"/>
      <c r="L493" s="27"/>
    </row>
    <row r="494" spans="1:12" ht="16.5" customHeight="1" x14ac:dyDescent="0.25">
      <c r="A494" s="55" t="s">
        <v>4290</v>
      </c>
      <c r="B494" s="56" t="s">
        <v>4306</v>
      </c>
      <c r="C494" s="57" t="s">
        <v>4307</v>
      </c>
      <c r="D494" s="56" t="s">
        <v>6840</v>
      </c>
      <c r="E494" s="56" t="s">
        <v>19</v>
      </c>
      <c r="F494" s="58">
        <v>8</v>
      </c>
      <c r="G494" s="59">
        <v>1261.28</v>
      </c>
      <c r="H494" s="60">
        <v>10090.24</v>
      </c>
      <c r="I494" s="38"/>
      <c r="J494" s="38"/>
      <c r="L494" s="27"/>
    </row>
    <row r="495" spans="1:12" ht="16.5" customHeight="1" x14ac:dyDescent="0.25">
      <c r="A495" s="55" t="s">
        <v>2403</v>
      </c>
      <c r="B495" s="56" t="s">
        <v>2404</v>
      </c>
      <c r="C495" s="57" t="s">
        <v>2405</v>
      </c>
      <c r="D495" s="56" t="s">
        <v>6840</v>
      </c>
      <c r="E495" s="56" t="s">
        <v>19</v>
      </c>
      <c r="F495" s="61">
        <v>5</v>
      </c>
      <c r="G495" s="59">
        <v>2015</v>
      </c>
      <c r="H495" s="60">
        <v>10075</v>
      </c>
      <c r="I495" s="38"/>
      <c r="J495" s="38"/>
      <c r="L495" s="27"/>
    </row>
    <row r="496" spans="1:12" ht="16.5" customHeight="1" x14ac:dyDescent="0.25">
      <c r="A496" s="55" t="s">
        <v>6267</v>
      </c>
      <c r="B496" s="56" t="s">
        <v>6281</v>
      </c>
      <c r="C496" s="57" t="s">
        <v>6282</v>
      </c>
      <c r="D496" s="56" t="s">
        <v>6792</v>
      </c>
      <c r="E496" s="56" t="s">
        <v>29</v>
      </c>
      <c r="F496" s="58">
        <v>7</v>
      </c>
      <c r="G496" s="59">
        <v>1439.2</v>
      </c>
      <c r="H496" s="60">
        <v>10074.4</v>
      </c>
      <c r="I496" s="38"/>
      <c r="J496" s="38"/>
      <c r="L496" s="27"/>
    </row>
    <row r="497" spans="1:12" ht="16.5" customHeight="1" x14ac:dyDescent="0.25">
      <c r="A497" s="55" t="s">
        <v>4745</v>
      </c>
      <c r="B497" s="56" t="s">
        <v>4746</v>
      </c>
      <c r="C497" s="57" t="s">
        <v>4747</v>
      </c>
      <c r="D497" s="56" t="s">
        <v>11</v>
      </c>
      <c r="E497" s="56" t="s">
        <v>12</v>
      </c>
      <c r="F497" s="58">
        <v>150</v>
      </c>
      <c r="G497" s="59">
        <v>66.97</v>
      </c>
      <c r="H497" s="60">
        <v>10045.5</v>
      </c>
      <c r="I497" s="38"/>
      <c r="J497" s="38"/>
      <c r="L497" s="27"/>
    </row>
    <row r="498" spans="1:12" ht="16.5" customHeight="1" x14ac:dyDescent="0.25">
      <c r="A498" s="55" t="s">
        <v>5250</v>
      </c>
      <c r="B498" s="56" t="s">
        <v>5251</v>
      </c>
      <c r="C498" s="57" t="s">
        <v>5252</v>
      </c>
      <c r="D498" s="56" t="s">
        <v>36</v>
      </c>
      <c r="E498" s="56" t="s">
        <v>3301</v>
      </c>
      <c r="F498" s="58">
        <v>220</v>
      </c>
      <c r="G498" s="59">
        <v>45.63</v>
      </c>
      <c r="H498" s="60">
        <v>10038.6</v>
      </c>
      <c r="I498" s="38"/>
      <c r="J498" s="38"/>
      <c r="L498" s="27"/>
    </row>
    <row r="499" spans="1:12" ht="16.5" customHeight="1" x14ac:dyDescent="0.25">
      <c r="A499" s="55" t="s">
        <v>575</v>
      </c>
      <c r="B499" s="56" t="s">
        <v>576</v>
      </c>
      <c r="C499" s="57" t="s">
        <v>577</v>
      </c>
      <c r="D499" s="56" t="s">
        <v>6840</v>
      </c>
      <c r="E499" s="56" t="s">
        <v>12</v>
      </c>
      <c r="F499" s="58">
        <v>18</v>
      </c>
      <c r="G499" s="59">
        <v>550.29</v>
      </c>
      <c r="H499" s="60">
        <v>9905.2199999999993</v>
      </c>
      <c r="I499" s="38"/>
      <c r="J499" s="38"/>
      <c r="L499" s="27"/>
    </row>
    <row r="500" spans="1:12" ht="16.5" customHeight="1" x14ac:dyDescent="0.25">
      <c r="A500" s="55" t="s">
        <v>905</v>
      </c>
      <c r="B500" s="56" t="s">
        <v>906</v>
      </c>
      <c r="C500" s="57" t="s">
        <v>907</v>
      </c>
      <c r="D500" s="56" t="s">
        <v>11</v>
      </c>
      <c r="E500" s="56" t="s">
        <v>19</v>
      </c>
      <c r="F500" s="58">
        <v>26</v>
      </c>
      <c r="G500" s="59">
        <v>378.06</v>
      </c>
      <c r="H500" s="60">
        <v>9829.56</v>
      </c>
      <c r="I500" s="38"/>
      <c r="J500" s="38"/>
      <c r="L500" s="27"/>
    </row>
    <row r="501" spans="1:12" ht="16.5" customHeight="1" x14ac:dyDescent="0.25">
      <c r="A501" s="55" t="s">
        <v>6733</v>
      </c>
      <c r="B501" s="56" t="s">
        <v>6746</v>
      </c>
      <c r="C501" s="57" t="s">
        <v>6747</v>
      </c>
      <c r="D501" s="56" t="s">
        <v>880</v>
      </c>
      <c r="E501" s="56" t="s">
        <v>19</v>
      </c>
      <c r="F501" s="58">
        <v>6</v>
      </c>
      <c r="G501" s="59">
        <v>1636.04</v>
      </c>
      <c r="H501" s="60">
        <v>9816.24</v>
      </c>
      <c r="I501" s="38"/>
      <c r="J501" s="38"/>
      <c r="L501" s="27"/>
    </row>
    <row r="502" spans="1:12" ht="16.5" customHeight="1" x14ac:dyDescent="0.25">
      <c r="A502" s="55" t="s">
        <v>274</v>
      </c>
      <c r="B502" s="56" t="s">
        <v>275</v>
      </c>
      <c r="C502" s="57" t="s">
        <v>276</v>
      </c>
      <c r="D502" s="56" t="s">
        <v>11</v>
      </c>
      <c r="E502" s="56" t="s">
        <v>68</v>
      </c>
      <c r="F502" s="58">
        <v>120</v>
      </c>
      <c r="G502" s="59">
        <v>81.680000000000007</v>
      </c>
      <c r="H502" s="60">
        <v>9801.6</v>
      </c>
      <c r="I502" s="38"/>
      <c r="J502" s="38"/>
      <c r="L502" s="27"/>
    </row>
    <row r="503" spans="1:12" ht="16.5" customHeight="1" x14ac:dyDescent="0.25">
      <c r="A503" s="55" t="s">
        <v>6431</v>
      </c>
      <c r="B503" s="56" t="s">
        <v>6444</v>
      </c>
      <c r="C503" s="57" t="s">
        <v>6445</v>
      </c>
      <c r="D503" s="56" t="s">
        <v>6792</v>
      </c>
      <c r="E503" s="56" t="s">
        <v>12</v>
      </c>
      <c r="F503" s="58">
        <v>500</v>
      </c>
      <c r="G503" s="59">
        <v>19.54</v>
      </c>
      <c r="H503" s="60">
        <v>9770</v>
      </c>
      <c r="I503" s="38"/>
      <c r="J503" s="38"/>
      <c r="L503" s="27"/>
    </row>
    <row r="504" spans="1:12" ht="16.5" customHeight="1" x14ac:dyDescent="0.25">
      <c r="A504" s="55" t="s">
        <v>350</v>
      </c>
      <c r="B504" s="56" t="s">
        <v>354</v>
      </c>
      <c r="C504" s="57" t="s">
        <v>355</v>
      </c>
      <c r="D504" s="56" t="s">
        <v>6792</v>
      </c>
      <c r="E504" s="56" t="s">
        <v>12</v>
      </c>
      <c r="F504" s="58">
        <v>52</v>
      </c>
      <c r="G504" s="59">
        <v>187.45</v>
      </c>
      <c r="H504" s="60">
        <v>9747.4</v>
      </c>
      <c r="I504" s="38"/>
      <c r="J504" s="38"/>
      <c r="L504" s="27"/>
    </row>
    <row r="505" spans="1:12" ht="16.5" customHeight="1" x14ac:dyDescent="0.25">
      <c r="A505" s="55" t="s">
        <v>4596</v>
      </c>
      <c r="B505" s="56" t="s">
        <v>4597</v>
      </c>
      <c r="C505" s="57" t="s">
        <v>4598</v>
      </c>
      <c r="D505" s="56" t="s">
        <v>6792</v>
      </c>
      <c r="E505" s="56" t="s">
        <v>12</v>
      </c>
      <c r="F505" s="58">
        <v>252</v>
      </c>
      <c r="G505" s="59">
        <v>38.659999999999997</v>
      </c>
      <c r="H505" s="60">
        <v>9742.32</v>
      </c>
      <c r="I505" s="38"/>
      <c r="J505" s="38"/>
      <c r="L505" s="27"/>
    </row>
    <row r="506" spans="1:12" ht="16.5" customHeight="1" x14ac:dyDescent="0.25">
      <c r="A506" s="55" t="s">
        <v>1393</v>
      </c>
      <c r="B506" s="56" t="s">
        <v>1394</v>
      </c>
      <c r="C506" s="57" t="s">
        <v>1395</v>
      </c>
      <c r="D506" s="56" t="s">
        <v>6792</v>
      </c>
      <c r="E506" s="56" t="s">
        <v>19</v>
      </c>
      <c r="F506" s="58">
        <v>5</v>
      </c>
      <c r="G506" s="59">
        <v>1913.38</v>
      </c>
      <c r="H506" s="60">
        <v>9566.9</v>
      </c>
      <c r="I506" s="38"/>
      <c r="J506" s="38"/>
      <c r="L506" s="27"/>
    </row>
    <row r="507" spans="1:12" ht="16.5" customHeight="1" x14ac:dyDescent="0.25">
      <c r="A507" s="55" t="s">
        <v>81</v>
      </c>
      <c r="B507" s="56" t="s">
        <v>82</v>
      </c>
      <c r="C507" s="57" t="s">
        <v>83</v>
      </c>
      <c r="D507" s="56" t="s">
        <v>11</v>
      </c>
      <c r="E507" s="56" t="s">
        <v>68</v>
      </c>
      <c r="F507" s="58">
        <v>107</v>
      </c>
      <c r="G507" s="59">
        <v>89.41</v>
      </c>
      <c r="H507" s="60">
        <v>9566.8700000000008</v>
      </c>
      <c r="I507" s="38"/>
      <c r="J507" s="38"/>
      <c r="L507" s="27"/>
    </row>
    <row r="508" spans="1:12" ht="16.5" customHeight="1" x14ac:dyDescent="0.25">
      <c r="A508" s="55" t="s">
        <v>5565</v>
      </c>
      <c r="B508" s="56" t="s">
        <v>5569</v>
      </c>
      <c r="C508" s="57" t="s">
        <v>5570</v>
      </c>
      <c r="D508" s="56" t="s">
        <v>6792</v>
      </c>
      <c r="E508" s="56" t="s">
        <v>12</v>
      </c>
      <c r="F508" s="58">
        <v>590</v>
      </c>
      <c r="G508" s="59">
        <v>16.18</v>
      </c>
      <c r="H508" s="60">
        <v>9546.2000000000007</v>
      </c>
      <c r="I508" s="38"/>
      <c r="J508" s="38"/>
      <c r="K508" s="27" t="s">
        <v>6533</v>
      </c>
      <c r="L508" s="27"/>
    </row>
    <row r="509" spans="1:12" ht="16.5" customHeight="1" x14ac:dyDescent="0.25">
      <c r="A509" s="55" t="s">
        <v>192</v>
      </c>
      <c r="B509" s="56" t="s">
        <v>193</v>
      </c>
      <c r="C509" s="57" t="s">
        <v>194</v>
      </c>
      <c r="D509" s="56" t="s">
        <v>11</v>
      </c>
      <c r="E509" s="56" t="s">
        <v>93</v>
      </c>
      <c r="F509" s="58">
        <v>600</v>
      </c>
      <c r="G509" s="59">
        <v>15.88</v>
      </c>
      <c r="H509" s="60">
        <v>9528</v>
      </c>
      <c r="I509" s="38"/>
      <c r="J509" s="38"/>
      <c r="L509" s="27"/>
    </row>
    <row r="510" spans="1:12" ht="24.75" customHeight="1" x14ac:dyDescent="0.25">
      <c r="A510" s="55" t="s">
        <v>1244</v>
      </c>
      <c r="B510" s="56" t="s">
        <v>1251</v>
      </c>
      <c r="C510" s="57" t="s">
        <v>1252</v>
      </c>
      <c r="D510" s="56" t="s">
        <v>6792</v>
      </c>
      <c r="E510" s="56" t="s">
        <v>12</v>
      </c>
      <c r="F510" s="58">
        <v>500</v>
      </c>
      <c r="G510" s="59">
        <v>18.95</v>
      </c>
      <c r="H510" s="60">
        <v>9475</v>
      </c>
      <c r="I510" s="38"/>
      <c r="J510" s="38"/>
      <c r="L510" s="27"/>
    </row>
    <row r="511" spans="1:12" ht="24.75" customHeight="1" x14ac:dyDescent="0.25">
      <c r="A511" s="55" t="s">
        <v>2211</v>
      </c>
      <c r="B511" s="56" t="s">
        <v>2212</v>
      </c>
      <c r="C511" s="57" t="s">
        <v>2213</v>
      </c>
      <c r="D511" s="56" t="s">
        <v>6792</v>
      </c>
      <c r="E511" s="56" t="s">
        <v>19</v>
      </c>
      <c r="F511" s="61">
        <v>182</v>
      </c>
      <c r="G511" s="59">
        <v>52.04</v>
      </c>
      <c r="H511" s="60">
        <v>9471.2800000000007</v>
      </c>
      <c r="I511" s="38"/>
      <c r="J511" s="38"/>
      <c r="L511" s="27"/>
    </row>
    <row r="512" spans="1:12" ht="24.75" customHeight="1" x14ac:dyDescent="0.25">
      <c r="A512" s="55" t="s">
        <v>265</v>
      </c>
      <c r="B512" s="56" t="s">
        <v>266</v>
      </c>
      <c r="C512" s="57" t="s">
        <v>267</v>
      </c>
      <c r="D512" s="56" t="s">
        <v>6792</v>
      </c>
      <c r="E512" s="56" t="s">
        <v>93</v>
      </c>
      <c r="F512" s="58">
        <v>2011</v>
      </c>
      <c r="G512" s="59">
        <v>4.6900000000000004</v>
      </c>
      <c r="H512" s="60">
        <v>9431.59</v>
      </c>
      <c r="I512" s="38"/>
      <c r="J512" s="38"/>
      <c r="L512" s="27"/>
    </row>
    <row r="513" spans="1:12" ht="24.75" customHeight="1" x14ac:dyDescent="0.25">
      <c r="A513" s="55" t="s">
        <v>536</v>
      </c>
      <c r="B513" s="56" t="s">
        <v>537</v>
      </c>
      <c r="C513" s="57" t="s">
        <v>538</v>
      </c>
      <c r="D513" s="56" t="s">
        <v>11</v>
      </c>
      <c r="E513" s="56" t="s">
        <v>19</v>
      </c>
      <c r="F513" s="58">
        <v>7</v>
      </c>
      <c r="G513" s="59">
        <v>1343.19</v>
      </c>
      <c r="H513" s="60">
        <v>9402.33</v>
      </c>
      <c r="I513" s="38"/>
      <c r="J513" s="38"/>
      <c r="L513" s="27"/>
    </row>
    <row r="514" spans="1:12" ht="24.75" customHeight="1" x14ac:dyDescent="0.25">
      <c r="A514" s="55" t="s">
        <v>6066</v>
      </c>
      <c r="B514" s="56" t="s">
        <v>6079</v>
      </c>
      <c r="C514" s="57" t="s">
        <v>6080</v>
      </c>
      <c r="D514" s="56" t="s">
        <v>11</v>
      </c>
      <c r="E514" s="56" t="s">
        <v>68</v>
      </c>
      <c r="F514" s="58">
        <v>50</v>
      </c>
      <c r="G514" s="59">
        <v>187.91</v>
      </c>
      <c r="H514" s="60">
        <v>9395.5</v>
      </c>
      <c r="I514" s="38"/>
      <c r="J514" s="38"/>
      <c r="L514" s="27"/>
    </row>
    <row r="515" spans="1:12" ht="24.75" customHeight="1" x14ac:dyDescent="0.25">
      <c r="A515" s="55" t="s">
        <v>1105</v>
      </c>
      <c r="B515" s="56" t="s">
        <v>1106</v>
      </c>
      <c r="C515" s="57" t="s">
        <v>1107</v>
      </c>
      <c r="D515" s="56" t="s">
        <v>6792</v>
      </c>
      <c r="E515" s="56" t="s">
        <v>12</v>
      </c>
      <c r="F515" s="58">
        <v>32</v>
      </c>
      <c r="G515" s="59">
        <v>292.47000000000003</v>
      </c>
      <c r="H515" s="60">
        <v>9359.0400000000009</v>
      </c>
      <c r="I515" s="38"/>
      <c r="J515" s="38"/>
      <c r="K515" s="27" t="s">
        <v>6805</v>
      </c>
      <c r="L515" s="27"/>
    </row>
    <row r="516" spans="1:12" ht="24.75" customHeight="1" x14ac:dyDescent="0.25">
      <c r="A516" s="55" t="s">
        <v>638</v>
      </c>
      <c r="B516" s="56" t="s">
        <v>639</v>
      </c>
      <c r="C516" s="57" t="s">
        <v>640</v>
      </c>
      <c r="D516" s="56" t="s">
        <v>6792</v>
      </c>
      <c r="E516" s="56" t="s">
        <v>19</v>
      </c>
      <c r="F516" s="58">
        <v>3</v>
      </c>
      <c r="G516" s="59">
        <v>3117.61</v>
      </c>
      <c r="H516" s="60">
        <v>9352.83</v>
      </c>
      <c r="I516" s="38"/>
      <c r="J516" s="38"/>
      <c r="L516" s="27"/>
    </row>
    <row r="517" spans="1:12" ht="16.5" customHeight="1" x14ac:dyDescent="0.25">
      <c r="A517" s="55" t="s">
        <v>2863</v>
      </c>
      <c r="B517" s="56" t="s">
        <v>2864</v>
      </c>
      <c r="C517" s="57" t="s">
        <v>2865</v>
      </c>
      <c r="D517" s="56" t="s">
        <v>6792</v>
      </c>
      <c r="E517" s="56" t="s">
        <v>19</v>
      </c>
      <c r="F517" s="58">
        <v>5</v>
      </c>
      <c r="G517" s="59">
        <v>1870.33</v>
      </c>
      <c r="H517" s="60">
        <v>9351.65</v>
      </c>
      <c r="I517" s="38"/>
      <c r="J517" s="38"/>
      <c r="L517" s="27"/>
    </row>
    <row r="518" spans="1:12" ht="16.5" customHeight="1" x14ac:dyDescent="0.25">
      <c r="A518" s="55" t="s">
        <v>542</v>
      </c>
      <c r="B518" s="56" t="s">
        <v>543</v>
      </c>
      <c r="C518" s="57" t="s">
        <v>544</v>
      </c>
      <c r="D518" s="56" t="s">
        <v>6792</v>
      </c>
      <c r="E518" s="56" t="s">
        <v>19</v>
      </c>
      <c r="F518" s="58">
        <v>7</v>
      </c>
      <c r="G518" s="59">
        <v>1329.44</v>
      </c>
      <c r="H518" s="60">
        <v>9306.08</v>
      </c>
      <c r="I518" s="38"/>
      <c r="J518" s="38"/>
      <c r="L518" s="27"/>
    </row>
    <row r="519" spans="1:12" ht="16.5" customHeight="1" x14ac:dyDescent="0.25">
      <c r="A519" s="55" t="s">
        <v>1521</v>
      </c>
      <c r="B519" s="56" t="s">
        <v>1522</v>
      </c>
      <c r="C519" s="57" t="s">
        <v>1523</v>
      </c>
      <c r="D519" s="56" t="s">
        <v>11</v>
      </c>
      <c r="E519" s="56" t="s">
        <v>19</v>
      </c>
      <c r="F519" s="58">
        <v>122</v>
      </c>
      <c r="G519" s="59">
        <v>76.19</v>
      </c>
      <c r="H519" s="60">
        <v>9295.18</v>
      </c>
      <c r="I519" s="38"/>
      <c r="J519" s="38"/>
      <c r="L519" s="27"/>
    </row>
    <row r="520" spans="1:12" ht="16.5" customHeight="1" x14ac:dyDescent="0.25">
      <c r="A520" s="55" t="s">
        <v>3999</v>
      </c>
      <c r="B520" s="56" t="s">
        <v>4024</v>
      </c>
      <c r="C520" s="57" t="s">
        <v>4025</v>
      </c>
      <c r="D520" s="56" t="s">
        <v>6792</v>
      </c>
      <c r="E520" s="56" t="s">
        <v>19</v>
      </c>
      <c r="F520" s="58">
        <v>5</v>
      </c>
      <c r="G520" s="59">
        <v>1856.46</v>
      </c>
      <c r="H520" s="60">
        <v>9282.2999999999993</v>
      </c>
      <c r="I520" s="38"/>
      <c r="J520" s="38"/>
      <c r="L520" s="27"/>
    </row>
    <row r="521" spans="1:12" ht="16.5" customHeight="1" x14ac:dyDescent="0.25">
      <c r="A521" s="55" t="s">
        <v>6045</v>
      </c>
      <c r="B521" s="56" t="s">
        <v>6058</v>
      </c>
      <c r="C521" s="57" t="s">
        <v>6059</v>
      </c>
      <c r="D521" s="56" t="s">
        <v>6792</v>
      </c>
      <c r="E521" s="56" t="s">
        <v>68</v>
      </c>
      <c r="F521" s="58">
        <v>52</v>
      </c>
      <c r="G521" s="59">
        <v>178.35</v>
      </c>
      <c r="H521" s="60">
        <v>9274.2000000000007</v>
      </c>
      <c r="I521" s="38"/>
      <c r="J521" s="38"/>
      <c r="L521" s="27"/>
    </row>
    <row r="522" spans="1:12" ht="24.75" customHeight="1" x14ac:dyDescent="0.25">
      <c r="A522" s="55" t="s">
        <v>6712</v>
      </c>
      <c r="B522" s="56" t="s">
        <v>6725</v>
      </c>
      <c r="C522" s="57" t="s">
        <v>6726</v>
      </c>
      <c r="D522" s="56" t="s">
        <v>880</v>
      </c>
      <c r="E522" s="56" t="s">
        <v>19</v>
      </c>
      <c r="F522" s="58">
        <v>6</v>
      </c>
      <c r="G522" s="59">
        <v>1543.42</v>
      </c>
      <c r="H522" s="60">
        <v>9260.52</v>
      </c>
      <c r="I522" s="38"/>
      <c r="J522" s="38"/>
      <c r="L522" s="27"/>
    </row>
    <row r="523" spans="1:12" ht="16.5" customHeight="1" x14ac:dyDescent="0.25">
      <c r="A523" s="55" t="s">
        <v>3996</v>
      </c>
      <c r="B523" s="56" t="s">
        <v>4021</v>
      </c>
      <c r="C523" s="57" t="s">
        <v>4022</v>
      </c>
      <c r="D523" s="56" t="s">
        <v>6792</v>
      </c>
      <c r="E523" s="56" t="s">
        <v>19</v>
      </c>
      <c r="F523" s="58">
        <v>5</v>
      </c>
      <c r="G523" s="59">
        <v>1843.38</v>
      </c>
      <c r="H523" s="60">
        <v>9216.9</v>
      </c>
      <c r="I523" s="38"/>
      <c r="J523" s="38"/>
      <c r="L523" s="27"/>
    </row>
    <row r="524" spans="1:12" ht="16.5" customHeight="1" x14ac:dyDescent="0.25">
      <c r="A524" s="55" t="s">
        <v>3734</v>
      </c>
      <c r="B524" s="56" t="s">
        <v>3747</v>
      </c>
      <c r="C524" s="57" t="s">
        <v>3748</v>
      </c>
      <c r="D524" s="56" t="s">
        <v>6792</v>
      </c>
      <c r="E524" s="56" t="s">
        <v>19</v>
      </c>
      <c r="F524" s="58">
        <v>1760</v>
      </c>
      <c r="G524" s="59">
        <v>5.21</v>
      </c>
      <c r="H524" s="60">
        <v>9169.6</v>
      </c>
      <c r="I524" s="38"/>
      <c r="J524" s="38"/>
      <c r="L524" s="27"/>
    </row>
    <row r="525" spans="1:12" ht="16.5" customHeight="1" x14ac:dyDescent="0.25">
      <c r="A525" s="55" t="s">
        <v>6577</v>
      </c>
      <c r="B525" s="56" t="s">
        <v>6590</v>
      </c>
      <c r="C525" s="57" t="s">
        <v>6591</v>
      </c>
      <c r="D525" s="56" t="s">
        <v>6840</v>
      </c>
      <c r="E525" s="56" t="s">
        <v>68</v>
      </c>
      <c r="F525" s="61">
        <v>41</v>
      </c>
      <c r="G525" s="59">
        <v>223.5</v>
      </c>
      <c r="H525" s="60">
        <v>9163.5</v>
      </c>
      <c r="I525" s="38"/>
      <c r="J525" s="38"/>
      <c r="L525" s="27"/>
    </row>
    <row r="526" spans="1:12" ht="16.5" customHeight="1" x14ac:dyDescent="0.25">
      <c r="A526" s="55" t="s">
        <v>1381</v>
      </c>
      <c r="B526" s="56" t="s">
        <v>1382</v>
      </c>
      <c r="C526" s="57" t="s">
        <v>1383</v>
      </c>
      <c r="D526" s="56" t="s">
        <v>6792</v>
      </c>
      <c r="E526" s="56" t="s">
        <v>19</v>
      </c>
      <c r="F526" s="58">
        <v>5</v>
      </c>
      <c r="G526" s="59">
        <v>1832.42</v>
      </c>
      <c r="H526" s="60">
        <v>9162.1</v>
      </c>
      <c r="I526" s="38"/>
      <c r="J526" s="38"/>
      <c r="L526" s="27"/>
    </row>
    <row r="527" spans="1:12" ht="24.75" customHeight="1" x14ac:dyDescent="0.25">
      <c r="A527" s="55" t="s">
        <v>5956</v>
      </c>
      <c r="B527" s="56" t="s">
        <v>5960</v>
      </c>
      <c r="C527" s="57" t="s">
        <v>5961</v>
      </c>
      <c r="D527" s="56" t="s">
        <v>6792</v>
      </c>
      <c r="E527" s="56" t="s">
        <v>19</v>
      </c>
      <c r="F527" s="58">
        <v>7</v>
      </c>
      <c r="G527" s="59">
        <v>1308.44</v>
      </c>
      <c r="H527" s="60">
        <v>9159.08</v>
      </c>
      <c r="I527" s="38"/>
      <c r="J527" s="38"/>
      <c r="L527" s="27"/>
    </row>
    <row r="528" spans="1:12" ht="33" customHeight="1" x14ac:dyDescent="0.25">
      <c r="A528" s="55" t="s">
        <v>1684</v>
      </c>
      <c r="B528" s="56" t="s">
        <v>1685</v>
      </c>
      <c r="C528" s="57" t="s">
        <v>1686</v>
      </c>
      <c r="D528" s="56" t="s">
        <v>6792</v>
      </c>
      <c r="E528" s="56" t="s">
        <v>19</v>
      </c>
      <c r="F528" s="58">
        <v>5</v>
      </c>
      <c r="G528" s="59">
        <v>1831.53</v>
      </c>
      <c r="H528" s="60">
        <v>9157.65</v>
      </c>
      <c r="I528" s="38"/>
      <c r="J528" s="38"/>
      <c r="L528" s="27"/>
    </row>
    <row r="529" spans="1:12" ht="33" customHeight="1" x14ac:dyDescent="0.25">
      <c r="A529" s="55" t="s">
        <v>4186</v>
      </c>
      <c r="B529" s="56" t="s">
        <v>4219</v>
      </c>
      <c r="C529" s="57" t="s">
        <v>4220</v>
      </c>
      <c r="D529" s="56" t="s">
        <v>6792</v>
      </c>
      <c r="E529" s="56" t="s">
        <v>19</v>
      </c>
      <c r="F529" s="58">
        <v>5</v>
      </c>
      <c r="G529" s="59">
        <v>1824.77</v>
      </c>
      <c r="H529" s="60">
        <v>9123.85</v>
      </c>
      <c r="I529" s="38"/>
      <c r="J529" s="38"/>
      <c r="L529" s="27"/>
    </row>
    <row r="530" spans="1:12" ht="24.75" customHeight="1" x14ac:dyDescent="0.25">
      <c r="A530" s="55" t="s">
        <v>2857</v>
      </c>
      <c r="B530" s="56" t="s">
        <v>2858</v>
      </c>
      <c r="C530" s="57" t="s">
        <v>2859</v>
      </c>
      <c r="D530" s="56" t="s">
        <v>6792</v>
      </c>
      <c r="E530" s="56" t="s">
        <v>19</v>
      </c>
      <c r="F530" s="58">
        <v>5</v>
      </c>
      <c r="G530" s="59">
        <v>1823.66</v>
      </c>
      <c r="H530" s="60">
        <v>9118.2999999999993</v>
      </c>
      <c r="I530" s="38"/>
      <c r="J530" s="38"/>
      <c r="L530" s="27"/>
    </row>
    <row r="531" spans="1:12" ht="33" customHeight="1" x14ac:dyDescent="0.25">
      <c r="A531" s="55" t="s">
        <v>1663</v>
      </c>
      <c r="B531" s="56" t="s">
        <v>1664</v>
      </c>
      <c r="C531" s="57" t="s">
        <v>1665</v>
      </c>
      <c r="D531" s="56" t="s">
        <v>11</v>
      </c>
      <c r="E531" s="56" t="s">
        <v>19</v>
      </c>
      <c r="F531" s="58">
        <v>26</v>
      </c>
      <c r="G531" s="59">
        <v>349.22</v>
      </c>
      <c r="H531" s="60">
        <v>9079.7199999999993</v>
      </c>
      <c r="I531" s="38"/>
      <c r="J531" s="38"/>
      <c r="L531" s="27"/>
    </row>
    <row r="532" spans="1:12" ht="33" customHeight="1" x14ac:dyDescent="0.25">
      <c r="A532" s="55" t="s">
        <v>1792</v>
      </c>
      <c r="B532" s="56" t="s">
        <v>1793</v>
      </c>
      <c r="C532" s="57" t="s">
        <v>1794</v>
      </c>
      <c r="D532" s="56" t="s">
        <v>11</v>
      </c>
      <c r="E532" s="56" t="s">
        <v>68</v>
      </c>
      <c r="F532" s="58">
        <v>157</v>
      </c>
      <c r="G532" s="59">
        <v>57.72</v>
      </c>
      <c r="H532" s="60">
        <v>9062.0400000000009</v>
      </c>
      <c r="I532" s="38"/>
      <c r="J532" s="38"/>
      <c r="L532" s="27"/>
    </row>
    <row r="533" spans="1:12" ht="33" customHeight="1" x14ac:dyDescent="0.25">
      <c r="A533" s="55" t="s">
        <v>938</v>
      </c>
      <c r="B533" s="56" t="s">
        <v>939</v>
      </c>
      <c r="C533" s="57" t="s">
        <v>940</v>
      </c>
      <c r="D533" s="56" t="s">
        <v>11</v>
      </c>
      <c r="E533" s="56" t="s">
        <v>68</v>
      </c>
      <c r="F533" s="58">
        <v>7</v>
      </c>
      <c r="G533" s="59">
        <v>1283.67</v>
      </c>
      <c r="H533" s="60">
        <v>8985.69</v>
      </c>
      <c r="I533" s="38"/>
      <c r="J533" s="38"/>
      <c r="L533" s="27"/>
    </row>
    <row r="534" spans="1:12" ht="16.5" customHeight="1" x14ac:dyDescent="0.25">
      <c r="A534" s="55" t="s">
        <v>1378</v>
      </c>
      <c r="B534" s="56" t="s">
        <v>1379</v>
      </c>
      <c r="C534" s="57" t="s">
        <v>1380</v>
      </c>
      <c r="D534" s="56" t="s">
        <v>6792</v>
      </c>
      <c r="E534" s="56" t="s">
        <v>19</v>
      </c>
      <c r="F534" s="58">
        <v>5</v>
      </c>
      <c r="G534" s="59">
        <v>1790.7</v>
      </c>
      <c r="H534" s="60">
        <v>8953.5</v>
      </c>
      <c r="I534" s="38"/>
      <c r="J534" s="38"/>
      <c r="L534" s="27"/>
    </row>
    <row r="535" spans="1:12" ht="16.5" customHeight="1" x14ac:dyDescent="0.25">
      <c r="A535" s="55" t="s">
        <v>5647</v>
      </c>
      <c r="B535" s="56" t="s">
        <v>5648</v>
      </c>
      <c r="C535" s="57" t="s">
        <v>870</v>
      </c>
      <c r="D535" s="56" t="s">
        <v>6792</v>
      </c>
      <c r="E535" s="56" t="s">
        <v>12</v>
      </c>
      <c r="F535" s="58">
        <v>7</v>
      </c>
      <c r="G535" s="59">
        <v>1278.32</v>
      </c>
      <c r="H535" s="60">
        <v>8948.24</v>
      </c>
      <c r="I535" s="38"/>
      <c r="J535" s="38"/>
      <c r="L535" s="27"/>
    </row>
    <row r="536" spans="1:12" ht="16.5" customHeight="1" x14ac:dyDescent="0.25">
      <c r="A536" s="55" t="s">
        <v>2058</v>
      </c>
      <c r="B536" s="56" t="s">
        <v>2059</v>
      </c>
      <c r="C536" s="57" t="s">
        <v>2060</v>
      </c>
      <c r="D536" s="56" t="s">
        <v>36</v>
      </c>
      <c r="E536" s="56" t="s">
        <v>1653</v>
      </c>
      <c r="F536" s="61">
        <v>40</v>
      </c>
      <c r="G536" s="59">
        <v>223.67</v>
      </c>
      <c r="H536" s="60">
        <v>8946.7999999999993</v>
      </c>
      <c r="I536" s="38"/>
      <c r="J536" s="38"/>
      <c r="L536" s="27"/>
    </row>
    <row r="537" spans="1:12" ht="16.5" customHeight="1" x14ac:dyDescent="0.25">
      <c r="A537" s="55" t="s">
        <v>2328</v>
      </c>
      <c r="B537" s="56" t="s">
        <v>2329</v>
      </c>
      <c r="C537" s="57" t="s">
        <v>2330</v>
      </c>
      <c r="D537" s="56" t="s">
        <v>6792</v>
      </c>
      <c r="E537" s="56" t="s">
        <v>68</v>
      </c>
      <c r="F537" s="61">
        <v>755</v>
      </c>
      <c r="G537" s="59">
        <v>11.84</v>
      </c>
      <c r="H537" s="60">
        <v>8939.2000000000007</v>
      </c>
      <c r="I537" s="38"/>
      <c r="J537" s="38"/>
      <c r="L537" s="27"/>
    </row>
    <row r="538" spans="1:12" ht="33" customHeight="1" x14ac:dyDescent="0.25">
      <c r="A538" s="55" t="s">
        <v>2851</v>
      </c>
      <c r="B538" s="56" t="s">
        <v>2852</v>
      </c>
      <c r="C538" s="57" t="s">
        <v>2853</v>
      </c>
      <c r="D538" s="56" t="s">
        <v>11</v>
      </c>
      <c r="E538" s="56" t="s">
        <v>19</v>
      </c>
      <c r="F538" s="58">
        <v>98</v>
      </c>
      <c r="G538" s="59">
        <v>91.21</v>
      </c>
      <c r="H538" s="60">
        <v>8938.58</v>
      </c>
      <c r="I538" s="38"/>
      <c r="J538" s="38"/>
      <c r="L538" s="27"/>
    </row>
    <row r="539" spans="1:12" ht="33" customHeight="1" x14ac:dyDescent="0.25">
      <c r="A539" s="55" t="s">
        <v>533</v>
      </c>
      <c r="B539" s="56" t="s">
        <v>534</v>
      </c>
      <c r="C539" s="57" t="s">
        <v>535</v>
      </c>
      <c r="D539" s="56" t="s">
        <v>11</v>
      </c>
      <c r="E539" s="56" t="s">
        <v>19</v>
      </c>
      <c r="F539" s="58">
        <v>7</v>
      </c>
      <c r="G539" s="59">
        <v>1274.02</v>
      </c>
      <c r="H539" s="60">
        <v>8918.14</v>
      </c>
      <c r="I539" s="38"/>
      <c r="J539" s="38"/>
      <c r="L539" s="27"/>
    </row>
    <row r="540" spans="1:12" ht="16.5" customHeight="1" x14ac:dyDescent="0.25">
      <c r="A540" s="55" t="s">
        <v>569</v>
      </c>
      <c r="B540" s="56" t="s">
        <v>570</v>
      </c>
      <c r="C540" s="57" t="s">
        <v>571</v>
      </c>
      <c r="D540" s="56" t="s">
        <v>6792</v>
      </c>
      <c r="E540" s="56" t="s">
        <v>19</v>
      </c>
      <c r="F540" s="58">
        <v>7</v>
      </c>
      <c r="G540" s="59">
        <v>1265.18</v>
      </c>
      <c r="H540" s="60">
        <v>8856.26</v>
      </c>
      <c r="I540" s="38"/>
      <c r="J540" s="38"/>
      <c r="L540" s="27"/>
    </row>
    <row r="541" spans="1:12" ht="24.75" customHeight="1" x14ac:dyDescent="0.25">
      <c r="A541" s="55" t="s">
        <v>1813</v>
      </c>
      <c r="B541" s="56" t="s">
        <v>1814</v>
      </c>
      <c r="C541" s="57" t="s">
        <v>1815</v>
      </c>
      <c r="D541" s="56" t="s">
        <v>11</v>
      </c>
      <c r="E541" s="56" t="s">
        <v>68</v>
      </c>
      <c r="F541" s="58">
        <v>26</v>
      </c>
      <c r="G541" s="59">
        <v>339.85</v>
      </c>
      <c r="H541" s="60">
        <v>8836.1</v>
      </c>
      <c r="I541" s="38"/>
      <c r="J541" s="38"/>
      <c r="L541" s="27"/>
    </row>
    <row r="542" spans="1:12" ht="16.5" customHeight="1" x14ac:dyDescent="0.25">
      <c r="A542" s="55" t="s">
        <v>397</v>
      </c>
      <c r="B542" s="56" t="s">
        <v>401</v>
      </c>
      <c r="C542" s="57" t="s">
        <v>402</v>
      </c>
      <c r="D542" s="56" t="s">
        <v>11</v>
      </c>
      <c r="E542" s="56" t="s">
        <v>12</v>
      </c>
      <c r="F542" s="58">
        <v>52</v>
      </c>
      <c r="G542" s="59">
        <v>168.29</v>
      </c>
      <c r="H542" s="60">
        <v>8751.08</v>
      </c>
      <c r="I542" s="38"/>
      <c r="J542" s="38"/>
      <c r="L542" s="27"/>
    </row>
    <row r="543" spans="1:12" ht="16.5" customHeight="1" x14ac:dyDescent="0.25">
      <c r="A543" s="55" t="s">
        <v>1897</v>
      </c>
      <c r="B543" s="56" t="s">
        <v>1898</v>
      </c>
      <c r="C543" s="57" t="s">
        <v>1899</v>
      </c>
      <c r="D543" s="56" t="s">
        <v>6792</v>
      </c>
      <c r="E543" s="56" t="s">
        <v>68</v>
      </c>
      <c r="F543" s="58">
        <v>100</v>
      </c>
      <c r="G543" s="59">
        <v>87.42</v>
      </c>
      <c r="H543" s="60">
        <v>8742</v>
      </c>
      <c r="I543" s="38"/>
      <c r="J543" s="38"/>
      <c r="K543" s="27" t="s">
        <v>6801</v>
      </c>
      <c r="L543" s="27"/>
    </row>
    <row r="544" spans="1:12" ht="16.5" customHeight="1" x14ac:dyDescent="0.25">
      <c r="A544" s="55" t="s">
        <v>1608</v>
      </c>
      <c r="B544" s="56" t="s">
        <v>1609</v>
      </c>
      <c r="C544" s="57" t="s">
        <v>1610</v>
      </c>
      <c r="D544" s="56" t="s">
        <v>6792</v>
      </c>
      <c r="E544" s="56" t="s">
        <v>68</v>
      </c>
      <c r="F544" s="58">
        <v>167</v>
      </c>
      <c r="G544" s="59">
        <v>52.09</v>
      </c>
      <c r="H544" s="60">
        <v>8699.0300000000007</v>
      </c>
      <c r="I544" s="38"/>
      <c r="J544" s="38"/>
      <c r="L544" s="27"/>
    </row>
    <row r="545" spans="1:12" ht="41.25" customHeight="1" x14ac:dyDescent="0.25">
      <c r="A545" s="55" t="s">
        <v>587</v>
      </c>
      <c r="B545" s="56" t="s">
        <v>588</v>
      </c>
      <c r="C545" s="57" t="s">
        <v>589</v>
      </c>
      <c r="D545" s="56" t="s">
        <v>6792</v>
      </c>
      <c r="E545" s="56" t="s">
        <v>19</v>
      </c>
      <c r="F545" s="58">
        <v>5</v>
      </c>
      <c r="G545" s="59">
        <v>1735.12</v>
      </c>
      <c r="H545" s="60">
        <v>8675.6</v>
      </c>
      <c r="I545" s="38"/>
      <c r="J545" s="38"/>
      <c r="L545" s="27"/>
    </row>
    <row r="546" spans="1:12" ht="16.5" customHeight="1" x14ac:dyDescent="0.25">
      <c r="A546" s="55" t="s">
        <v>871</v>
      </c>
      <c r="B546" s="56" t="s">
        <v>872</v>
      </c>
      <c r="C546" s="57" t="s">
        <v>873</v>
      </c>
      <c r="D546" s="56" t="s">
        <v>6792</v>
      </c>
      <c r="E546" s="56" t="s">
        <v>12</v>
      </c>
      <c r="F546" s="58">
        <v>7</v>
      </c>
      <c r="G546" s="59">
        <v>1239.22</v>
      </c>
      <c r="H546" s="60">
        <v>8674.5400000000009</v>
      </c>
      <c r="I546" s="38"/>
      <c r="J546" s="38"/>
      <c r="L546" s="27"/>
    </row>
    <row r="547" spans="1:12" ht="16.5" customHeight="1" x14ac:dyDescent="0.25">
      <c r="A547" s="55" t="s">
        <v>2466</v>
      </c>
      <c r="B547" s="56" t="s">
        <v>2467</v>
      </c>
      <c r="C547" s="57" t="s">
        <v>2468</v>
      </c>
      <c r="D547" s="56" t="s">
        <v>6792</v>
      </c>
      <c r="E547" s="56" t="s">
        <v>19</v>
      </c>
      <c r="F547" s="58">
        <v>5</v>
      </c>
      <c r="G547" s="59">
        <v>1734.17</v>
      </c>
      <c r="H547" s="60">
        <v>8670.85</v>
      </c>
      <c r="I547" s="38"/>
      <c r="J547" s="38"/>
      <c r="L547" s="27"/>
    </row>
    <row r="548" spans="1:12" ht="16.5" customHeight="1" x14ac:dyDescent="0.25">
      <c r="A548" s="55" t="s">
        <v>2828</v>
      </c>
      <c r="B548" s="56" t="s">
        <v>2829</v>
      </c>
      <c r="C548" s="57" t="s">
        <v>2830</v>
      </c>
      <c r="D548" s="56" t="s">
        <v>11</v>
      </c>
      <c r="E548" s="56" t="s">
        <v>19</v>
      </c>
      <c r="F548" s="58">
        <v>17</v>
      </c>
      <c r="G548" s="59">
        <v>509.89</v>
      </c>
      <c r="H548" s="60">
        <v>8668.1299999999992</v>
      </c>
      <c r="I548" s="38"/>
      <c r="J548" s="38"/>
      <c r="L548" s="27"/>
    </row>
    <row r="549" spans="1:12" ht="16.5" customHeight="1" x14ac:dyDescent="0.25">
      <c r="A549" s="55" t="s">
        <v>823</v>
      </c>
      <c r="B549" s="56" t="s">
        <v>824</v>
      </c>
      <c r="C549" s="57" t="s">
        <v>825</v>
      </c>
      <c r="D549" s="56" t="s">
        <v>6840</v>
      </c>
      <c r="E549" s="56" t="s">
        <v>12</v>
      </c>
      <c r="F549" s="58">
        <v>7</v>
      </c>
      <c r="G549" s="59">
        <v>1237.79</v>
      </c>
      <c r="H549" s="60">
        <v>8664.5300000000007</v>
      </c>
      <c r="I549" s="38"/>
      <c r="J549" s="38"/>
      <c r="L549" s="27"/>
    </row>
    <row r="550" spans="1:12" ht="16.5" customHeight="1" x14ac:dyDescent="0.25">
      <c r="A550" s="55" t="s">
        <v>285</v>
      </c>
      <c r="B550" s="56" t="s">
        <v>289</v>
      </c>
      <c r="C550" s="57" t="s">
        <v>290</v>
      </c>
      <c r="D550" s="56" t="s">
        <v>6792</v>
      </c>
      <c r="E550" s="56" t="s">
        <v>12</v>
      </c>
      <c r="F550" s="58">
        <v>52</v>
      </c>
      <c r="G550" s="59">
        <v>165.75</v>
      </c>
      <c r="H550" s="60">
        <v>8619</v>
      </c>
      <c r="I550" s="38"/>
      <c r="J550" s="38"/>
      <c r="L550" s="27"/>
    </row>
    <row r="551" spans="1:12" ht="16.5" customHeight="1" x14ac:dyDescent="0.25">
      <c r="A551" s="55" t="s">
        <v>596</v>
      </c>
      <c r="B551" s="56" t="s">
        <v>597</v>
      </c>
      <c r="C551" s="57" t="s">
        <v>598</v>
      </c>
      <c r="D551" s="56" t="s">
        <v>11</v>
      </c>
      <c r="E551" s="56" t="s">
        <v>19</v>
      </c>
      <c r="F551" s="58">
        <v>7</v>
      </c>
      <c r="G551" s="59">
        <v>1230.73</v>
      </c>
      <c r="H551" s="60">
        <v>8615.11</v>
      </c>
      <c r="I551" s="38"/>
      <c r="J551" s="38"/>
      <c r="L551" s="27"/>
    </row>
    <row r="552" spans="1:12" ht="16.5" customHeight="1" x14ac:dyDescent="0.25">
      <c r="A552" s="55" t="s">
        <v>1482</v>
      </c>
      <c r="B552" s="56" t="s">
        <v>1483</v>
      </c>
      <c r="C552" s="57" t="s">
        <v>1484</v>
      </c>
      <c r="D552" s="56" t="s">
        <v>11</v>
      </c>
      <c r="E552" s="56" t="s">
        <v>68</v>
      </c>
      <c r="F552" s="58">
        <v>127</v>
      </c>
      <c r="G552" s="59">
        <v>67.760000000000005</v>
      </c>
      <c r="H552" s="60">
        <v>8605.52</v>
      </c>
      <c r="I552" s="38"/>
      <c r="J552" s="38"/>
      <c r="L552" s="27"/>
    </row>
    <row r="553" spans="1:12" ht="16.5" customHeight="1" x14ac:dyDescent="0.25">
      <c r="A553" s="55" t="s">
        <v>198</v>
      </c>
      <c r="B553" s="56" t="s">
        <v>199</v>
      </c>
      <c r="C553" s="57" t="s">
        <v>200</v>
      </c>
      <c r="D553" s="56" t="s">
        <v>11</v>
      </c>
      <c r="E553" s="56" t="s">
        <v>93</v>
      </c>
      <c r="F553" s="58">
        <v>600</v>
      </c>
      <c r="G553" s="59">
        <v>14.32</v>
      </c>
      <c r="H553" s="60">
        <v>8592</v>
      </c>
      <c r="I553" s="38"/>
      <c r="J553" s="38"/>
      <c r="L553" s="27"/>
    </row>
    <row r="554" spans="1:12" ht="16.5" customHeight="1" x14ac:dyDescent="0.25">
      <c r="A554" s="55" t="s">
        <v>6727</v>
      </c>
      <c r="B554" s="56" t="s">
        <v>6740</v>
      </c>
      <c r="C554" s="57" t="s">
        <v>6741</v>
      </c>
      <c r="D554" s="56" t="s">
        <v>880</v>
      </c>
      <c r="E554" s="56" t="s">
        <v>19</v>
      </c>
      <c r="F554" s="58">
        <v>6</v>
      </c>
      <c r="G554" s="59">
        <v>1430.12</v>
      </c>
      <c r="H554" s="60">
        <v>8580.7199999999993</v>
      </c>
      <c r="I554" s="38"/>
      <c r="J554" s="38"/>
      <c r="L554" s="27"/>
    </row>
    <row r="555" spans="1:12" ht="16.5" customHeight="1" x14ac:dyDescent="0.25">
      <c r="A555" s="55" t="s">
        <v>2274</v>
      </c>
      <c r="B555" s="56" t="s">
        <v>2275</v>
      </c>
      <c r="C555" s="57" t="s">
        <v>2276</v>
      </c>
      <c r="D555" s="56" t="s">
        <v>6792</v>
      </c>
      <c r="E555" s="56" t="s">
        <v>19</v>
      </c>
      <c r="F555" s="61">
        <v>61</v>
      </c>
      <c r="G555" s="59">
        <v>140.63999999999999</v>
      </c>
      <c r="H555" s="60">
        <v>8579.0400000000009</v>
      </c>
      <c r="I555" s="38"/>
      <c r="J555" s="38"/>
      <c r="L555" s="27"/>
    </row>
    <row r="556" spans="1:12" ht="16.5" customHeight="1" x14ac:dyDescent="0.25">
      <c r="A556" s="55" t="s">
        <v>4718</v>
      </c>
      <c r="B556" s="56" t="s">
        <v>4719</v>
      </c>
      <c r="C556" s="57" t="s">
        <v>4720</v>
      </c>
      <c r="D556" s="56" t="s">
        <v>11</v>
      </c>
      <c r="E556" s="56" t="s">
        <v>12</v>
      </c>
      <c r="F556" s="58">
        <v>150</v>
      </c>
      <c r="G556" s="59">
        <v>57.19</v>
      </c>
      <c r="H556" s="60">
        <v>8578.5</v>
      </c>
      <c r="I556" s="38"/>
      <c r="J556" s="38"/>
      <c r="L556" s="27"/>
    </row>
    <row r="557" spans="1:12" ht="16.5" customHeight="1" x14ac:dyDescent="0.25">
      <c r="A557" s="55" t="s">
        <v>2484</v>
      </c>
      <c r="B557" s="56" t="s">
        <v>2485</v>
      </c>
      <c r="C557" s="57" t="s">
        <v>2486</v>
      </c>
      <c r="D557" s="56" t="s">
        <v>6792</v>
      </c>
      <c r="E557" s="56" t="s">
        <v>68</v>
      </c>
      <c r="F557" s="58">
        <v>100</v>
      </c>
      <c r="G557" s="59">
        <v>85.65</v>
      </c>
      <c r="H557" s="60">
        <v>8565</v>
      </c>
      <c r="I557" s="38"/>
      <c r="J557" s="38"/>
      <c r="L557" s="27"/>
    </row>
    <row r="558" spans="1:12" ht="16.5" customHeight="1" x14ac:dyDescent="0.25">
      <c r="A558" s="55" t="s">
        <v>566</v>
      </c>
      <c r="B558" s="56" t="s">
        <v>567</v>
      </c>
      <c r="C558" s="57" t="s">
        <v>568</v>
      </c>
      <c r="D558" s="56" t="s">
        <v>6792</v>
      </c>
      <c r="E558" s="56" t="s">
        <v>19</v>
      </c>
      <c r="F558" s="58">
        <v>7</v>
      </c>
      <c r="G558" s="59">
        <v>1221.19</v>
      </c>
      <c r="H558" s="60">
        <v>8548.33</v>
      </c>
      <c r="I558" s="38"/>
      <c r="J558" s="38"/>
      <c r="L558" s="27"/>
    </row>
    <row r="559" spans="1:12" ht="16.5" customHeight="1" x14ac:dyDescent="0.25">
      <c r="A559" s="55" t="s">
        <v>359</v>
      </c>
      <c r="B559" s="56" t="s">
        <v>363</v>
      </c>
      <c r="C559" s="57" t="s">
        <v>364</v>
      </c>
      <c r="D559" s="56" t="s">
        <v>11</v>
      </c>
      <c r="E559" s="56" t="s">
        <v>12</v>
      </c>
      <c r="F559" s="58">
        <v>52</v>
      </c>
      <c r="G559" s="59">
        <v>163.11000000000001</v>
      </c>
      <c r="H559" s="60">
        <v>8481.7199999999993</v>
      </c>
      <c r="I559" s="38"/>
      <c r="J559" s="38"/>
      <c r="L559" s="27"/>
    </row>
    <row r="560" spans="1:12" ht="24.75" customHeight="1" x14ac:dyDescent="0.25">
      <c r="A560" s="55" t="s">
        <v>403</v>
      </c>
      <c r="B560" s="56" t="s">
        <v>407</v>
      </c>
      <c r="C560" s="57" t="s">
        <v>408</v>
      </c>
      <c r="D560" s="56" t="s">
        <v>6792</v>
      </c>
      <c r="E560" s="56" t="s">
        <v>12</v>
      </c>
      <c r="F560" s="58">
        <v>36</v>
      </c>
      <c r="G560" s="59">
        <v>235.54</v>
      </c>
      <c r="H560" s="60">
        <v>8479.44</v>
      </c>
      <c r="I560" s="38"/>
      <c r="J560" s="38"/>
      <c r="L560" s="27"/>
    </row>
    <row r="561" spans="1:12" ht="16.5" customHeight="1" x14ac:dyDescent="0.25">
      <c r="A561" s="55" t="s">
        <v>563</v>
      </c>
      <c r="B561" s="56" t="s">
        <v>564</v>
      </c>
      <c r="C561" s="57" t="s">
        <v>565</v>
      </c>
      <c r="D561" s="56" t="s">
        <v>6792</v>
      </c>
      <c r="E561" s="56" t="s">
        <v>19</v>
      </c>
      <c r="F561" s="58">
        <v>7</v>
      </c>
      <c r="G561" s="59">
        <v>1208.33</v>
      </c>
      <c r="H561" s="60">
        <v>8458.31</v>
      </c>
      <c r="I561" s="38"/>
      <c r="J561" s="38"/>
      <c r="L561" s="27"/>
    </row>
    <row r="562" spans="1:12" ht="16.5" customHeight="1" x14ac:dyDescent="0.25">
      <c r="A562" s="55" t="s">
        <v>6730</v>
      </c>
      <c r="B562" s="56" t="s">
        <v>6743</v>
      </c>
      <c r="C562" s="57" t="s">
        <v>6744</v>
      </c>
      <c r="D562" s="56" t="s">
        <v>880</v>
      </c>
      <c r="E562" s="56" t="s">
        <v>19</v>
      </c>
      <c r="F562" s="58">
        <v>6</v>
      </c>
      <c r="G562" s="59">
        <v>1408.75</v>
      </c>
      <c r="H562" s="60">
        <v>8452.5</v>
      </c>
      <c r="I562" s="38"/>
      <c r="J562" s="38"/>
      <c r="L562" s="27"/>
    </row>
    <row r="563" spans="1:12" ht="16.5" customHeight="1" x14ac:dyDescent="0.25">
      <c r="A563" s="55" t="s">
        <v>473</v>
      </c>
      <c r="B563" s="56" t="s">
        <v>474</v>
      </c>
      <c r="C563" s="57" t="s">
        <v>475</v>
      </c>
      <c r="D563" s="56" t="s">
        <v>11</v>
      </c>
      <c r="E563" s="56" t="s">
        <v>19</v>
      </c>
      <c r="F563" s="58">
        <v>7</v>
      </c>
      <c r="G563" s="59">
        <v>1204.8900000000001</v>
      </c>
      <c r="H563" s="60">
        <v>8434.23</v>
      </c>
      <c r="I563" s="38"/>
      <c r="J563" s="38"/>
      <c r="L563" s="27"/>
    </row>
    <row r="564" spans="1:12" ht="24.75" customHeight="1" x14ac:dyDescent="0.25">
      <c r="A564" s="55" t="s">
        <v>3037</v>
      </c>
      <c r="B564" s="56" t="s">
        <v>3038</v>
      </c>
      <c r="C564" s="57" t="s">
        <v>3039</v>
      </c>
      <c r="D564" s="56" t="s">
        <v>6792</v>
      </c>
      <c r="E564" s="56" t="s">
        <v>19</v>
      </c>
      <c r="F564" s="58">
        <v>42</v>
      </c>
      <c r="G564" s="59">
        <v>200.57</v>
      </c>
      <c r="H564" s="60">
        <v>8423.94</v>
      </c>
      <c r="I564" s="38"/>
      <c r="J564" s="38"/>
      <c r="L564" s="27"/>
    </row>
    <row r="565" spans="1:12" ht="16.5" customHeight="1" x14ac:dyDescent="0.25">
      <c r="A565" s="55" t="s">
        <v>2610</v>
      </c>
      <c r="B565" s="56" t="s">
        <v>2611</v>
      </c>
      <c r="C565" s="57" t="s">
        <v>2612</v>
      </c>
      <c r="D565" s="56" t="s">
        <v>11</v>
      </c>
      <c r="E565" s="56" t="s">
        <v>19</v>
      </c>
      <c r="F565" s="58">
        <v>80</v>
      </c>
      <c r="G565" s="59">
        <v>105.26</v>
      </c>
      <c r="H565" s="60">
        <v>8420.7999999999993</v>
      </c>
      <c r="I565" s="38"/>
      <c r="J565" s="38"/>
      <c r="L565" s="27"/>
    </row>
    <row r="566" spans="1:12" ht="16.5" customHeight="1" x14ac:dyDescent="0.25">
      <c r="A566" s="55" t="s">
        <v>4531</v>
      </c>
      <c r="B566" s="56" t="s">
        <v>4532</v>
      </c>
      <c r="C566" s="57" t="s">
        <v>4533</v>
      </c>
      <c r="D566" s="56" t="s">
        <v>6792</v>
      </c>
      <c r="E566" s="56" t="s">
        <v>12</v>
      </c>
      <c r="F566" s="58">
        <v>179</v>
      </c>
      <c r="G566" s="59">
        <v>47</v>
      </c>
      <c r="H566" s="60">
        <v>8413</v>
      </c>
      <c r="I566" s="38"/>
      <c r="J566" s="38"/>
      <c r="L566" s="27"/>
    </row>
    <row r="567" spans="1:12" ht="16.5" customHeight="1" x14ac:dyDescent="0.25">
      <c r="A567" s="55" t="s">
        <v>479</v>
      </c>
      <c r="B567" s="56" t="s">
        <v>480</v>
      </c>
      <c r="C567" s="57" t="s">
        <v>481</v>
      </c>
      <c r="D567" s="56" t="s">
        <v>6792</v>
      </c>
      <c r="E567" s="56" t="s">
        <v>19</v>
      </c>
      <c r="F567" s="58">
        <v>7</v>
      </c>
      <c r="G567" s="59">
        <v>1199.53</v>
      </c>
      <c r="H567" s="60">
        <v>8396.7099999999991</v>
      </c>
      <c r="I567" s="38"/>
      <c r="J567" s="38"/>
      <c r="L567" s="27"/>
    </row>
    <row r="568" spans="1:12" ht="16.5" customHeight="1" x14ac:dyDescent="0.25">
      <c r="A568" s="55" t="s">
        <v>3157</v>
      </c>
      <c r="B568" s="56" t="s">
        <v>3158</v>
      </c>
      <c r="C568" s="57" t="s">
        <v>3159</v>
      </c>
      <c r="D568" s="56" t="s">
        <v>6792</v>
      </c>
      <c r="E568" s="56" t="s">
        <v>19</v>
      </c>
      <c r="F568" s="58">
        <v>26</v>
      </c>
      <c r="G568" s="59">
        <v>322.01</v>
      </c>
      <c r="H568" s="60">
        <v>8372.26</v>
      </c>
      <c r="I568" s="38"/>
      <c r="J568" s="38"/>
      <c r="L568" s="27"/>
    </row>
    <row r="569" spans="1:12" ht="16.5" customHeight="1" x14ac:dyDescent="0.25">
      <c r="A569" s="55" t="s">
        <v>2427</v>
      </c>
      <c r="B569" s="56" t="s">
        <v>2425</v>
      </c>
      <c r="C569" s="57" t="s">
        <v>2426</v>
      </c>
      <c r="D569" s="56" t="s">
        <v>880</v>
      </c>
      <c r="E569" s="56" t="s">
        <v>19</v>
      </c>
      <c r="F569" s="61">
        <v>34</v>
      </c>
      <c r="G569" s="59">
        <v>245.97</v>
      </c>
      <c r="H569" s="60">
        <v>8362.98</v>
      </c>
      <c r="I569" s="38"/>
      <c r="J569" s="38"/>
      <c r="L569" s="27"/>
    </row>
    <row r="570" spans="1:12" ht="16.5" customHeight="1" x14ac:dyDescent="0.25">
      <c r="A570" s="55" t="s">
        <v>4344</v>
      </c>
      <c r="B570" s="56" t="s">
        <v>4345</v>
      </c>
      <c r="C570" s="57" t="s">
        <v>4346</v>
      </c>
      <c r="D570" s="56" t="s">
        <v>6792</v>
      </c>
      <c r="E570" s="56" t="s">
        <v>12</v>
      </c>
      <c r="F570" s="58">
        <v>32</v>
      </c>
      <c r="G570" s="59">
        <v>261.23</v>
      </c>
      <c r="H570" s="60">
        <v>8359.36</v>
      </c>
      <c r="I570" s="38"/>
      <c r="J570" s="38"/>
      <c r="K570" s="27" t="s">
        <v>6806</v>
      </c>
      <c r="L570" s="27"/>
    </row>
    <row r="571" spans="1:12" ht="16.5" customHeight="1" x14ac:dyDescent="0.25">
      <c r="A571" s="55" t="s">
        <v>1174</v>
      </c>
      <c r="B571" s="56" t="s">
        <v>1175</v>
      </c>
      <c r="C571" s="57" t="s">
        <v>6844</v>
      </c>
      <c r="D571" s="56" t="s">
        <v>6792</v>
      </c>
      <c r="E571" s="56" t="s">
        <v>68</v>
      </c>
      <c r="F571" s="58">
        <v>100</v>
      </c>
      <c r="G571" s="59">
        <v>83.43</v>
      </c>
      <c r="H571" s="60">
        <v>8343</v>
      </c>
      <c r="I571" s="38"/>
      <c r="J571" s="38"/>
      <c r="K571" s="27" t="s">
        <v>6801</v>
      </c>
      <c r="L571" s="27"/>
    </row>
    <row r="572" spans="1:12" ht="16.5" customHeight="1" x14ac:dyDescent="0.25">
      <c r="A572" s="55" t="s">
        <v>1396</v>
      </c>
      <c r="B572" s="56" t="s">
        <v>1397</v>
      </c>
      <c r="C572" s="57" t="s">
        <v>1398</v>
      </c>
      <c r="D572" s="56" t="s">
        <v>6792</v>
      </c>
      <c r="E572" s="56" t="s">
        <v>19</v>
      </c>
      <c r="F572" s="58">
        <v>3</v>
      </c>
      <c r="G572" s="59">
        <v>2777.14</v>
      </c>
      <c r="H572" s="60">
        <v>8331.42</v>
      </c>
      <c r="I572" s="38"/>
      <c r="J572" s="38"/>
      <c r="L572" s="27"/>
    </row>
    <row r="573" spans="1:12" ht="16.5" customHeight="1" x14ac:dyDescent="0.25">
      <c r="A573" s="55" t="s">
        <v>2475</v>
      </c>
      <c r="B573" s="56" t="s">
        <v>2476</v>
      </c>
      <c r="C573" s="57" t="s">
        <v>2477</v>
      </c>
      <c r="D573" s="56" t="s">
        <v>6792</v>
      </c>
      <c r="E573" s="56" t="s">
        <v>19</v>
      </c>
      <c r="F573" s="58">
        <v>3</v>
      </c>
      <c r="G573" s="59">
        <v>2771.06</v>
      </c>
      <c r="H573" s="60">
        <v>8313.18</v>
      </c>
      <c r="I573" s="38"/>
      <c r="J573" s="38"/>
      <c r="L573" s="27"/>
    </row>
    <row r="574" spans="1:12" ht="24.75" customHeight="1" x14ac:dyDescent="0.25">
      <c r="A574" s="55" t="s">
        <v>1296</v>
      </c>
      <c r="B574" s="56" t="s">
        <v>1303</v>
      </c>
      <c r="C574" s="57" t="s">
        <v>1304</v>
      </c>
      <c r="D574" s="56" t="s">
        <v>6792</v>
      </c>
      <c r="E574" s="56" t="s">
        <v>12</v>
      </c>
      <c r="F574" s="58">
        <v>194</v>
      </c>
      <c r="G574" s="59">
        <v>42.76</v>
      </c>
      <c r="H574" s="60">
        <v>8295.44</v>
      </c>
      <c r="I574" s="38"/>
      <c r="J574" s="38"/>
      <c r="L574" s="27"/>
    </row>
    <row r="575" spans="1:12" ht="24.75" customHeight="1" x14ac:dyDescent="0.25">
      <c r="A575" s="55" t="s">
        <v>1164</v>
      </c>
      <c r="B575" s="56" t="s">
        <v>1165</v>
      </c>
      <c r="C575" s="57" t="s">
        <v>6842</v>
      </c>
      <c r="D575" s="56" t="s">
        <v>6792</v>
      </c>
      <c r="E575" s="56" t="s">
        <v>68</v>
      </c>
      <c r="F575" s="58">
        <v>100</v>
      </c>
      <c r="G575" s="59">
        <v>82.44</v>
      </c>
      <c r="H575" s="60">
        <v>8244</v>
      </c>
      <c r="I575" s="38"/>
      <c r="J575" s="38"/>
      <c r="K575" s="27" t="s">
        <v>6801</v>
      </c>
      <c r="L575" s="27"/>
    </row>
    <row r="576" spans="1:12" ht="24.75" customHeight="1" x14ac:dyDescent="0.25">
      <c r="A576" s="55" t="s">
        <v>6721</v>
      </c>
      <c r="B576" s="56" t="s">
        <v>6734</v>
      </c>
      <c r="C576" s="57" t="s">
        <v>6735</v>
      </c>
      <c r="D576" s="56" t="s">
        <v>880</v>
      </c>
      <c r="E576" s="56" t="s">
        <v>19</v>
      </c>
      <c r="F576" s="58">
        <v>6</v>
      </c>
      <c r="G576" s="59">
        <v>1370.69</v>
      </c>
      <c r="H576" s="60">
        <v>8224.14</v>
      </c>
      <c r="I576" s="38"/>
      <c r="J576" s="38"/>
      <c r="L576" s="27"/>
    </row>
    <row r="577" spans="1:12" ht="24.75" customHeight="1" x14ac:dyDescent="0.25">
      <c r="A577" s="55" t="s">
        <v>195</v>
      </c>
      <c r="B577" s="56" t="s">
        <v>196</v>
      </c>
      <c r="C577" s="57" t="s">
        <v>197</v>
      </c>
      <c r="D577" s="56" t="s">
        <v>11</v>
      </c>
      <c r="E577" s="56" t="s">
        <v>93</v>
      </c>
      <c r="F577" s="58">
        <v>600</v>
      </c>
      <c r="G577" s="59">
        <v>13.68</v>
      </c>
      <c r="H577" s="60">
        <v>8208</v>
      </c>
      <c r="I577" s="38"/>
      <c r="J577" s="38"/>
      <c r="L577" s="27"/>
    </row>
    <row r="578" spans="1:12" ht="24.75" customHeight="1" x14ac:dyDescent="0.25">
      <c r="A578" s="55" t="s">
        <v>463</v>
      </c>
      <c r="B578" s="56" t="s">
        <v>466</v>
      </c>
      <c r="C578" s="57" t="s">
        <v>467</v>
      </c>
      <c r="D578" s="56" t="s">
        <v>6840</v>
      </c>
      <c r="E578" s="56" t="s">
        <v>12</v>
      </c>
      <c r="F578" s="58">
        <v>143</v>
      </c>
      <c r="G578" s="59">
        <v>57.32</v>
      </c>
      <c r="H578" s="60">
        <v>8196.76</v>
      </c>
      <c r="I578" s="38"/>
      <c r="J578" s="38"/>
      <c r="L578" s="27"/>
    </row>
    <row r="579" spans="1:12" ht="16.5" customHeight="1" x14ac:dyDescent="0.25">
      <c r="A579" s="55" t="s">
        <v>297</v>
      </c>
      <c r="B579" s="56" t="s">
        <v>301</v>
      </c>
      <c r="C579" s="57" t="s">
        <v>302</v>
      </c>
      <c r="D579" s="56" t="s">
        <v>6792</v>
      </c>
      <c r="E579" s="56" t="s">
        <v>12</v>
      </c>
      <c r="F579" s="58">
        <v>52</v>
      </c>
      <c r="G579" s="59">
        <v>157.27000000000001</v>
      </c>
      <c r="H579" s="60">
        <v>8178.04</v>
      </c>
      <c r="I579" s="38"/>
      <c r="J579" s="38"/>
      <c r="L579" s="27"/>
    </row>
    <row r="580" spans="1:12" ht="16.5" customHeight="1" x14ac:dyDescent="0.25">
      <c r="A580" s="55" t="s">
        <v>454</v>
      </c>
      <c r="B580" s="56" t="s">
        <v>458</v>
      </c>
      <c r="C580" s="57" t="s">
        <v>459</v>
      </c>
      <c r="D580" s="56" t="s">
        <v>6792</v>
      </c>
      <c r="E580" s="56" t="s">
        <v>12</v>
      </c>
      <c r="F580" s="58">
        <v>52</v>
      </c>
      <c r="G580" s="59">
        <v>156.47999999999999</v>
      </c>
      <c r="H580" s="60">
        <v>8136.96</v>
      </c>
      <c r="I580" s="38"/>
      <c r="J580" s="38"/>
      <c r="L580" s="27"/>
    </row>
    <row r="581" spans="1:12" ht="16.5" customHeight="1" x14ac:dyDescent="0.25">
      <c r="A581" s="55" t="s">
        <v>344</v>
      </c>
      <c r="B581" s="56" t="s">
        <v>348</v>
      </c>
      <c r="C581" s="57" t="s">
        <v>349</v>
      </c>
      <c r="D581" s="56" t="s">
        <v>11</v>
      </c>
      <c r="E581" s="56" t="s">
        <v>12</v>
      </c>
      <c r="F581" s="58">
        <v>52</v>
      </c>
      <c r="G581" s="59">
        <v>156.4</v>
      </c>
      <c r="H581" s="60">
        <v>8132.8</v>
      </c>
      <c r="I581" s="38"/>
      <c r="J581" s="38"/>
      <c r="L581" s="27"/>
    </row>
    <row r="582" spans="1:12" ht="16.5" customHeight="1" x14ac:dyDescent="0.25">
      <c r="A582" s="55" t="s">
        <v>1464</v>
      </c>
      <c r="B582" s="56" t="s">
        <v>1465</v>
      </c>
      <c r="C582" s="57" t="s">
        <v>1466</v>
      </c>
      <c r="D582" s="56" t="s">
        <v>11</v>
      </c>
      <c r="E582" s="56" t="s">
        <v>68</v>
      </c>
      <c r="F582" s="58">
        <v>1402</v>
      </c>
      <c r="G582" s="59">
        <v>5.8</v>
      </c>
      <c r="H582" s="60">
        <v>8131.6</v>
      </c>
      <c r="I582" s="38"/>
      <c r="J582" s="38"/>
      <c r="L582" s="27"/>
    </row>
    <row r="583" spans="1:12" ht="33" customHeight="1" x14ac:dyDescent="0.25">
      <c r="A583" s="55" t="s">
        <v>635</v>
      </c>
      <c r="B583" s="56" t="s">
        <v>636</v>
      </c>
      <c r="C583" s="57" t="s">
        <v>637</v>
      </c>
      <c r="D583" s="56" t="s">
        <v>6792</v>
      </c>
      <c r="E583" s="56" t="s">
        <v>19</v>
      </c>
      <c r="F583" s="58">
        <v>3</v>
      </c>
      <c r="G583" s="59">
        <v>2705.73</v>
      </c>
      <c r="H583" s="60">
        <v>8117.19</v>
      </c>
      <c r="I583" s="38"/>
      <c r="J583" s="38"/>
      <c r="L583" s="27"/>
    </row>
    <row r="584" spans="1:12" ht="16.5" customHeight="1" x14ac:dyDescent="0.25">
      <c r="A584" s="55" t="s">
        <v>4177</v>
      </c>
      <c r="B584" s="56" t="s">
        <v>4210</v>
      </c>
      <c r="C584" s="57" t="s">
        <v>4211</v>
      </c>
      <c r="D584" s="56" t="s">
        <v>6792</v>
      </c>
      <c r="E584" s="56" t="s">
        <v>19</v>
      </c>
      <c r="F584" s="58">
        <v>5</v>
      </c>
      <c r="G584" s="59">
        <v>1617.73</v>
      </c>
      <c r="H584" s="60">
        <v>8088.65</v>
      </c>
      <c r="I584" s="38"/>
      <c r="J584" s="38"/>
      <c r="L584" s="27"/>
    </row>
    <row r="585" spans="1:12" ht="16.5" customHeight="1" x14ac:dyDescent="0.25">
      <c r="A585" s="55" t="s">
        <v>222</v>
      </c>
      <c r="B585" s="56" t="s">
        <v>223</v>
      </c>
      <c r="C585" s="57" t="s">
        <v>224</v>
      </c>
      <c r="D585" s="56" t="s">
        <v>11</v>
      </c>
      <c r="E585" s="56" t="s">
        <v>29</v>
      </c>
      <c r="F585" s="58">
        <v>14</v>
      </c>
      <c r="G585" s="59">
        <v>577.58000000000004</v>
      </c>
      <c r="H585" s="60">
        <v>8086.12</v>
      </c>
      <c r="I585" s="38"/>
      <c r="J585" s="38"/>
      <c r="L585" s="27"/>
    </row>
    <row r="586" spans="1:12" ht="24.75" customHeight="1" x14ac:dyDescent="0.25">
      <c r="A586" s="55" t="s">
        <v>1166</v>
      </c>
      <c r="B586" s="56" t="s">
        <v>1167</v>
      </c>
      <c r="C586" s="57" t="s">
        <v>1168</v>
      </c>
      <c r="D586" s="56" t="s">
        <v>6792</v>
      </c>
      <c r="E586" s="56" t="s">
        <v>68</v>
      </c>
      <c r="F586" s="58">
        <v>100</v>
      </c>
      <c r="G586" s="59">
        <v>80.84</v>
      </c>
      <c r="H586" s="60">
        <v>8084</v>
      </c>
      <c r="I586" s="38"/>
      <c r="J586" s="38"/>
      <c r="K586" s="27" t="s">
        <v>6801</v>
      </c>
      <c r="L586" s="27"/>
    </row>
    <row r="587" spans="1:12" ht="24.75" customHeight="1" x14ac:dyDescent="0.25">
      <c r="A587" s="55" t="s">
        <v>4082</v>
      </c>
      <c r="B587" s="56" t="s">
        <v>4107</v>
      </c>
      <c r="C587" s="57" t="s">
        <v>4108</v>
      </c>
      <c r="D587" s="56" t="s">
        <v>6792</v>
      </c>
      <c r="E587" s="56" t="s">
        <v>19</v>
      </c>
      <c r="F587" s="58">
        <v>100</v>
      </c>
      <c r="G587" s="59">
        <v>80.790000000000006</v>
      </c>
      <c r="H587" s="60">
        <v>8079</v>
      </c>
      <c r="I587" s="38"/>
      <c r="J587" s="38"/>
      <c r="L587" s="27"/>
    </row>
    <row r="588" spans="1:12" ht="24.75" customHeight="1" x14ac:dyDescent="0.25">
      <c r="A588" s="55" t="s">
        <v>2361</v>
      </c>
      <c r="B588" s="56" t="s">
        <v>2362</v>
      </c>
      <c r="C588" s="57" t="s">
        <v>2363</v>
      </c>
      <c r="D588" s="56" t="s">
        <v>6792</v>
      </c>
      <c r="E588" s="56" t="s">
        <v>19</v>
      </c>
      <c r="F588" s="61">
        <v>77</v>
      </c>
      <c r="G588" s="59">
        <v>104.91</v>
      </c>
      <c r="H588" s="60">
        <v>8078.07</v>
      </c>
      <c r="I588" s="38"/>
      <c r="J588" s="38"/>
      <c r="L588" s="27"/>
    </row>
    <row r="589" spans="1:12" ht="16.5" customHeight="1" x14ac:dyDescent="0.25">
      <c r="A589" s="55" t="s">
        <v>2860</v>
      </c>
      <c r="B589" s="56" t="s">
        <v>2861</v>
      </c>
      <c r="C589" s="57" t="s">
        <v>2862</v>
      </c>
      <c r="D589" s="56" t="s">
        <v>6792</v>
      </c>
      <c r="E589" s="56" t="s">
        <v>19</v>
      </c>
      <c r="F589" s="58">
        <v>5</v>
      </c>
      <c r="G589" s="59">
        <v>1613.22</v>
      </c>
      <c r="H589" s="60">
        <v>8066.1</v>
      </c>
      <c r="I589" s="38"/>
      <c r="J589" s="38"/>
      <c r="L589" s="27"/>
    </row>
    <row r="590" spans="1:12" ht="24.75" customHeight="1" x14ac:dyDescent="0.25">
      <c r="A590" s="55" t="s">
        <v>4820</v>
      </c>
      <c r="B590" s="56" t="s">
        <v>4824</v>
      </c>
      <c r="C590" s="57" t="s">
        <v>4825</v>
      </c>
      <c r="D590" s="56" t="s">
        <v>11</v>
      </c>
      <c r="E590" s="56" t="s">
        <v>12</v>
      </c>
      <c r="F590" s="58">
        <v>100</v>
      </c>
      <c r="G590" s="59">
        <v>80.66</v>
      </c>
      <c r="H590" s="60">
        <v>8066</v>
      </c>
      <c r="I590" s="38"/>
      <c r="J590" s="38"/>
      <c r="L590" s="27"/>
    </row>
    <row r="591" spans="1:12" ht="16.5" customHeight="1" x14ac:dyDescent="0.25">
      <c r="A591" s="55" t="s">
        <v>539</v>
      </c>
      <c r="B591" s="56" t="s">
        <v>540</v>
      </c>
      <c r="C591" s="57" t="s">
        <v>541</v>
      </c>
      <c r="D591" s="56" t="s">
        <v>6792</v>
      </c>
      <c r="E591" s="56" t="s">
        <v>19</v>
      </c>
      <c r="F591" s="58">
        <v>4</v>
      </c>
      <c r="G591" s="59">
        <v>1996.61</v>
      </c>
      <c r="H591" s="60">
        <v>7986.44</v>
      </c>
      <c r="I591" s="38"/>
      <c r="J591" s="38"/>
      <c r="L591" s="27"/>
    </row>
    <row r="592" spans="1:12" ht="33" customHeight="1" x14ac:dyDescent="0.25">
      <c r="A592" s="55" t="s">
        <v>5247</v>
      </c>
      <c r="B592" s="56" t="s">
        <v>5248</v>
      </c>
      <c r="C592" s="57" t="s">
        <v>5249</v>
      </c>
      <c r="D592" s="56" t="s">
        <v>6792</v>
      </c>
      <c r="E592" s="56" t="s">
        <v>12</v>
      </c>
      <c r="F592" s="58">
        <v>179</v>
      </c>
      <c r="G592" s="59">
        <v>44.56</v>
      </c>
      <c r="H592" s="60">
        <v>7976.24</v>
      </c>
      <c r="I592" s="38"/>
      <c r="J592" s="38"/>
      <c r="K592" s="27" t="s">
        <v>6533</v>
      </c>
      <c r="L592" s="27"/>
    </row>
    <row r="593" spans="1:12" ht="33" customHeight="1" x14ac:dyDescent="0.25">
      <c r="A593" s="55" t="s">
        <v>4350</v>
      </c>
      <c r="B593" s="56" t="s">
        <v>4351</v>
      </c>
      <c r="C593" s="57" t="s">
        <v>4352</v>
      </c>
      <c r="D593" s="56" t="s">
        <v>6840</v>
      </c>
      <c r="E593" s="56" t="s">
        <v>12</v>
      </c>
      <c r="F593" s="58">
        <v>72</v>
      </c>
      <c r="G593" s="59">
        <v>110.77</v>
      </c>
      <c r="H593" s="60">
        <v>7975.44</v>
      </c>
      <c r="I593" s="38"/>
      <c r="J593" s="38"/>
      <c r="K593" s="27" t="s">
        <v>6806</v>
      </c>
      <c r="L593" s="27"/>
    </row>
    <row r="594" spans="1:12" ht="33" customHeight="1" x14ac:dyDescent="0.25">
      <c r="A594" s="55" t="s">
        <v>3863</v>
      </c>
      <c r="B594" s="56" t="s">
        <v>3885</v>
      </c>
      <c r="C594" s="57" t="s">
        <v>3886</v>
      </c>
      <c r="D594" s="56" t="s">
        <v>6792</v>
      </c>
      <c r="E594" s="56" t="s">
        <v>19</v>
      </c>
      <c r="F594" s="58">
        <v>5</v>
      </c>
      <c r="G594" s="59">
        <v>1588.4</v>
      </c>
      <c r="H594" s="60">
        <v>7942</v>
      </c>
      <c r="I594" s="38"/>
      <c r="J594" s="38"/>
      <c r="L594" s="27"/>
    </row>
    <row r="595" spans="1:12" ht="16.5" customHeight="1" x14ac:dyDescent="0.25">
      <c r="A595" s="55" t="s">
        <v>4748</v>
      </c>
      <c r="B595" s="56" t="s">
        <v>4749</v>
      </c>
      <c r="C595" s="57" t="s">
        <v>4750</v>
      </c>
      <c r="D595" s="56" t="s">
        <v>11</v>
      </c>
      <c r="E595" s="56" t="s">
        <v>12</v>
      </c>
      <c r="F595" s="58">
        <v>150</v>
      </c>
      <c r="G595" s="59">
        <v>52.89</v>
      </c>
      <c r="H595" s="60">
        <v>7933.5</v>
      </c>
      <c r="I595" s="38"/>
      <c r="J595" s="38"/>
      <c r="L595" s="27"/>
    </row>
    <row r="596" spans="1:12" ht="16.5" customHeight="1" x14ac:dyDescent="0.25">
      <c r="A596" s="55" t="s">
        <v>2268</v>
      </c>
      <c r="B596" s="56" t="s">
        <v>2269</v>
      </c>
      <c r="C596" s="57" t="s">
        <v>2270</v>
      </c>
      <c r="D596" s="56" t="s">
        <v>6792</v>
      </c>
      <c r="E596" s="56" t="s">
        <v>19</v>
      </c>
      <c r="F596" s="61">
        <v>26</v>
      </c>
      <c r="G596" s="59">
        <v>304.69</v>
      </c>
      <c r="H596" s="60">
        <v>7921.94</v>
      </c>
      <c r="I596" s="38"/>
      <c r="J596" s="38"/>
      <c r="L596" s="27"/>
    </row>
    <row r="597" spans="1:12" ht="16.5" customHeight="1" x14ac:dyDescent="0.25">
      <c r="A597" s="55" t="s">
        <v>3869</v>
      </c>
      <c r="B597" s="56" t="s">
        <v>3891</v>
      </c>
      <c r="C597" s="57" t="s">
        <v>3892</v>
      </c>
      <c r="D597" s="56" t="s">
        <v>6792</v>
      </c>
      <c r="E597" s="56" t="s">
        <v>19</v>
      </c>
      <c r="F597" s="58">
        <v>5</v>
      </c>
      <c r="G597" s="59">
        <v>1578.96</v>
      </c>
      <c r="H597" s="60">
        <v>7894.8</v>
      </c>
      <c r="I597" s="38"/>
      <c r="J597" s="38"/>
      <c r="L597" s="27"/>
    </row>
    <row r="598" spans="1:12" ht="16.5" customHeight="1" x14ac:dyDescent="0.25">
      <c r="A598" s="55" t="s">
        <v>4218</v>
      </c>
      <c r="B598" s="56" t="s">
        <v>4252</v>
      </c>
      <c r="C598" s="57" t="s">
        <v>4253</v>
      </c>
      <c r="D598" s="56" t="s">
        <v>6792</v>
      </c>
      <c r="E598" s="56" t="s">
        <v>19</v>
      </c>
      <c r="F598" s="58">
        <v>5</v>
      </c>
      <c r="G598" s="59">
        <v>1576.09</v>
      </c>
      <c r="H598" s="60">
        <v>7880.45</v>
      </c>
      <c r="I598" s="38"/>
      <c r="J598" s="38"/>
      <c r="L598" s="27"/>
    </row>
    <row r="599" spans="1:12" ht="16.5" customHeight="1" x14ac:dyDescent="0.25">
      <c r="A599" s="55" t="s">
        <v>6607</v>
      </c>
      <c r="B599" s="56" t="s">
        <v>6620</v>
      </c>
      <c r="C599" s="57" t="s">
        <v>6621</v>
      </c>
      <c r="D599" s="56" t="s">
        <v>6840</v>
      </c>
      <c r="E599" s="56" t="s">
        <v>698</v>
      </c>
      <c r="F599" s="61">
        <v>4</v>
      </c>
      <c r="G599" s="59">
        <v>1948.45</v>
      </c>
      <c r="H599" s="60">
        <v>7793.8</v>
      </c>
      <c r="I599" s="38"/>
      <c r="J599" s="38"/>
      <c r="L599" s="27"/>
    </row>
    <row r="600" spans="1:12" ht="16.5" customHeight="1" x14ac:dyDescent="0.25">
      <c r="A600" s="55" t="s">
        <v>476</v>
      </c>
      <c r="B600" s="56" t="s">
        <v>477</v>
      </c>
      <c r="C600" s="57" t="s">
        <v>478</v>
      </c>
      <c r="D600" s="56" t="s">
        <v>11</v>
      </c>
      <c r="E600" s="56" t="s">
        <v>19</v>
      </c>
      <c r="F600" s="58">
        <v>7</v>
      </c>
      <c r="G600" s="59">
        <v>1110.53</v>
      </c>
      <c r="H600" s="60">
        <v>7773.71</v>
      </c>
      <c r="I600" s="38"/>
      <c r="J600" s="38"/>
      <c r="L600" s="27"/>
    </row>
    <row r="601" spans="1:12" ht="16.5" customHeight="1" x14ac:dyDescent="0.25">
      <c r="A601" s="55" t="s">
        <v>5589</v>
      </c>
      <c r="B601" s="56" t="s">
        <v>5593</v>
      </c>
      <c r="C601" s="57" t="s">
        <v>5594</v>
      </c>
      <c r="D601" s="56" t="s">
        <v>6792</v>
      </c>
      <c r="E601" s="56" t="s">
        <v>12</v>
      </c>
      <c r="F601" s="58">
        <v>392</v>
      </c>
      <c r="G601" s="59">
        <v>19.8</v>
      </c>
      <c r="H601" s="60">
        <v>7761.6</v>
      </c>
      <c r="I601" s="38"/>
      <c r="J601" s="38"/>
      <c r="K601" s="27" t="s">
        <v>6533</v>
      </c>
      <c r="L601" s="27"/>
    </row>
    <row r="602" spans="1:12" ht="16.5" customHeight="1" x14ac:dyDescent="0.25">
      <c r="A602" s="55" t="s">
        <v>6489</v>
      </c>
      <c r="B602" s="56" t="s">
        <v>6503</v>
      </c>
      <c r="C602" s="57" t="s">
        <v>6504</v>
      </c>
      <c r="D602" s="56" t="s">
        <v>6792</v>
      </c>
      <c r="E602" s="56" t="s">
        <v>19</v>
      </c>
      <c r="F602" s="58">
        <v>5</v>
      </c>
      <c r="G602" s="59">
        <v>1551.7</v>
      </c>
      <c r="H602" s="60">
        <v>7758.5</v>
      </c>
      <c r="I602" s="38"/>
      <c r="J602" s="38"/>
      <c r="L602" s="27"/>
    </row>
    <row r="603" spans="1:12" ht="16.5" customHeight="1" x14ac:dyDescent="0.25">
      <c r="A603" s="55" t="s">
        <v>599</v>
      </c>
      <c r="B603" s="56" t="s">
        <v>600</v>
      </c>
      <c r="C603" s="57" t="s">
        <v>601</v>
      </c>
      <c r="D603" s="56" t="s">
        <v>6792</v>
      </c>
      <c r="E603" s="56" t="s">
        <v>19</v>
      </c>
      <c r="F603" s="58">
        <v>3</v>
      </c>
      <c r="G603" s="59">
        <v>2581.6</v>
      </c>
      <c r="H603" s="60">
        <v>7744.8</v>
      </c>
      <c r="I603" s="38"/>
      <c r="J603" s="38"/>
      <c r="L603" s="27"/>
    </row>
    <row r="604" spans="1:12" ht="16.5" customHeight="1" x14ac:dyDescent="0.25">
      <c r="A604" s="55" t="s">
        <v>527</v>
      </c>
      <c r="B604" s="56" t="s">
        <v>528</v>
      </c>
      <c r="C604" s="57" t="s">
        <v>529</v>
      </c>
      <c r="D604" s="56" t="s">
        <v>6792</v>
      </c>
      <c r="E604" s="56" t="s">
        <v>19</v>
      </c>
      <c r="F604" s="58">
        <v>4</v>
      </c>
      <c r="G604" s="59">
        <v>1933</v>
      </c>
      <c r="H604" s="60">
        <v>7732</v>
      </c>
      <c r="I604" s="38"/>
      <c r="J604" s="38"/>
      <c r="L604" s="27"/>
    </row>
    <row r="605" spans="1:12" ht="33" customHeight="1" x14ac:dyDescent="0.25">
      <c r="A605" s="55" t="s">
        <v>4742</v>
      </c>
      <c r="B605" s="56" t="s">
        <v>4743</v>
      </c>
      <c r="C605" s="57" t="s">
        <v>4744</v>
      </c>
      <c r="D605" s="56" t="s">
        <v>11</v>
      </c>
      <c r="E605" s="56" t="s">
        <v>12</v>
      </c>
      <c r="F605" s="58">
        <v>150</v>
      </c>
      <c r="G605" s="59">
        <v>51.52</v>
      </c>
      <c r="H605" s="60">
        <v>7728</v>
      </c>
      <c r="I605" s="38"/>
      <c r="J605" s="38"/>
      <c r="L605" s="27"/>
    </row>
    <row r="606" spans="1:12" ht="33" customHeight="1" x14ac:dyDescent="0.25">
      <c r="A606" s="55" t="s">
        <v>323</v>
      </c>
      <c r="B606" s="56" t="s">
        <v>327</v>
      </c>
      <c r="C606" s="57" t="s">
        <v>328</v>
      </c>
      <c r="D606" s="56" t="s">
        <v>11</v>
      </c>
      <c r="E606" s="56" t="s">
        <v>68</v>
      </c>
      <c r="F606" s="58">
        <v>134</v>
      </c>
      <c r="G606" s="59">
        <v>57.47</v>
      </c>
      <c r="H606" s="60">
        <v>7700.98</v>
      </c>
      <c r="I606" s="38"/>
      <c r="J606" s="38"/>
      <c r="L606" s="27"/>
    </row>
    <row r="607" spans="1:12" ht="33" customHeight="1" x14ac:dyDescent="0.25">
      <c r="A607" s="55" t="s">
        <v>5644</v>
      </c>
      <c r="B607" s="56" t="s">
        <v>5645</v>
      </c>
      <c r="C607" s="57" t="s">
        <v>5646</v>
      </c>
      <c r="D607" s="56" t="s">
        <v>6792</v>
      </c>
      <c r="E607" s="56" t="s">
        <v>68</v>
      </c>
      <c r="F607" s="58">
        <v>7</v>
      </c>
      <c r="G607" s="59">
        <v>1098</v>
      </c>
      <c r="H607" s="60">
        <v>7686</v>
      </c>
      <c r="I607" s="38"/>
      <c r="J607" s="38"/>
      <c r="L607" s="27"/>
    </row>
    <row r="608" spans="1:12" ht="33" customHeight="1" x14ac:dyDescent="0.25">
      <c r="A608" s="55" t="s">
        <v>2130</v>
      </c>
      <c r="B608" s="56" t="s">
        <v>2131</v>
      </c>
      <c r="C608" s="57" t="s">
        <v>2132</v>
      </c>
      <c r="D608" s="56" t="s">
        <v>6792</v>
      </c>
      <c r="E608" s="56" t="s">
        <v>19</v>
      </c>
      <c r="F608" s="61">
        <v>2</v>
      </c>
      <c r="G608" s="59">
        <v>3836.79</v>
      </c>
      <c r="H608" s="60">
        <v>7673.58</v>
      </c>
      <c r="I608" s="38"/>
      <c r="J608" s="38"/>
      <c r="L608" s="27"/>
    </row>
    <row r="609" spans="1:12" ht="33" customHeight="1" x14ac:dyDescent="0.25">
      <c r="A609" s="55" t="s">
        <v>1476</v>
      </c>
      <c r="B609" s="56" t="s">
        <v>1477</v>
      </c>
      <c r="C609" s="57" t="s">
        <v>1478</v>
      </c>
      <c r="D609" s="56" t="s">
        <v>11</v>
      </c>
      <c r="E609" s="56" t="s">
        <v>68</v>
      </c>
      <c r="F609" s="58">
        <v>252</v>
      </c>
      <c r="G609" s="59">
        <v>30.42</v>
      </c>
      <c r="H609" s="60">
        <v>7665.84</v>
      </c>
      <c r="I609" s="38"/>
      <c r="J609" s="38"/>
      <c r="L609" s="27"/>
    </row>
    <row r="610" spans="1:12" ht="33" customHeight="1" x14ac:dyDescent="0.25">
      <c r="A610" s="55" t="s">
        <v>3175</v>
      </c>
      <c r="B610" s="56" t="s">
        <v>3176</v>
      </c>
      <c r="C610" s="57" t="s">
        <v>3177</v>
      </c>
      <c r="D610" s="56" t="s">
        <v>6792</v>
      </c>
      <c r="E610" s="56" t="s">
        <v>19</v>
      </c>
      <c r="F610" s="58">
        <v>9</v>
      </c>
      <c r="G610" s="59">
        <v>848.23</v>
      </c>
      <c r="H610" s="60">
        <v>7634.07</v>
      </c>
      <c r="I610" s="38"/>
      <c r="J610" s="38"/>
      <c r="L610" s="27"/>
    </row>
    <row r="611" spans="1:12" ht="33" customHeight="1" x14ac:dyDescent="0.25">
      <c r="A611" s="55" t="s">
        <v>5947</v>
      </c>
      <c r="B611" s="56" t="s">
        <v>5951</v>
      </c>
      <c r="C611" s="57" t="s">
        <v>5952</v>
      </c>
      <c r="D611" s="56" t="s">
        <v>6792</v>
      </c>
      <c r="E611" s="56" t="s">
        <v>19</v>
      </c>
      <c r="F611" s="58">
        <v>7</v>
      </c>
      <c r="G611" s="59">
        <v>1090.3699999999999</v>
      </c>
      <c r="H611" s="60">
        <v>7632.59</v>
      </c>
      <c r="I611" s="38"/>
      <c r="J611" s="38"/>
      <c r="L611" s="27"/>
    </row>
    <row r="612" spans="1:12" ht="16.5" customHeight="1" x14ac:dyDescent="0.25">
      <c r="A612" s="66" t="s">
        <v>4260</v>
      </c>
      <c r="B612" s="69">
        <v>56564</v>
      </c>
      <c r="C612" s="70" t="s">
        <v>6821</v>
      </c>
      <c r="D612" s="71" t="s">
        <v>11</v>
      </c>
      <c r="E612" s="71" t="s">
        <v>19</v>
      </c>
      <c r="F612" s="68">
        <v>50</v>
      </c>
      <c r="G612" s="67">
        <v>152.22999999999999</v>
      </c>
      <c r="H612" s="60">
        <v>7611.5</v>
      </c>
      <c r="I612" s="38"/>
      <c r="J612" s="38"/>
      <c r="L612" s="27"/>
    </row>
    <row r="613" spans="1:12" ht="16.5" customHeight="1" x14ac:dyDescent="0.25">
      <c r="A613" s="55" t="s">
        <v>4560</v>
      </c>
      <c r="B613" s="56" t="s">
        <v>4561</v>
      </c>
      <c r="C613" s="57" t="s">
        <v>4562</v>
      </c>
      <c r="D613" s="56" t="s">
        <v>6792</v>
      </c>
      <c r="E613" s="56" t="s">
        <v>12</v>
      </c>
      <c r="F613" s="58">
        <v>52</v>
      </c>
      <c r="G613" s="59">
        <v>146.32</v>
      </c>
      <c r="H613" s="60">
        <v>7608.64</v>
      </c>
      <c r="I613" s="38"/>
      <c r="J613" s="38"/>
      <c r="L613" s="27"/>
    </row>
    <row r="614" spans="1:12" ht="16.5" customHeight="1" x14ac:dyDescent="0.25">
      <c r="A614" s="55" t="s">
        <v>189</v>
      </c>
      <c r="B614" s="56" t="s">
        <v>190</v>
      </c>
      <c r="C614" s="57" t="s">
        <v>191</v>
      </c>
      <c r="D614" s="56" t="s">
        <v>11</v>
      </c>
      <c r="E614" s="56" t="s">
        <v>93</v>
      </c>
      <c r="F614" s="58">
        <v>800</v>
      </c>
      <c r="G614" s="59">
        <v>9.51</v>
      </c>
      <c r="H614" s="60">
        <v>7608</v>
      </c>
      <c r="I614" s="38"/>
      <c r="J614" s="38"/>
      <c r="L614" s="27"/>
    </row>
    <row r="615" spans="1:12" ht="16.5" customHeight="1" x14ac:dyDescent="0.25">
      <c r="A615" s="55" t="s">
        <v>5571</v>
      </c>
      <c r="B615" s="56" t="s">
        <v>5575</v>
      </c>
      <c r="C615" s="57" t="s">
        <v>5576</v>
      </c>
      <c r="D615" s="56" t="s">
        <v>6792</v>
      </c>
      <c r="E615" s="56" t="s">
        <v>12</v>
      </c>
      <c r="F615" s="58">
        <v>240</v>
      </c>
      <c r="G615" s="59">
        <v>31.61</v>
      </c>
      <c r="H615" s="60">
        <v>7586.4</v>
      </c>
      <c r="I615" s="38"/>
      <c r="J615" s="38"/>
      <c r="K615" s="27" t="s">
        <v>6533</v>
      </c>
      <c r="L615" s="27"/>
    </row>
    <row r="616" spans="1:12" ht="24.75" customHeight="1" x14ac:dyDescent="0.25">
      <c r="A616" s="55" t="s">
        <v>1043</v>
      </c>
      <c r="B616" s="56" t="s">
        <v>1044</v>
      </c>
      <c r="C616" s="57" t="s">
        <v>1045</v>
      </c>
      <c r="D616" s="56" t="s">
        <v>6792</v>
      </c>
      <c r="E616" s="56" t="s">
        <v>19</v>
      </c>
      <c r="F616" s="58">
        <v>4</v>
      </c>
      <c r="G616" s="59">
        <v>1892.8</v>
      </c>
      <c r="H616" s="60">
        <v>7571.2</v>
      </c>
      <c r="I616" s="38"/>
      <c r="J616" s="38"/>
      <c r="L616" s="27"/>
    </row>
    <row r="617" spans="1:12" ht="16.5" customHeight="1" x14ac:dyDescent="0.25">
      <c r="A617" s="55" t="s">
        <v>6478</v>
      </c>
      <c r="B617" s="56" t="s">
        <v>6490</v>
      </c>
      <c r="C617" s="57" t="s">
        <v>6491</v>
      </c>
      <c r="D617" s="56" t="s">
        <v>6792</v>
      </c>
      <c r="E617" s="56" t="s">
        <v>6492</v>
      </c>
      <c r="F617" s="58">
        <v>5</v>
      </c>
      <c r="G617" s="59">
        <v>1512.18</v>
      </c>
      <c r="H617" s="60">
        <v>7560.9</v>
      </c>
      <c r="I617" s="38"/>
      <c r="J617" s="38"/>
      <c r="L617" s="27"/>
    </row>
    <row r="618" spans="1:12" ht="16.5" customHeight="1" x14ac:dyDescent="0.25">
      <c r="A618" s="55" t="s">
        <v>5676</v>
      </c>
      <c r="B618" s="56" t="s">
        <v>5677</v>
      </c>
      <c r="C618" s="57" t="s">
        <v>5678</v>
      </c>
      <c r="D618" s="56" t="s">
        <v>6792</v>
      </c>
      <c r="E618" s="56" t="s">
        <v>12</v>
      </c>
      <c r="F618" s="58">
        <v>7</v>
      </c>
      <c r="G618" s="59">
        <v>1074.8800000000001</v>
      </c>
      <c r="H618" s="60">
        <v>7524.16</v>
      </c>
      <c r="I618" s="38"/>
      <c r="J618" s="38"/>
      <c r="L618" s="27"/>
    </row>
    <row r="619" spans="1:12" ht="16.5" customHeight="1" x14ac:dyDescent="0.25">
      <c r="A619" s="55" t="s">
        <v>439</v>
      </c>
      <c r="B619" s="56" t="s">
        <v>443</v>
      </c>
      <c r="C619" s="57" t="s">
        <v>444</v>
      </c>
      <c r="D619" s="56" t="s">
        <v>6792</v>
      </c>
      <c r="E619" s="56" t="s">
        <v>12</v>
      </c>
      <c r="F619" s="58">
        <v>127</v>
      </c>
      <c r="G619" s="59">
        <v>59.2</v>
      </c>
      <c r="H619" s="60">
        <v>7518.4</v>
      </c>
      <c r="I619" s="38"/>
      <c r="J619" s="38"/>
      <c r="L619" s="27"/>
    </row>
    <row r="620" spans="1:12" ht="16.5" customHeight="1" x14ac:dyDescent="0.25">
      <c r="A620" s="55" t="s">
        <v>5635</v>
      </c>
      <c r="B620" s="56" t="s">
        <v>5636</v>
      </c>
      <c r="C620" s="57" t="s">
        <v>5637</v>
      </c>
      <c r="D620" s="56" t="s">
        <v>6792</v>
      </c>
      <c r="E620" s="56" t="s">
        <v>68</v>
      </c>
      <c r="F620" s="58">
        <v>7</v>
      </c>
      <c r="G620" s="59">
        <v>1071.92</v>
      </c>
      <c r="H620" s="60">
        <v>7503.44</v>
      </c>
      <c r="I620" s="38"/>
      <c r="J620" s="38"/>
      <c r="L620" s="27"/>
    </row>
    <row r="621" spans="1:12" ht="16.5" customHeight="1" x14ac:dyDescent="0.25">
      <c r="A621" s="55" t="s">
        <v>3917</v>
      </c>
      <c r="B621" s="56" t="s">
        <v>3939</v>
      </c>
      <c r="C621" s="57" t="s">
        <v>3940</v>
      </c>
      <c r="D621" s="56" t="s">
        <v>6792</v>
      </c>
      <c r="E621" s="56" t="s">
        <v>19</v>
      </c>
      <c r="F621" s="58">
        <v>5</v>
      </c>
      <c r="G621" s="59">
        <v>1499.14</v>
      </c>
      <c r="H621" s="60">
        <v>7495.7</v>
      </c>
      <c r="I621" s="38"/>
      <c r="J621" s="38"/>
      <c r="L621" s="27"/>
    </row>
    <row r="622" spans="1:12" ht="16.5" customHeight="1" x14ac:dyDescent="0.25">
      <c r="A622" s="55" t="s">
        <v>2376</v>
      </c>
      <c r="B622" s="56" t="s">
        <v>2377</v>
      </c>
      <c r="C622" s="57" t="s">
        <v>2378</v>
      </c>
      <c r="D622" s="56" t="s">
        <v>11</v>
      </c>
      <c r="E622" s="56" t="s">
        <v>19</v>
      </c>
      <c r="F622" s="61">
        <v>18</v>
      </c>
      <c r="G622" s="59">
        <v>414.44</v>
      </c>
      <c r="H622" s="60">
        <v>7459.92</v>
      </c>
      <c r="I622" s="38"/>
      <c r="J622" s="38"/>
      <c r="L622" s="27"/>
    </row>
    <row r="623" spans="1:12" ht="16.5" customHeight="1" x14ac:dyDescent="0.25">
      <c r="A623" s="55" t="s">
        <v>5499</v>
      </c>
      <c r="B623" s="56" t="s">
        <v>5500</v>
      </c>
      <c r="C623" s="57" t="s">
        <v>5501</v>
      </c>
      <c r="D623" s="56" t="s">
        <v>11</v>
      </c>
      <c r="E623" s="56" t="s">
        <v>68</v>
      </c>
      <c r="F623" s="58">
        <v>600</v>
      </c>
      <c r="G623" s="59">
        <v>12.43</v>
      </c>
      <c r="H623" s="60">
        <v>7458</v>
      </c>
      <c r="I623" s="38"/>
      <c r="J623" s="38"/>
      <c r="L623" s="27"/>
    </row>
    <row r="624" spans="1:12" ht="24.75" customHeight="1" x14ac:dyDescent="0.25">
      <c r="A624" s="55" t="s">
        <v>409</v>
      </c>
      <c r="B624" s="56" t="s">
        <v>413</v>
      </c>
      <c r="C624" s="57" t="s">
        <v>414</v>
      </c>
      <c r="D624" s="56" t="s">
        <v>6792</v>
      </c>
      <c r="E624" s="56" t="s">
        <v>12</v>
      </c>
      <c r="F624" s="58">
        <v>36</v>
      </c>
      <c r="G624" s="59">
        <v>207.07</v>
      </c>
      <c r="H624" s="60">
        <v>7454.52</v>
      </c>
      <c r="I624" s="38"/>
      <c r="J624" s="38"/>
      <c r="L624" s="27"/>
    </row>
    <row r="625" spans="1:12" ht="24.75" customHeight="1" x14ac:dyDescent="0.25">
      <c r="A625" s="55" t="s">
        <v>2607</v>
      </c>
      <c r="B625" s="56" t="s">
        <v>2608</v>
      </c>
      <c r="C625" s="57" t="s">
        <v>2609</v>
      </c>
      <c r="D625" s="56" t="s">
        <v>11</v>
      </c>
      <c r="E625" s="56" t="s">
        <v>19</v>
      </c>
      <c r="F625" s="58">
        <v>80</v>
      </c>
      <c r="G625" s="59">
        <v>92.89</v>
      </c>
      <c r="H625" s="60">
        <v>7431.2</v>
      </c>
      <c r="I625" s="38"/>
      <c r="J625" s="38"/>
      <c r="L625" s="27"/>
    </row>
    <row r="626" spans="1:12" ht="24.75" customHeight="1" x14ac:dyDescent="0.25">
      <c r="A626" s="66" t="s">
        <v>4251</v>
      </c>
      <c r="B626" s="69">
        <v>98300</v>
      </c>
      <c r="C626" s="70" t="s">
        <v>6816</v>
      </c>
      <c r="D626" s="71" t="s">
        <v>11</v>
      </c>
      <c r="E626" s="71" t="s">
        <v>68</v>
      </c>
      <c r="F626" s="68">
        <v>1000</v>
      </c>
      <c r="G626" s="67">
        <v>7.41</v>
      </c>
      <c r="H626" s="60">
        <v>7410</v>
      </c>
      <c r="I626" s="38"/>
      <c r="J626" s="38"/>
      <c r="L626" s="27"/>
    </row>
    <row r="627" spans="1:12" ht="16.5" customHeight="1" x14ac:dyDescent="0.25">
      <c r="A627" s="55" t="s">
        <v>820</v>
      </c>
      <c r="B627" s="56" t="s">
        <v>821</v>
      </c>
      <c r="C627" s="57" t="s">
        <v>822</v>
      </c>
      <c r="D627" s="56" t="s">
        <v>6792</v>
      </c>
      <c r="E627" s="56" t="s">
        <v>12</v>
      </c>
      <c r="F627" s="58">
        <v>7</v>
      </c>
      <c r="G627" s="59">
        <v>1056.18</v>
      </c>
      <c r="H627" s="60">
        <v>7393.26</v>
      </c>
      <c r="I627" s="38"/>
      <c r="J627" s="38"/>
      <c r="L627" s="27"/>
    </row>
    <row r="628" spans="1:12" ht="16.5" customHeight="1" x14ac:dyDescent="0.25">
      <c r="A628" s="55" t="s">
        <v>4733</v>
      </c>
      <c r="B628" s="56" t="s">
        <v>4734</v>
      </c>
      <c r="C628" s="57" t="s">
        <v>4735</v>
      </c>
      <c r="D628" s="56" t="s">
        <v>11</v>
      </c>
      <c r="E628" s="56" t="s">
        <v>12</v>
      </c>
      <c r="F628" s="58">
        <v>105</v>
      </c>
      <c r="G628" s="59">
        <v>70.400000000000006</v>
      </c>
      <c r="H628" s="60">
        <v>7392</v>
      </c>
      <c r="I628" s="38"/>
      <c r="J628" s="38"/>
      <c r="L628" s="27"/>
    </row>
    <row r="629" spans="1:12" ht="16.5" customHeight="1" x14ac:dyDescent="0.25">
      <c r="A629" s="55" t="s">
        <v>2025</v>
      </c>
      <c r="B629" s="56" t="s">
        <v>2026</v>
      </c>
      <c r="C629" s="57" t="s">
        <v>2027</v>
      </c>
      <c r="D629" s="56" t="s">
        <v>6792</v>
      </c>
      <c r="E629" s="56" t="s">
        <v>68</v>
      </c>
      <c r="F629" s="58">
        <v>4</v>
      </c>
      <c r="G629" s="59">
        <v>1845.67</v>
      </c>
      <c r="H629" s="60">
        <v>7382.68</v>
      </c>
      <c r="I629" s="38"/>
      <c r="J629" s="38"/>
      <c r="L629" s="27"/>
    </row>
    <row r="630" spans="1:12" ht="16.5" customHeight="1" x14ac:dyDescent="0.25">
      <c r="A630" s="55" t="s">
        <v>5130</v>
      </c>
      <c r="B630" s="56" t="s">
        <v>5134</v>
      </c>
      <c r="C630" s="57" t="s">
        <v>5135</v>
      </c>
      <c r="D630" s="56" t="s">
        <v>11</v>
      </c>
      <c r="E630" s="56" t="s">
        <v>12</v>
      </c>
      <c r="F630" s="58">
        <v>200</v>
      </c>
      <c r="G630" s="59">
        <v>36.83</v>
      </c>
      <c r="H630" s="60">
        <v>7366</v>
      </c>
      <c r="I630" s="38"/>
      <c r="J630" s="38"/>
      <c r="L630" s="27"/>
    </row>
    <row r="631" spans="1:12" ht="16.5" customHeight="1" x14ac:dyDescent="0.25">
      <c r="A631" s="55" t="s">
        <v>5904</v>
      </c>
      <c r="B631" s="56" t="s">
        <v>5909</v>
      </c>
      <c r="C631" s="57" t="s">
        <v>5910</v>
      </c>
      <c r="D631" s="56" t="s">
        <v>11</v>
      </c>
      <c r="E631" s="56" t="s">
        <v>68</v>
      </c>
      <c r="F631" s="58">
        <v>252</v>
      </c>
      <c r="G631" s="59">
        <v>29.22</v>
      </c>
      <c r="H631" s="60">
        <v>7363.44</v>
      </c>
      <c r="I631" s="38"/>
      <c r="J631" s="38"/>
      <c r="L631" s="27"/>
    </row>
    <row r="632" spans="1:12" ht="16.5" customHeight="1" x14ac:dyDescent="0.25">
      <c r="A632" s="55" t="s">
        <v>1807</v>
      </c>
      <c r="B632" s="56" t="s">
        <v>1808</v>
      </c>
      <c r="C632" s="57" t="s">
        <v>1809</v>
      </c>
      <c r="D632" s="56" t="s">
        <v>11</v>
      </c>
      <c r="E632" s="56" t="s">
        <v>68</v>
      </c>
      <c r="F632" s="58">
        <v>59</v>
      </c>
      <c r="G632" s="59">
        <v>124.38</v>
      </c>
      <c r="H632" s="60">
        <v>7338.42</v>
      </c>
      <c r="I632" s="38"/>
      <c r="J632" s="38"/>
      <c r="L632" s="27"/>
    </row>
    <row r="633" spans="1:12" ht="16.5" customHeight="1" x14ac:dyDescent="0.25">
      <c r="A633" s="55" t="s">
        <v>3142</v>
      </c>
      <c r="B633" s="56" t="s">
        <v>3143</v>
      </c>
      <c r="C633" s="57" t="s">
        <v>3144</v>
      </c>
      <c r="D633" s="56" t="s">
        <v>11</v>
      </c>
      <c r="E633" s="56" t="s">
        <v>19</v>
      </c>
      <c r="F633" s="58">
        <v>179</v>
      </c>
      <c r="G633" s="59">
        <v>40.950000000000003</v>
      </c>
      <c r="H633" s="60">
        <v>7330.05</v>
      </c>
      <c r="I633" s="38"/>
      <c r="J633" s="38"/>
      <c r="L633" s="27"/>
    </row>
    <row r="634" spans="1:12" ht="16.5" customHeight="1" x14ac:dyDescent="0.25">
      <c r="A634" s="55" t="s">
        <v>3608</v>
      </c>
      <c r="B634" s="56" t="s">
        <v>3621</v>
      </c>
      <c r="C634" s="57" t="s">
        <v>3622</v>
      </c>
      <c r="D634" s="56" t="s">
        <v>6792</v>
      </c>
      <c r="E634" s="56" t="s">
        <v>19</v>
      </c>
      <c r="F634" s="58">
        <v>103</v>
      </c>
      <c r="G634" s="59">
        <v>71.06</v>
      </c>
      <c r="H634" s="60">
        <v>7319.18</v>
      </c>
      <c r="I634" s="38"/>
      <c r="J634" s="38"/>
      <c r="L634" s="27"/>
    </row>
    <row r="635" spans="1:12" ht="24.75" x14ac:dyDescent="0.25">
      <c r="A635" s="55" t="s">
        <v>5082</v>
      </c>
      <c r="B635" s="56" t="s">
        <v>5086</v>
      </c>
      <c r="C635" s="57" t="s">
        <v>5087</v>
      </c>
      <c r="D635" s="56" t="s">
        <v>11</v>
      </c>
      <c r="E635" s="56" t="s">
        <v>12</v>
      </c>
      <c r="F635" s="58">
        <v>100</v>
      </c>
      <c r="G635" s="59">
        <v>72.81</v>
      </c>
      <c r="H635" s="60">
        <v>7281</v>
      </c>
      <c r="I635" s="38"/>
      <c r="J635" s="38"/>
      <c r="K635" s="27" t="s">
        <v>6797</v>
      </c>
      <c r="L635" s="27"/>
    </row>
    <row r="636" spans="1:12" ht="16.5" customHeight="1" x14ac:dyDescent="0.25">
      <c r="A636" s="55" t="s">
        <v>3070</v>
      </c>
      <c r="B636" s="56" t="s">
        <v>3071</v>
      </c>
      <c r="C636" s="57" t="s">
        <v>3072</v>
      </c>
      <c r="D636" s="56" t="s">
        <v>11</v>
      </c>
      <c r="E636" s="56" t="s">
        <v>68</v>
      </c>
      <c r="F636" s="58">
        <v>620</v>
      </c>
      <c r="G636" s="59">
        <v>11.72</v>
      </c>
      <c r="H636" s="60">
        <v>7266.4</v>
      </c>
      <c r="I636" s="38"/>
      <c r="J636" s="38"/>
      <c r="L636" s="27"/>
    </row>
    <row r="637" spans="1:12" ht="16.5" customHeight="1" x14ac:dyDescent="0.25">
      <c r="A637" s="55" t="s">
        <v>2199</v>
      </c>
      <c r="B637" s="56" t="s">
        <v>2200</v>
      </c>
      <c r="C637" s="57" t="s">
        <v>2201</v>
      </c>
      <c r="D637" s="56" t="s">
        <v>6792</v>
      </c>
      <c r="E637" s="56" t="s">
        <v>19</v>
      </c>
      <c r="F637" s="61">
        <v>102</v>
      </c>
      <c r="G637" s="59">
        <v>71.06</v>
      </c>
      <c r="H637" s="60">
        <v>7248.12</v>
      </c>
      <c r="I637" s="38"/>
      <c r="J637" s="38"/>
    </row>
    <row r="638" spans="1:12" ht="16.5" customHeight="1" x14ac:dyDescent="0.25">
      <c r="A638" s="55" t="s">
        <v>2388</v>
      </c>
      <c r="B638" s="56" t="s">
        <v>2389</v>
      </c>
      <c r="C638" s="57" t="s">
        <v>2390</v>
      </c>
      <c r="D638" s="56" t="s">
        <v>6792</v>
      </c>
      <c r="E638" s="56" t="s">
        <v>12</v>
      </c>
      <c r="F638" s="61">
        <v>5</v>
      </c>
      <c r="G638" s="59">
        <v>1446.34</v>
      </c>
      <c r="H638" s="60">
        <v>7231.7</v>
      </c>
      <c r="I638" s="38"/>
      <c r="J638" s="38"/>
      <c r="L638" s="27"/>
    </row>
    <row r="639" spans="1:12" ht="16.5" customHeight="1" x14ac:dyDescent="0.25">
      <c r="A639" s="55" t="s">
        <v>5769</v>
      </c>
      <c r="B639" s="56" t="s">
        <v>5773</v>
      </c>
      <c r="C639" s="57" t="s">
        <v>5774</v>
      </c>
      <c r="D639" s="56" t="s">
        <v>6792</v>
      </c>
      <c r="E639" s="56" t="s">
        <v>19</v>
      </c>
      <c r="F639" s="58">
        <v>4</v>
      </c>
      <c r="G639" s="59">
        <v>1790.99</v>
      </c>
      <c r="H639" s="60">
        <v>7163.96</v>
      </c>
      <c r="I639" s="38"/>
      <c r="J639" s="38"/>
      <c r="L639" s="27"/>
    </row>
    <row r="640" spans="1:12" ht="16.5" customHeight="1" x14ac:dyDescent="0.25">
      <c r="A640" s="55" t="s">
        <v>3259</v>
      </c>
      <c r="B640" s="56" t="s">
        <v>3272</v>
      </c>
      <c r="C640" s="57" t="s">
        <v>3273</v>
      </c>
      <c r="D640" s="56" t="s">
        <v>6792</v>
      </c>
      <c r="E640" s="56" t="s">
        <v>68</v>
      </c>
      <c r="F640" s="61">
        <v>154</v>
      </c>
      <c r="G640" s="59">
        <v>46.44</v>
      </c>
      <c r="H640" s="60">
        <v>7151.76</v>
      </c>
      <c r="I640" s="38"/>
      <c r="J640" s="38"/>
      <c r="L640" s="27"/>
    </row>
    <row r="641" spans="1:12" ht="16.5" customHeight="1" x14ac:dyDescent="0.25">
      <c r="A641" s="55" t="s">
        <v>1467</v>
      </c>
      <c r="B641" s="56" t="s">
        <v>1468</v>
      </c>
      <c r="C641" s="57" t="s">
        <v>1469</v>
      </c>
      <c r="D641" s="56" t="s">
        <v>11</v>
      </c>
      <c r="E641" s="56" t="s">
        <v>68</v>
      </c>
      <c r="F641" s="58">
        <v>630</v>
      </c>
      <c r="G641" s="59">
        <v>11.33</v>
      </c>
      <c r="H641" s="60">
        <v>7137.9</v>
      </c>
      <c r="I641" s="38"/>
      <c r="J641" s="38"/>
      <c r="L641" s="27"/>
    </row>
    <row r="642" spans="1:12" ht="16.5" customHeight="1" x14ac:dyDescent="0.25">
      <c r="A642" s="55" t="s">
        <v>4497</v>
      </c>
      <c r="B642" s="56" t="s">
        <v>4501</v>
      </c>
      <c r="C642" s="57" t="s">
        <v>4502</v>
      </c>
      <c r="D642" s="56" t="s">
        <v>11</v>
      </c>
      <c r="E642" s="56" t="s">
        <v>12</v>
      </c>
      <c r="F642" s="61">
        <v>500</v>
      </c>
      <c r="G642" s="59">
        <v>14.27</v>
      </c>
      <c r="H642" s="60">
        <v>7135</v>
      </c>
      <c r="I642" s="38"/>
      <c r="J642" s="38"/>
      <c r="L642" s="27"/>
    </row>
    <row r="643" spans="1:12" ht="16.5" customHeight="1" x14ac:dyDescent="0.25">
      <c r="A643" s="55" t="s">
        <v>2163</v>
      </c>
      <c r="B643" s="56" t="s">
        <v>2164</v>
      </c>
      <c r="C643" s="57" t="s">
        <v>2165</v>
      </c>
      <c r="D643" s="56" t="s">
        <v>6840</v>
      </c>
      <c r="E643" s="56" t="s">
        <v>19</v>
      </c>
      <c r="F643" s="61">
        <v>20</v>
      </c>
      <c r="G643" s="59">
        <v>356.71</v>
      </c>
      <c r="H643" s="60">
        <v>7134.2</v>
      </c>
      <c r="I643" s="38"/>
      <c r="J643" s="38"/>
      <c r="L643" s="27"/>
    </row>
    <row r="644" spans="1:12" ht="16.5" customHeight="1" x14ac:dyDescent="0.25">
      <c r="A644" s="55" t="s">
        <v>3833</v>
      </c>
      <c r="B644" s="56" t="s">
        <v>3837</v>
      </c>
      <c r="C644" s="57" t="s">
        <v>3838</v>
      </c>
      <c r="D644" s="56" t="s">
        <v>6840</v>
      </c>
      <c r="E644" s="56" t="s">
        <v>19</v>
      </c>
      <c r="F644" s="58">
        <v>5</v>
      </c>
      <c r="G644" s="59">
        <v>1421.14</v>
      </c>
      <c r="H644" s="60">
        <v>7105.7</v>
      </c>
      <c r="I644" s="38"/>
      <c r="J644" s="38"/>
      <c r="L644" s="27"/>
    </row>
    <row r="645" spans="1:12" ht="16.5" customHeight="1" x14ac:dyDescent="0.25">
      <c r="A645" s="55" t="s">
        <v>2463</v>
      </c>
      <c r="B645" s="56" t="s">
        <v>2464</v>
      </c>
      <c r="C645" s="57" t="s">
        <v>2465</v>
      </c>
      <c r="D645" s="56" t="s">
        <v>11</v>
      </c>
      <c r="E645" s="56" t="s">
        <v>19</v>
      </c>
      <c r="F645" s="58">
        <v>200</v>
      </c>
      <c r="G645" s="59">
        <v>35.44</v>
      </c>
      <c r="H645" s="60">
        <v>7088</v>
      </c>
      <c r="I645" s="38"/>
      <c r="J645" s="38"/>
      <c r="L645" s="27"/>
    </row>
    <row r="646" spans="1:12" ht="16.5" customHeight="1" x14ac:dyDescent="0.25">
      <c r="A646" s="55" t="s">
        <v>5721</v>
      </c>
      <c r="B646" s="56" t="s">
        <v>5722</v>
      </c>
      <c r="C646" s="57" t="s">
        <v>5723</v>
      </c>
      <c r="D646" s="56" t="s">
        <v>11</v>
      </c>
      <c r="E646" s="56" t="s">
        <v>12</v>
      </c>
      <c r="F646" s="58">
        <v>52</v>
      </c>
      <c r="G646" s="59">
        <v>135.54</v>
      </c>
      <c r="H646" s="60">
        <v>7048.08</v>
      </c>
      <c r="I646" s="38"/>
      <c r="J646" s="38"/>
      <c r="L646" s="27"/>
    </row>
    <row r="647" spans="1:12" ht="16.5" customHeight="1" x14ac:dyDescent="0.25">
      <c r="A647" s="55" t="s">
        <v>2115</v>
      </c>
      <c r="B647" s="56" t="s">
        <v>2116</v>
      </c>
      <c r="C647" s="57" t="s">
        <v>2117</v>
      </c>
      <c r="D647" s="56" t="s">
        <v>6792</v>
      </c>
      <c r="E647" s="56" t="s">
        <v>19</v>
      </c>
      <c r="F647" s="61">
        <v>5</v>
      </c>
      <c r="G647" s="59">
        <v>1406.8</v>
      </c>
      <c r="H647" s="60">
        <v>7034</v>
      </c>
      <c r="I647" s="38"/>
      <c r="J647" s="38"/>
      <c r="L647" s="27"/>
    </row>
    <row r="648" spans="1:12" ht="16.5" customHeight="1" x14ac:dyDescent="0.25">
      <c r="A648" s="55" t="s">
        <v>4724</v>
      </c>
      <c r="B648" s="56" t="s">
        <v>4725</v>
      </c>
      <c r="C648" s="57" t="s">
        <v>4726</v>
      </c>
      <c r="D648" s="56" t="s">
        <v>11</v>
      </c>
      <c r="E648" s="56" t="s">
        <v>12</v>
      </c>
      <c r="F648" s="58">
        <v>120</v>
      </c>
      <c r="G648" s="59">
        <v>58.58</v>
      </c>
      <c r="H648" s="60">
        <v>7029.6</v>
      </c>
      <c r="I648" s="38"/>
      <c r="J648" s="38"/>
      <c r="L648" s="27"/>
    </row>
    <row r="649" spans="1:12" ht="16.5" customHeight="1" x14ac:dyDescent="0.25">
      <c r="A649" s="55" t="s">
        <v>4904</v>
      </c>
      <c r="B649" s="56" t="s">
        <v>4908</v>
      </c>
      <c r="C649" s="57" t="s">
        <v>4909</v>
      </c>
      <c r="D649" s="56" t="s">
        <v>6840</v>
      </c>
      <c r="E649" s="56" t="s">
        <v>68</v>
      </c>
      <c r="F649" s="58">
        <v>177</v>
      </c>
      <c r="G649" s="59">
        <v>39.6</v>
      </c>
      <c r="H649" s="60">
        <v>7009.2</v>
      </c>
      <c r="I649" s="38"/>
      <c r="J649" s="38"/>
      <c r="L649" s="27"/>
    </row>
    <row r="650" spans="1:12" ht="16.5" customHeight="1" x14ac:dyDescent="0.25">
      <c r="A650" s="55" t="s">
        <v>5655</v>
      </c>
      <c r="B650" s="56" t="s">
        <v>5656</v>
      </c>
      <c r="C650" s="57" t="s">
        <v>5657</v>
      </c>
      <c r="D650" s="56" t="s">
        <v>6792</v>
      </c>
      <c r="E650" s="56" t="s">
        <v>68</v>
      </c>
      <c r="F650" s="58">
        <v>7</v>
      </c>
      <c r="G650" s="59">
        <v>1001.01</v>
      </c>
      <c r="H650" s="60">
        <v>7007.07</v>
      </c>
      <c r="I650" s="38"/>
      <c r="J650" s="38"/>
      <c r="L650" s="27"/>
    </row>
    <row r="651" spans="1:12" ht="33" customHeight="1" x14ac:dyDescent="0.25">
      <c r="A651" s="55" t="s">
        <v>2508</v>
      </c>
      <c r="B651" s="56" t="s">
        <v>2509</v>
      </c>
      <c r="C651" s="57" t="s">
        <v>2510</v>
      </c>
      <c r="D651" s="56" t="s">
        <v>6840</v>
      </c>
      <c r="E651" s="56" t="s">
        <v>68</v>
      </c>
      <c r="F651" s="58">
        <v>40</v>
      </c>
      <c r="G651" s="59">
        <v>175.16</v>
      </c>
      <c r="H651" s="60">
        <v>7006.4</v>
      </c>
      <c r="I651" s="38"/>
      <c r="J651" s="38"/>
      <c r="L651" s="27"/>
    </row>
    <row r="652" spans="1:12" ht="33" customHeight="1" x14ac:dyDescent="0.25">
      <c r="A652" s="55" t="s">
        <v>6736</v>
      </c>
      <c r="B652" s="56" t="s">
        <v>6749</v>
      </c>
      <c r="C652" s="57" t="s">
        <v>6750</v>
      </c>
      <c r="D652" s="56" t="s">
        <v>880</v>
      </c>
      <c r="E652" s="56" t="s">
        <v>19</v>
      </c>
      <c r="F652" s="58">
        <v>6</v>
      </c>
      <c r="G652" s="59">
        <v>1166.21</v>
      </c>
      <c r="H652" s="60">
        <v>6997.26</v>
      </c>
      <c r="I652" s="38"/>
      <c r="J652" s="38"/>
      <c r="L652" s="27"/>
    </row>
    <row r="653" spans="1:12" ht="33" customHeight="1" x14ac:dyDescent="0.25">
      <c r="A653" s="55" t="s">
        <v>803</v>
      </c>
      <c r="B653" s="56" t="s">
        <v>804</v>
      </c>
      <c r="C653" s="57" t="s">
        <v>805</v>
      </c>
      <c r="D653" s="56" t="s">
        <v>6792</v>
      </c>
      <c r="E653" s="56" t="s">
        <v>68</v>
      </c>
      <c r="F653" s="58">
        <v>18</v>
      </c>
      <c r="G653" s="59">
        <v>388.65</v>
      </c>
      <c r="H653" s="60">
        <v>6995.7</v>
      </c>
      <c r="I653" s="38"/>
      <c r="J653" s="38"/>
      <c r="L653" s="27"/>
    </row>
    <row r="654" spans="1:12" ht="33" customHeight="1" x14ac:dyDescent="0.25">
      <c r="A654" s="55" t="s">
        <v>5641</v>
      </c>
      <c r="B654" s="56" t="s">
        <v>5642</v>
      </c>
      <c r="C654" s="57" t="s">
        <v>5643</v>
      </c>
      <c r="D654" s="56" t="s">
        <v>6792</v>
      </c>
      <c r="E654" s="56" t="s">
        <v>68</v>
      </c>
      <c r="F654" s="58">
        <v>7</v>
      </c>
      <c r="G654" s="59">
        <v>994.22</v>
      </c>
      <c r="H654" s="60">
        <v>6959.54</v>
      </c>
      <c r="I654" s="38"/>
      <c r="J654" s="38"/>
      <c r="L654" s="27"/>
    </row>
    <row r="655" spans="1:12" ht="16.5" customHeight="1" x14ac:dyDescent="0.25">
      <c r="A655" s="55" t="s">
        <v>1299</v>
      </c>
      <c r="B655" s="56" t="s">
        <v>1306</v>
      </c>
      <c r="C655" s="57" t="s">
        <v>1307</v>
      </c>
      <c r="D655" s="56" t="s">
        <v>6792</v>
      </c>
      <c r="E655" s="56" t="s">
        <v>12</v>
      </c>
      <c r="F655" s="58">
        <v>102</v>
      </c>
      <c r="G655" s="59">
        <v>68.11</v>
      </c>
      <c r="H655" s="60">
        <v>6947.22</v>
      </c>
      <c r="I655" s="38"/>
      <c r="J655" s="38"/>
      <c r="L655" s="27"/>
    </row>
    <row r="656" spans="1:12" ht="16.5" customHeight="1" x14ac:dyDescent="0.25">
      <c r="A656" s="55" t="s">
        <v>4999</v>
      </c>
      <c r="B656" s="56" t="s">
        <v>5003</v>
      </c>
      <c r="C656" s="57" t="s">
        <v>5004</v>
      </c>
      <c r="D656" s="56" t="s">
        <v>6840</v>
      </c>
      <c r="E656" s="56" t="s">
        <v>29</v>
      </c>
      <c r="F656" s="58">
        <v>12</v>
      </c>
      <c r="G656" s="59">
        <v>578.12</v>
      </c>
      <c r="H656" s="60">
        <v>6937.44</v>
      </c>
      <c r="I656" s="38"/>
      <c r="J656" s="38"/>
      <c r="L656" s="27"/>
    </row>
    <row r="657" spans="1:12" ht="16.5" customHeight="1" x14ac:dyDescent="0.25">
      <c r="A657" s="55" t="s">
        <v>1359</v>
      </c>
      <c r="B657" s="56" t="s">
        <v>1366</v>
      </c>
      <c r="C657" s="57" t="s">
        <v>1367</v>
      </c>
      <c r="D657" s="56" t="s">
        <v>36</v>
      </c>
      <c r="E657" s="56" t="s">
        <v>1368</v>
      </c>
      <c r="F657" s="58">
        <v>13</v>
      </c>
      <c r="G657" s="59">
        <v>530.85</v>
      </c>
      <c r="H657" s="60">
        <v>6901.05</v>
      </c>
      <c r="I657" s="38"/>
      <c r="J657" s="38"/>
      <c r="L657" s="27"/>
    </row>
    <row r="658" spans="1:12" ht="16.5" customHeight="1" x14ac:dyDescent="0.25">
      <c r="A658" s="55" t="s">
        <v>6039</v>
      </c>
      <c r="B658" s="56" t="s">
        <v>6052</v>
      </c>
      <c r="C658" s="57" t="s">
        <v>6053</v>
      </c>
      <c r="D658" s="56" t="s">
        <v>6792</v>
      </c>
      <c r="E658" s="56" t="s">
        <v>68</v>
      </c>
      <c r="F658" s="58">
        <v>77</v>
      </c>
      <c r="G658" s="59">
        <v>89.57</v>
      </c>
      <c r="H658" s="60">
        <v>6896.89</v>
      </c>
      <c r="I658" s="38"/>
      <c r="J658" s="38"/>
      <c r="L658" s="27"/>
    </row>
    <row r="659" spans="1:12" ht="16.5" customHeight="1" x14ac:dyDescent="0.25">
      <c r="A659" s="55" t="s">
        <v>1182</v>
      </c>
      <c r="B659" s="56" t="s">
        <v>1183</v>
      </c>
      <c r="C659" s="57" t="s">
        <v>1184</v>
      </c>
      <c r="D659" s="56" t="s">
        <v>11</v>
      </c>
      <c r="E659" s="56" t="s">
        <v>12</v>
      </c>
      <c r="F659" s="58">
        <v>303</v>
      </c>
      <c r="G659" s="59">
        <v>22.69</v>
      </c>
      <c r="H659" s="60">
        <v>6875.07</v>
      </c>
      <c r="I659" s="38"/>
      <c r="J659" s="38"/>
      <c r="L659" s="27"/>
    </row>
    <row r="660" spans="1:12" ht="16.5" customHeight="1" x14ac:dyDescent="0.25">
      <c r="A660" s="55" t="s">
        <v>2490</v>
      </c>
      <c r="B660" s="56" t="s">
        <v>2491</v>
      </c>
      <c r="C660" s="57" t="s">
        <v>2492</v>
      </c>
      <c r="D660" s="56" t="s">
        <v>6840</v>
      </c>
      <c r="E660" s="56" t="s">
        <v>68</v>
      </c>
      <c r="F660" s="58">
        <v>80</v>
      </c>
      <c r="G660" s="59">
        <v>85.51</v>
      </c>
      <c r="H660" s="60">
        <v>6840.8</v>
      </c>
      <c r="I660" s="38"/>
      <c r="J660" s="38"/>
      <c r="L660" s="27"/>
    </row>
    <row r="661" spans="1:12" ht="16.5" customHeight="1" x14ac:dyDescent="0.25">
      <c r="A661" s="55" t="s">
        <v>6655</v>
      </c>
      <c r="B661" s="56" t="s">
        <v>6668</v>
      </c>
      <c r="C661" s="57" t="s">
        <v>6669</v>
      </c>
      <c r="D661" s="56" t="s">
        <v>11</v>
      </c>
      <c r="E661" s="56" t="s">
        <v>19</v>
      </c>
      <c r="F661" s="61">
        <v>3</v>
      </c>
      <c r="G661" s="59">
        <v>2278.34</v>
      </c>
      <c r="H661" s="60">
        <v>6835.02</v>
      </c>
      <c r="I661" s="38"/>
      <c r="J661" s="38"/>
      <c r="L661" s="27"/>
    </row>
    <row r="662" spans="1:12" ht="16.5" customHeight="1" x14ac:dyDescent="0.25">
      <c r="A662" s="55" t="s">
        <v>457</v>
      </c>
      <c r="B662" s="56" t="s">
        <v>461</v>
      </c>
      <c r="C662" s="57" t="s">
        <v>462</v>
      </c>
      <c r="D662" s="56" t="s">
        <v>6792</v>
      </c>
      <c r="E662" s="56" t="s">
        <v>12</v>
      </c>
      <c r="F662" s="58">
        <v>52</v>
      </c>
      <c r="G662" s="59">
        <v>130.74</v>
      </c>
      <c r="H662" s="60">
        <v>6798.48</v>
      </c>
      <c r="I662" s="38"/>
      <c r="J662" s="38"/>
      <c r="L662" s="27"/>
    </row>
    <row r="663" spans="1:12" ht="16.5" customHeight="1" x14ac:dyDescent="0.25">
      <c r="A663" s="55" t="s">
        <v>6523</v>
      </c>
      <c r="B663" s="56" t="s">
        <v>6535</v>
      </c>
      <c r="C663" s="57" t="s">
        <v>6536</v>
      </c>
      <c r="D663" s="56" t="s">
        <v>11</v>
      </c>
      <c r="E663" s="56" t="s">
        <v>6533</v>
      </c>
      <c r="F663" s="58">
        <v>41</v>
      </c>
      <c r="G663" s="59">
        <v>165.69</v>
      </c>
      <c r="H663" s="60">
        <v>6793.29</v>
      </c>
      <c r="I663" s="38"/>
      <c r="J663" s="38"/>
      <c r="L663" s="27"/>
    </row>
    <row r="664" spans="1:12" ht="16.5" customHeight="1" x14ac:dyDescent="0.25">
      <c r="A664" s="55" t="s">
        <v>5847</v>
      </c>
      <c r="B664" s="56" t="s">
        <v>5851</v>
      </c>
      <c r="C664" s="57" t="s">
        <v>5852</v>
      </c>
      <c r="D664" s="56" t="s">
        <v>6792</v>
      </c>
      <c r="E664" s="56" t="s">
        <v>68</v>
      </c>
      <c r="F664" s="58">
        <v>2</v>
      </c>
      <c r="G664" s="59">
        <v>3364.75</v>
      </c>
      <c r="H664" s="60">
        <v>6729.5</v>
      </c>
      <c r="I664" s="38"/>
      <c r="J664" s="38"/>
      <c r="L664" s="27"/>
    </row>
    <row r="665" spans="1:12" ht="16.5" customHeight="1" x14ac:dyDescent="0.25">
      <c r="A665" s="55" t="s">
        <v>865</v>
      </c>
      <c r="B665" s="56" t="s">
        <v>866</v>
      </c>
      <c r="C665" s="57" t="s">
        <v>867</v>
      </c>
      <c r="D665" s="56" t="s">
        <v>6840</v>
      </c>
      <c r="E665" s="56" t="s">
        <v>12</v>
      </c>
      <c r="F665" s="58">
        <v>5</v>
      </c>
      <c r="G665" s="59">
        <v>1345.51</v>
      </c>
      <c r="H665" s="60">
        <v>6727.55</v>
      </c>
      <c r="I665" s="38"/>
      <c r="J665" s="38"/>
      <c r="L665" s="27"/>
    </row>
    <row r="666" spans="1:12" ht="16.5" customHeight="1" x14ac:dyDescent="0.25">
      <c r="A666" s="55" t="s">
        <v>2190</v>
      </c>
      <c r="B666" s="56" t="s">
        <v>2191</v>
      </c>
      <c r="C666" s="57" t="s">
        <v>2192</v>
      </c>
      <c r="D666" s="56" t="s">
        <v>6792</v>
      </c>
      <c r="E666" s="56" t="s">
        <v>68</v>
      </c>
      <c r="F666" s="61">
        <v>785</v>
      </c>
      <c r="G666" s="59">
        <v>8.5399999999999991</v>
      </c>
      <c r="H666" s="60">
        <v>6703.9</v>
      </c>
      <c r="I666" s="38"/>
      <c r="J666" s="38"/>
      <c r="L666" s="27"/>
    </row>
    <row r="667" spans="1:12" ht="16.5" customHeight="1" x14ac:dyDescent="0.25">
      <c r="A667" s="55" t="s">
        <v>4215</v>
      </c>
      <c r="B667" s="56" t="s">
        <v>4249</v>
      </c>
      <c r="C667" s="57" t="s">
        <v>4250</v>
      </c>
      <c r="D667" s="56" t="s">
        <v>6792</v>
      </c>
      <c r="E667" s="56" t="s">
        <v>19</v>
      </c>
      <c r="F667" s="58">
        <v>5</v>
      </c>
      <c r="G667" s="59">
        <v>1339.87</v>
      </c>
      <c r="H667" s="60">
        <v>6699.35</v>
      </c>
      <c r="I667" s="38"/>
      <c r="J667" s="38"/>
      <c r="L667" s="27"/>
    </row>
    <row r="668" spans="1:12" ht="16.5" customHeight="1" x14ac:dyDescent="0.25">
      <c r="A668" s="55" t="s">
        <v>1891</v>
      </c>
      <c r="B668" s="56" t="s">
        <v>1892</v>
      </c>
      <c r="C668" s="57" t="s">
        <v>1893</v>
      </c>
      <c r="D668" s="56" t="s">
        <v>6792</v>
      </c>
      <c r="E668" s="56" t="s">
        <v>68</v>
      </c>
      <c r="F668" s="58">
        <v>150</v>
      </c>
      <c r="G668" s="59">
        <v>44.41</v>
      </c>
      <c r="H668" s="60">
        <v>6661.5</v>
      </c>
      <c r="I668" s="38"/>
      <c r="J668" s="38"/>
      <c r="K668" s="27" t="s">
        <v>6801</v>
      </c>
      <c r="L668" s="27"/>
    </row>
    <row r="669" spans="1:12" ht="16.5" customHeight="1" x14ac:dyDescent="0.25">
      <c r="A669" s="55" t="s">
        <v>2604</v>
      </c>
      <c r="B669" s="56" t="s">
        <v>2605</v>
      </c>
      <c r="C669" s="57" t="s">
        <v>2606</v>
      </c>
      <c r="D669" s="56" t="s">
        <v>11</v>
      </c>
      <c r="E669" s="56" t="s">
        <v>19</v>
      </c>
      <c r="F669" s="58">
        <v>80</v>
      </c>
      <c r="G669" s="59">
        <v>83.18</v>
      </c>
      <c r="H669" s="60">
        <v>6654.4</v>
      </c>
      <c r="I669" s="38"/>
      <c r="J669" s="38"/>
      <c r="L669" s="27"/>
    </row>
    <row r="670" spans="1:12" ht="16.5" customHeight="1" x14ac:dyDescent="0.25">
      <c r="A670" s="55" t="s">
        <v>488</v>
      </c>
      <c r="B670" s="56" t="s">
        <v>489</v>
      </c>
      <c r="C670" s="57" t="s">
        <v>490</v>
      </c>
      <c r="D670" s="56" t="s">
        <v>11</v>
      </c>
      <c r="E670" s="56" t="s">
        <v>19</v>
      </c>
      <c r="F670" s="58">
        <v>4</v>
      </c>
      <c r="G670" s="59">
        <v>1656.08</v>
      </c>
      <c r="H670" s="60">
        <v>6624.32</v>
      </c>
      <c r="I670" s="38"/>
      <c r="J670" s="38"/>
      <c r="L670" s="27"/>
    </row>
    <row r="671" spans="1:12" ht="16.5" customHeight="1" x14ac:dyDescent="0.25">
      <c r="A671" s="55" t="s">
        <v>5658</v>
      </c>
      <c r="B671" s="56" t="s">
        <v>5659</v>
      </c>
      <c r="C671" s="57" t="s">
        <v>5660</v>
      </c>
      <c r="D671" s="56" t="s">
        <v>6792</v>
      </c>
      <c r="E671" s="56" t="s">
        <v>68</v>
      </c>
      <c r="F671" s="58">
        <v>7</v>
      </c>
      <c r="G671" s="59">
        <v>945.15</v>
      </c>
      <c r="H671" s="60">
        <v>6616.05</v>
      </c>
      <c r="I671" s="38"/>
      <c r="J671" s="38"/>
      <c r="L671" s="27"/>
    </row>
    <row r="672" spans="1:12" ht="16.5" customHeight="1" x14ac:dyDescent="0.25">
      <c r="A672" s="55" t="s">
        <v>1714</v>
      </c>
      <c r="B672" s="56" t="s">
        <v>1715</v>
      </c>
      <c r="C672" s="57" t="s">
        <v>1716</v>
      </c>
      <c r="D672" s="56" t="s">
        <v>11</v>
      </c>
      <c r="E672" s="56" t="s">
        <v>68</v>
      </c>
      <c r="F672" s="58">
        <v>202</v>
      </c>
      <c r="G672" s="59">
        <v>32.71</v>
      </c>
      <c r="H672" s="60">
        <v>6607.42</v>
      </c>
      <c r="I672" s="38"/>
      <c r="J672" s="38"/>
      <c r="L672" s="27"/>
    </row>
    <row r="673" spans="1:12" ht="16.5" customHeight="1" x14ac:dyDescent="0.25">
      <c r="A673" s="55" t="s">
        <v>112</v>
      </c>
      <c r="B673" s="56" t="s">
        <v>113</v>
      </c>
      <c r="C673" s="57" t="s">
        <v>114</v>
      </c>
      <c r="D673" s="56" t="s">
        <v>11</v>
      </c>
      <c r="E673" s="56" t="s">
        <v>12</v>
      </c>
      <c r="F673" s="58">
        <v>127</v>
      </c>
      <c r="G673" s="59">
        <v>51.94</v>
      </c>
      <c r="H673" s="60">
        <v>6596.38</v>
      </c>
      <c r="I673" s="38"/>
      <c r="J673" s="38"/>
      <c r="L673" s="27"/>
    </row>
    <row r="674" spans="1:12" ht="16.5" customHeight="1" x14ac:dyDescent="0.25">
      <c r="A674" s="55" t="s">
        <v>1822</v>
      </c>
      <c r="B674" s="56" t="s">
        <v>1823</v>
      </c>
      <c r="C674" s="57" t="s">
        <v>1824</v>
      </c>
      <c r="D674" s="56" t="s">
        <v>11</v>
      </c>
      <c r="E674" s="56" t="s">
        <v>68</v>
      </c>
      <c r="F674" s="58">
        <v>7</v>
      </c>
      <c r="G674" s="59">
        <v>942.03</v>
      </c>
      <c r="H674" s="60">
        <v>6594.21</v>
      </c>
      <c r="I674" s="38"/>
      <c r="J674" s="38"/>
      <c r="L674" s="27"/>
    </row>
    <row r="675" spans="1:12" ht="16.5" customHeight="1" x14ac:dyDescent="0.25">
      <c r="A675" s="55" t="s">
        <v>1447</v>
      </c>
      <c r="B675" s="56" t="s">
        <v>1448</v>
      </c>
      <c r="C675" s="57" t="s">
        <v>1449</v>
      </c>
      <c r="D675" s="56" t="s">
        <v>11</v>
      </c>
      <c r="E675" s="56" t="s">
        <v>68</v>
      </c>
      <c r="F675" s="58">
        <v>53</v>
      </c>
      <c r="G675" s="59">
        <v>124.33</v>
      </c>
      <c r="H675" s="60">
        <v>6589.49</v>
      </c>
      <c r="I675" s="38"/>
      <c r="J675" s="38"/>
      <c r="L675" s="27"/>
    </row>
    <row r="676" spans="1:12" ht="16.5" customHeight="1" x14ac:dyDescent="0.25">
      <c r="A676" s="55" t="s">
        <v>1629</v>
      </c>
      <c r="B676" s="56" t="s">
        <v>1630</v>
      </c>
      <c r="C676" s="57" t="s">
        <v>1631</v>
      </c>
      <c r="D676" s="56" t="s">
        <v>6792</v>
      </c>
      <c r="E676" s="56" t="s">
        <v>68</v>
      </c>
      <c r="F676" s="58">
        <v>177</v>
      </c>
      <c r="G676" s="59">
        <v>37.22</v>
      </c>
      <c r="H676" s="60">
        <v>6587.94</v>
      </c>
      <c r="I676" s="38"/>
      <c r="J676" s="38"/>
      <c r="L676" s="27"/>
    </row>
    <row r="677" spans="1:12" ht="16.5" customHeight="1" x14ac:dyDescent="0.25">
      <c r="A677" s="55" t="s">
        <v>1509</v>
      </c>
      <c r="B677" s="56" t="s">
        <v>1510</v>
      </c>
      <c r="C677" s="57" t="s">
        <v>1511</v>
      </c>
      <c r="D677" s="56" t="s">
        <v>11</v>
      </c>
      <c r="E677" s="56" t="s">
        <v>19</v>
      </c>
      <c r="F677" s="58">
        <v>12</v>
      </c>
      <c r="G677" s="59">
        <v>548.97</v>
      </c>
      <c r="H677" s="60">
        <v>6587.64</v>
      </c>
      <c r="I677" s="38"/>
      <c r="J677" s="38"/>
      <c r="L677" s="27"/>
    </row>
    <row r="678" spans="1:12" ht="16.5" customHeight="1" x14ac:dyDescent="0.25">
      <c r="A678" s="55" t="s">
        <v>97</v>
      </c>
      <c r="B678" s="56" t="s">
        <v>98</v>
      </c>
      <c r="C678" s="57" t="s">
        <v>99</v>
      </c>
      <c r="D678" s="56" t="s">
        <v>11</v>
      </c>
      <c r="E678" s="56" t="s">
        <v>93</v>
      </c>
      <c r="F678" s="58">
        <v>445</v>
      </c>
      <c r="G678" s="59">
        <v>14.74</v>
      </c>
      <c r="H678" s="60">
        <v>6559.3</v>
      </c>
      <c r="I678" s="38"/>
      <c r="J678" s="38"/>
      <c r="L678" s="27"/>
    </row>
    <row r="679" spans="1:12" ht="16.5" customHeight="1" x14ac:dyDescent="0.25">
      <c r="A679" s="55" t="s">
        <v>877</v>
      </c>
      <c r="B679" s="56" t="s">
        <v>878</v>
      </c>
      <c r="C679" s="57" t="s">
        <v>879</v>
      </c>
      <c r="D679" s="56" t="s">
        <v>880</v>
      </c>
      <c r="E679" s="56" t="s">
        <v>19</v>
      </c>
      <c r="F679" s="58">
        <v>20</v>
      </c>
      <c r="G679" s="59">
        <v>327.24</v>
      </c>
      <c r="H679" s="60">
        <v>6544.8</v>
      </c>
      <c r="I679" s="38"/>
      <c r="J679" s="38"/>
      <c r="L679" s="27"/>
    </row>
    <row r="680" spans="1:12" ht="16.5" customHeight="1" x14ac:dyDescent="0.25">
      <c r="A680" s="55" t="s">
        <v>5865</v>
      </c>
      <c r="B680" s="56" t="s">
        <v>5869</v>
      </c>
      <c r="C680" s="57" t="s">
        <v>5870</v>
      </c>
      <c r="D680" s="56" t="s">
        <v>6792</v>
      </c>
      <c r="E680" s="56" t="s">
        <v>29</v>
      </c>
      <c r="F680" s="58">
        <v>7</v>
      </c>
      <c r="G680" s="59">
        <v>928.43</v>
      </c>
      <c r="H680" s="60">
        <v>6499.01</v>
      </c>
      <c r="I680" s="38"/>
      <c r="J680" s="38"/>
      <c r="L680" s="27"/>
    </row>
    <row r="681" spans="1:12" ht="16.5" customHeight="1" x14ac:dyDescent="0.25">
      <c r="A681" s="55" t="s">
        <v>5971</v>
      </c>
      <c r="B681" s="56" t="s">
        <v>5974</v>
      </c>
      <c r="C681" s="57" t="s">
        <v>5870</v>
      </c>
      <c r="D681" s="56" t="s">
        <v>6792</v>
      </c>
      <c r="E681" s="56" t="s">
        <v>29</v>
      </c>
      <c r="F681" s="58">
        <v>7</v>
      </c>
      <c r="G681" s="59">
        <v>928.43</v>
      </c>
      <c r="H681" s="60">
        <v>6499.01</v>
      </c>
      <c r="I681" s="38"/>
      <c r="J681" s="38"/>
      <c r="L681" s="27"/>
    </row>
    <row r="682" spans="1:12" ht="16.5" customHeight="1" x14ac:dyDescent="0.25">
      <c r="A682" s="55" t="s">
        <v>4814</v>
      </c>
      <c r="B682" s="56" t="s">
        <v>4818</v>
      </c>
      <c r="C682" s="57" t="s">
        <v>4819</v>
      </c>
      <c r="D682" s="56" t="s">
        <v>11</v>
      </c>
      <c r="E682" s="56" t="s">
        <v>12</v>
      </c>
      <c r="F682" s="58">
        <v>100</v>
      </c>
      <c r="G682" s="59">
        <v>64.94</v>
      </c>
      <c r="H682" s="60">
        <v>6494</v>
      </c>
      <c r="I682" s="38"/>
      <c r="J682" s="38"/>
      <c r="L682" s="27"/>
    </row>
    <row r="683" spans="1:12" ht="16.5" customHeight="1" x14ac:dyDescent="0.25">
      <c r="A683" s="55" t="s">
        <v>911</v>
      </c>
      <c r="B683" s="56" t="s">
        <v>912</v>
      </c>
      <c r="C683" s="57" t="s">
        <v>913</v>
      </c>
      <c r="D683" s="56" t="s">
        <v>6792</v>
      </c>
      <c r="E683" s="56" t="s">
        <v>68</v>
      </c>
      <c r="F683" s="58">
        <v>20</v>
      </c>
      <c r="G683" s="59">
        <v>323.95</v>
      </c>
      <c r="H683" s="60">
        <v>6479</v>
      </c>
      <c r="I683" s="38"/>
      <c r="J683" s="38"/>
      <c r="K683" s="27" t="s">
        <v>6799</v>
      </c>
      <c r="L683" s="27"/>
    </row>
    <row r="684" spans="1:12" ht="16.5" customHeight="1" x14ac:dyDescent="0.25">
      <c r="A684" s="55" t="s">
        <v>1575</v>
      </c>
      <c r="B684" s="56" t="s">
        <v>1576</v>
      </c>
      <c r="C684" s="57" t="s">
        <v>1577</v>
      </c>
      <c r="D684" s="56" t="s">
        <v>11</v>
      </c>
      <c r="E684" s="56" t="s">
        <v>68</v>
      </c>
      <c r="F684" s="58">
        <v>77</v>
      </c>
      <c r="G684" s="59">
        <v>84.07</v>
      </c>
      <c r="H684" s="60">
        <v>6473.39</v>
      </c>
      <c r="I684" s="38"/>
      <c r="J684" s="38"/>
      <c r="L684" s="27"/>
    </row>
    <row r="685" spans="1:12" ht="33" customHeight="1" x14ac:dyDescent="0.25">
      <c r="A685" s="55" t="s">
        <v>5959</v>
      </c>
      <c r="B685" s="56" t="s">
        <v>5963</v>
      </c>
      <c r="C685" s="57" t="s">
        <v>5964</v>
      </c>
      <c r="D685" s="56" t="s">
        <v>11</v>
      </c>
      <c r="E685" s="56" t="s">
        <v>19</v>
      </c>
      <c r="F685" s="58">
        <v>17</v>
      </c>
      <c r="G685" s="59">
        <v>380.66</v>
      </c>
      <c r="H685" s="60">
        <v>6471.22</v>
      </c>
      <c r="I685" s="38"/>
      <c r="J685" s="38"/>
      <c r="L685" s="27"/>
    </row>
    <row r="686" spans="1:12" ht="16.5" customHeight="1" x14ac:dyDescent="0.25">
      <c r="A686" s="55" t="s">
        <v>356</v>
      </c>
      <c r="B686" s="56" t="s">
        <v>360</v>
      </c>
      <c r="C686" s="57" t="s">
        <v>361</v>
      </c>
      <c r="D686" s="56" t="s">
        <v>11</v>
      </c>
      <c r="E686" s="56" t="s">
        <v>12</v>
      </c>
      <c r="F686" s="58">
        <v>52</v>
      </c>
      <c r="G686" s="59">
        <v>123.4</v>
      </c>
      <c r="H686" s="60">
        <v>6416.8</v>
      </c>
      <c r="I686" s="38"/>
      <c r="J686" s="38"/>
      <c r="L686" s="27"/>
    </row>
    <row r="687" spans="1:12" ht="16.5" customHeight="1" x14ac:dyDescent="0.25">
      <c r="A687" s="55" t="s">
        <v>1635</v>
      </c>
      <c r="B687" s="56" t="s">
        <v>1636</v>
      </c>
      <c r="C687" s="57" t="s">
        <v>1637</v>
      </c>
      <c r="D687" s="56" t="s">
        <v>6792</v>
      </c>
      <c r="E687" s="56" t="s">
        <v>19</v>
      </c>
      <c r="F687" s="58">
        <v>102</v>
      </c>
      <c r="G687" s="59">
        <v>62.72</v>
      </c>
      <c r="H687" s="60">
        <v>6397.44</v>
      </c>
      <c r="I687" s="38"/>
      <c r="J687" s="38"/>
      <c r="L687" s="27"/>
    </row>
    <row r="688" spans="1:12" ht="16.5" customHeight="1" x14ac:dyDescent="0.25">
      <c r="A688" s="55" t="s">
        <v>4727</v>
      </c>
      <c r="B688" s="56" t="s">
        <v>4728</v>
      </c>
      <c r="C688" s="57" t="s">
        <v>4729</v>
      </c>
      <c r="D688" s="56" t="s">
        <v>11</v>
      </c>
      <c r="E688" s="56" t="s">
        <v>12</v>
      </c>
      <c r="F688" s="58">
        <v>130</v>
      </c>
      <c r="G688" s="59">
        <v>49.15</v>
      </c>
      <c r="H688" s="60">
        <v>6389.5</v>
      </c>
      <c r="I688" s="38"/>
      <c r="J688" s="38"/>
      <c r="L688" s="27"/>
    </row>
    <row r="689" spans="1:12" ht="16.5" customHeight="1" x14ac:dyDescent="0.25">
      <c r="A689" s="55" t="s">
        <v>103</v>
      </c>
      <c r="B689" s="56" t="s">
        <v>104</v>
      </c>
      <c r="C689" s="57" t="s">
        <v>105</v>
      </c>
      <c r="D689" s="56" t="s">
        <v>6792</v>
      </c>
      <c r="E689" s="56" t="s">
        <v>12</v>
      </c>
      <c r="F689" s="58">
        <v>26</v>
      </c>
      <c r="G689" s="59">
        <v>245.48</v>
      </c>
      <c r="H689" s="60">
        <v>6382.48</v>
      </c>
      <c r="I689" s="38"/>
      <c r="J689" s="38"/>
      <c r="L689" s="27"/>
    </row>
    <row r="690" spans="1:12" ht="16.5" customHeight="1" x14ac:dyDescent="0.25">
      <c r="A690" s="55" t="s">
        <v>662</v>
      </c>
      <c r="B690" s="56" t="s">
        <v>663</v>
      </c>
      <c r="C690" s="57" t="s">
        <v>664</v>
      </c>
      <c r="D690" s="56" t="s">
        <v>6792</v>
      </c>
      <c r="E690" s="56" t="s">
        <v>19</v>
      </c>
      <c r="F690" s="58">
        <v>61</v>
      </c>
      <c r="G690" s="59">
        <v>104.22</v>
      </c>
      <c r="H690" s="60">
        <v>6357.42</v>
      </c>
      <c r="I690" s="38"/>
      <c r="J690" s="38"/>
      <c r="L690" s="27"/>
    </row>
    <row r="691" spans="1:12" ht="16.5" customHeight="1" x14ac:dyDescent="0.25">
      <c r="A691" s="55" t="s">
        <v>2505</v>
      </c>
      <c r="B691" s="56" t="s">
        <v>2506</v>
      </c>
      <c r="C691" s="57" t="s">
        <v>2507</v>
      </c>
      <c r="D691" s="56" t="s">
        <v>6840</v>
      </c>
      <c r="E691" s="56" t="s">
        <v>68</v>
      </c>
      <c r="F691" s="58">
        <v>40</v>
      </c>
      <c r="G691" s="59">
        <v>158.68</v>
      </c>
      <c r="H691" s="60">
        <v>6347.2</v>
      </c>
      <c r="I691" s="38"/>
      <c r="J691" s="38"/>
      <c r="L691" s="27"/>
    </row>
    <row r="692" spans="1:12" ht="16.5" customHeight="1" x14ac:dyDescent="0.25">
      <c r="A692" s="55" t="s">
        <v>6102</v>
      </c>
      <c r="B692" s="56" t="s">
        <v>6115</v>
      </c>
      <c r="C692" s="57" t="s">
        <v>6116</v>
      </c>
      <c r="D692" s="56" t="s">
        <v>6792</v>
      </c>
      <c r="E692" s="56" t="s">
        <v>19</v>
      </c>
      <c r="F692" s="58">
        <v>7</v>
      </c>
      <c r="G692" s="59">
        <v>905.31</v>
      </c>
      <c r="H692" s="60">
        <v>6337.17</v>
      </c>
      <c r="I692" s="38"/>
      <c r="J692" s="38"/>
      <c r="L692" s="27"/>
    </row>
    <row r="693" spans="1:12" ht="33" customHeight="1" x14ac:dyDescent="0.25">
      <c r="A693" s="55" t="s">
        <v>521</v>
      </c>
      <c r="B693" s="56" t="s">
        <v>522</v>
      </c>
      <c r="C693" s="57" t="s">
        <v>523</v>
      </c>
      <c r="D693" s="56" t="s">
        <v>6792</v>
      </c>
      <c r="E693" s="56" t="s">
        <v>19</v>
      </c>
      <c r="F693" s="58">
        <v>9</v>
      </c>
      <c r="G693" s="59">
        <v>701.42</v>
      </c>
      <c r="H693" s="60">
        <v>6312.78</v>
      </c>
      <c r="I693" s="38"/>
      <c r="J693" s="38"/>
      <c r="L693" s="27"/>
    </row>
    <row r="694" spans="1:12" ht="16.5" customHeight="1" x14ac:dyDescent="0.25">
      <c r="A694" s="55" t="s">
        <v>485</v>
      </c>
      <c r="B694" s="56" t="s">
        <v>486</v>
      </c>
      <c r="C694" s="57" t="s">
        <v>487</v>
      </c>
      <c r="D694" s="56" t="s">
        <v>11</v>
      </c>
      <c r="E694" s="56" t="s">
        <v>19</v>
      </c>
      <c r="F694" s="58">
        <v>4</v>
      </c>
      <c r="G694" s="59">
        <v>1576.48</v>
      </c>
      <c r="H694" s="60">
        <v>6305.92</v>
      </c>
      <c r="I694" s="38"/>
      <c r="J694" s="38"/>
      <c r="L694" s="27"/>
    </row>
    <row r="695" spans="1:12" ht="16.5" customHeight="1" x14ac:dyDescent="0.25">
      <c r="A695" s="55" t="s">
        <v>6029</v>
      </c>
      <c r="B695" s="56" t="s">
        <v>6040</v>
      </c>
      <c r="C695" s="57" t="s">
        <v>6041</v>
      </c>
      <c r="D695" s="56" t="s">
        <v>6792</v>
      </c>
      <c r="E695" s="56" t="s">
        <v>68</v>
      </c>
      <c r="F695" s="58">
        <v>77</v>
      </c>
      <c r="G695" s="59">
        <v>81.760000000000005</v>
      </c>
      <c r="H695" s="60">
        <v>6295.52</v>
      </c>
      <c r="I695" s="38"/>
      <c r="J695" s="38"/>
      <c r="L695" s="27"/>
    </row>
    <row r="696" spans="1:12" ht="33" customHeight="1" x14ac:dyDescent="0.25">
      <c r="A696" s="55" t="s">
        <v>1172</v>
      </c>
      <c r="B696" s="56" t="s">
        <v>1173</v>
      </c>
      <c r="C696" s="57" t="s">
        <v>6843</v>
      </c>
      <c r="D696" s="56" t="s">
        <v>6792</v>
      </c>
      <c r="E696" s="56" t="s">
        <v>68</v>
      </c>
      <c r="F696" s="58">
        <v>100</v>
      </c>
      <c r="G696" s="59">
        <v>62.92</v>
      </c>
      <c r="H696" s="60">
        <v>6292</v>
      </c>
      <c r="I696" s="38"/>
      <c r="J696" s="38"/>
      <c r="K696" s="27" t="s">
        <v>6801</v>
      </c>
      <c r="L696" s="27"/>
    </row>
    <row r="697" spans="1:12" ht="16.5" customHeight="1" x14ac:dyDescent="0.25">
      <c r="A697" s="55" t="s">
        <v>2583</v>
      </c>
      <c r="B697" s="56" t="s">
        <v>2584</v>
      </c>
      <c r="C697" s="57" t="s">
        <v>2585</v>
      </c>
      <c r="D697" s="56" t="s">
        <v>11</v>
      </c>
      <c r="E697" s="56" t="s">
        <v>19</v>
      </c>
      <c r="F697" s="58">
        <v>80</v>
      </c>
      <c r="G697" s="59">
        <v>78.27</v>
      </c>
      <c r="H697" s="60">
        <v>6261.6</v>
      </c>
      <c r="I697" s="38"/>
      <c r="J697" s="38"/>
      <c r="L697" s="27"/>
    </row>
    <row r="698" spans="1:12" ht="33" customHeight="1" x14ac:dyDescent="0.25">
      <c r="A698" s="55" t="s">
        <v>2031</v>
      </c>
      <c r="B698" s="56" t="s">
        <v>2032</v>
      </c>
      <c r="C698" s="57" t="s">
        <v>2033</v>
      </c>
      <c r="D698" s="56" t="s">
        <v>6792</v>
      </c>
      <c r="E698" s="56" t="s">
        <v>19</v>
      </c>
      <c r="F698" s="58">
        <v>2</v>
      </c>
      <c r="G698" s="59">
        <v>3127.53</v>
      </c>
      <c r="H698" s="60">
        <v>6255.06</v>
      </c>
      <c r="I698" s="38"/>
      <c r="J698" s="38"/>
      <c r="L698" s="27"/>
    </row>
    <row r="699" spans="1:12" ht="16.5" customHeight="1" x14ac:dyDescent="0.25">
      <c r="A699" s="55" t="s">
        <v>406</v>
      </c>
      <c r="B699" s="56" t="s">
        <v>410</v>
      </c>
      <c r="C699" s="57" t="s">
        <v>411</v>
      </c>
      <c r="D699" s="56" t="s">
        <v>6792</v>
      </c>
      <c r="E699" s="56" t="s">
        <v>12</v>
      </c>
      <c r="F699" s="58">
        <v>36</v>
      </c>
      <c r="G699" s="59">
        <v>173.24</v>
      </c>
      <c r="H699" s="60">
        <v>6236.64</v>
      </c>
      <c r="I699" s="38"/>
      <c r="J699" s="38"/>
      <c r="L699" s="27"/>
    </row>
    <row r="700" spans="1:12" ht="16.5" customHeight="1" x14ac:dyDescent="0.25">
      <c r="A700" s="55" t="s">
        <v>1290</v>
      </c>
      <c r="B700" s="56" t="s">
        <v>1297</v>
      </c>
      <c r="C700" s="57" t="s">
        <v>1298</v>
      </c>
      <c r="D700" s="56" t="s">
        <v>6792</v>
      </c>
      <c r="E700" s="56" t="s">
        <v>12</v>
      </c>
      <c r="F700" s="58">
        <v>39</v>
      </c>
      <c r="G700" s="59">
        <v>159.69999999999999</v>
      </c>
      <c r="H700" s="60">
        <v>6228.3</v>
      </c>
      <c r="I700" s="38"/>
      <c r="J700" s="38"/>
      <c r="L700" s="27"/>
    </row>
    <row r="701" spans="1:12" ht="16.5" customHeight="1" x14ac:dyDescent="0.25">
      <c r="A701" s="55" t="s">
        <v>4284</v>
      </c>
      <c r="B701" s="56" t="s">
        <v>4302</v>
      </c>
      <c r="C701" s="57" t="s">
        <v>4303</v>
      </c>
      <c r="D701" s="56" t="s">
        <v>6840</v>
      </c>
      <c r="E701" s="56" t="s">
        <v>19</v>
      </c>
      <c r="F701" s="58">
        <v>3</v>
      </c>
      <c r="G701" s="59">
        <v>2075.9299999999998</v>
      </c>
      <c r="H701" s="60">
        <v>6227.79</v>
      </c>
      <c r="I701" s="38"/>
      <c r="J701" s="38"/>
      <c r="L701" s="27"/>
    </row>
    <row r="702" spans="1:12" ht="16.5" customHeight="1" x14ac:dyDescent="0.25">
      <c r="A702" s="55" t="s">
        <v>2457</v>
      </c>
      <c r="B702" s="56" t="s">
        <v>2458</v>
      </c>
      <c r="C702" s="57" t="s">
        <v>2459</v>
      </c>
      <c r="D702" s="56" t="s">
        <v>6792</v>
      </c>
      <c r="E702" s="56" t="s">
        <v>19</v>
      </c>
      <c r="F702" s="58">
        <v>5</v>
      </c>
      <c r="G702" s="59">
        <v>1241.3800000000001</v>
      </c>
      <c r="H702" s="60">
        <v>6206.9</v>
      </c>
      <c r="I702" s="38"/>
      <c r="J702" s="38"/>
      <c r="L702" s="27"/>
    </row>
    <row r="703" spans="1:12" ht="16.5" customHeight="1" x14ac:dyDescent="0.25">
      <c r="A703" s="55" t="s">
        <v>2848</v>
      </c>
      <c r="B703" s="56" t="s">
        <v>2849</v>
      </c>
      <c r="C703" s="57" t="s">
        <v>2850</v>
      </c>
      <c r="D703" s="56" t="s">
        <v>11</v>
      </c>
      <c r="E703" s="56" t="s">
        <v>19</v>
      </c>
      <c r="F703" s="58">
        <v>367</v>
      </c>
      <c r="G703" s="59">
        <v>16.91</v>
      </c>
      <c r="H703" s="60">
        <v>6205.97</v>
      </c>
      <c r="I703" s="38"/>
      <c r="J703" s="38"/>
      <c r="L703" s="27"/>
    </row>
    <row r="704" spans="1:12" ht="16.5" customHeight="1" x14ac:dyDescent="0.25">
      <c r="A704" s="55" t="s">
        <v>3782</v>
      </c>
      <c r="B704" s="56" t="s">
        <v>3795</v>
      </c>
      <c r="C704" s="57" t="s">
        <v>3796</v>
      </c>
      <c r="D704" s="56" t="s">
        <v>6792</v>
      </c>
      <c r="E704" s="56" t="s">
        <v>19</v>
      </c>
      <c r="F704" s="58">
        <v>5</v>
      </c>
      <c r="G704" s="59">
        <v>1240.48</v>
      </c>
      <c r="H704" s="60">
        <v>6202.4</v>
      </c>
      <c r="I704" s="38"/>
      <c r="J704" s="38"/>
      <c r="L704" s="27"/>
    </row>
    <row r="705" spans="1:12" ht="16.5" customHeight="1" x14ac:dyDescent="0.25">
      <c r="A705" s="55" t="s">
        <v>6580</v>
      </c>
      <c r="B705" s="56" t="s">
        <v>6593</v>
      </c>
      <c r="C705" s="57" t="s">
        <v>6594</v>
      </c>
      <c r="D705" s="56" t="s">
        <v>6840</v>
      </c>
      <c r="E705" s="56" t="s">
        <v>68</v>
      </c>
      <c r="F705" s="61">
        <v>41</v>
      </c>
      <c r="G705" s="59">
        <v>151.25</v>
      </c>
      <c r="H705" s="60">
        <v>6201.25</v>
      </c>
      <c r="I705" s="38"/>
      <c r="J705" s="38"/>
      <c r="L705" s="27"/>
    </row>
    <row r="706" spans="1:12" ht="16.5" customHeight="1" x14ac:dyDescent="0.25">
      <c r="A706" s="55" t="s">
        <v>2613</v>
      </c>
      <c r="B706" s="56" t="s">
        <v>2614</v>
      </c>
      <c r="C706" s="57" t="s">
        <v>2615</v>
      </c>
      <c r="D706" s="56" t="s">
        <v>6792</v>
      </c>
      <c r="E706" s="56" t="s">
        <v>19</v>
      </c>
      <c r="F706" s="58">
        <v>13</v>
      </c>
      <c r="G706" s="59">
        <v>475.96</v>
      </c>
      <c r="H706" s="60">
        <v>6187.48</v>
      </c>
      <c r="I706" s="38"/>
      <c r="J706" s="38"/>
      <c r="L706" s="27"/>
    </row>
    <row r="707" spans="1:12" ht="16.5" customHeight="1" x14ac:dyDescent="0.25">
      <c r="A707" s="55" t="s">
        <v>902</v>
      </c>
      <c r="B707" s="56" t="s">
        <v>903</v>
      </c>
      <c r="C707" s="57" t="s">
        <v>904</v>
      </c>
      <c r="D707" s="56" t="s">
        <v>6792</v>
      </c>
      <c r="E707" s="56" t="s">
        <v>12</v>
      </c>
      <c r="F707" s="58">
        <v>17</v>
      </c>
      <c r="G707" s="59">
        <v>363.83</v>
      </c>
      <c r="H707" s="60">
        <v>6185.11</v>
      </c>
      <c r="I707" s="38"/>
      <c r="J707" s="38"/>
      <c r="L707" s="27"/>
    </row>
    <row r="708" spans="1:12" ht="16.5" customHeight="1" x14ac:dyDescent="0.25">
      <c r="A708" s="55" t="s">
        <v>2598</v>
      </c>
      <c r="B708" s="56" t="s">
        <v>2599</v>
      </c>
      <c r="C708" s="57" t="s">
        <v>2600</v>
      </c>
      <c r="D708" s="56" t="s">
        <v>11</v>
      </c>
      <c r="E708" s="56" t="s">
        <v>19</v>
      </c>
      <c r="F708" s="58">
        <v>80</v>
      </c>
      <c r="G708" s="59">
        <v>77.14</v>
      </c>
      <c r="H708" s="60">
        <v>6171.2</v>
      </c>
      <c r="I708" s="38"/>
      <c r="J708" s="38"/>
      <c r="L708" s="27"/>
    </row>
    <row r="709" spans="1:12" ht="16.5" customHeight="1" x14ac:dyDescent="0.25">
      <c r="A709" s="55" t="s">
        <v>2601</v>
      </c>
      <c r="B709" s="56" t="s">
        <v>2602</v>
      </c>
      <c r="C709" s="57" t="s">
        <v>2603</v>
      </c>
      <c r="D709" s="56" t="s">
        <v>11</v>
      </c>
      <c r="E709" s="56" t="s">
        <v>19</v>
      </c>
      <c r="F709" s="58">
        <v>80</v>
      </c>
      <c r="G709" s="59">
        <v>77.14</v>
      </c>
      <c r="H709" s="60">
        <v>6171.2</v>
      </c>
      <c r="I709" s="38"/>
      <c r="J709" s="38"/>
      <c r="L709" s="27"/>
    </row>
    <row r="710" spans="1:12" ht="16.5" customHeight="1" x14ac:dyDescent="0.25">
      <c r="A710" s="55" t="s">
        <v>353</v>
      </c>
      <c r="B710" s="56" t="s">
        <v>357</v>
      </c>
      <c r="C710" s="57" t="s">
        <v>358</v>
      </c>
      <c r="D710" s="56" t="s">
        <v>11</v>
      </c>
      <c r="E710" s="56" t="s">
        <v>12</v>
      </c>
      <c r="F710" s="58">
        <v>26</v>
      </c>
      <c r="G710" s="59">
        <v>236.74</v>
      </c>
      <c r="H710" s="60">
        <v>6155.24</v>
      </c>
      <c r="I710" s="38"/>
      <c r="J710" s="38"/>
      <c r="L710" s="27"/>
    </row>
    <row r="711" spans="1:12" ht="16.5" customHeight="1" x14ac:dyDescent="0.25">
      <c r="A711" s="55" t="s">
        <v>2112</v>
      </c>
      <c r="B711" s="56" t="s">
        <v>2113</v>
      </c>
      <c r="C711" s="57" t="s">
        <v>2114</v>
      </c>
      <c r="D711" s="56" t="s">
        <v>6792</v>
      </c>
      <c r="E711" s="56" t="s">
        <v>12</v>
      </c>
      <c r="F711" s="61">
        <v>5</v>
      </c>
      <c r="G711" s="59">
        <v>1228.73</v>
      </c>
      <c r="H711" s="60">
        <v>6143.65</v>
      </c>
      <c r="I711" s="38"/>
      <c r="J711" s="38"/>
      <c r="L711" s="27"/>
    </row>
    <row r="712" spans="1:12" ht="15" customHeight="1" x14ac:dyDescent="0.25">
      <c r="A712" s="55" t="s">
        <v>2364</v>
      </c>
      <c r="B712" s="56" t="s">
        <v>2365</v>
      </c>
      <c r="C712" s="57" t="s">
        <v>2366</v>
      </c>
      <c r="D712" s="56" t="s">
        <v>6792</v>
      </c>
      <c r="E712" s="56" t="s">
        <v>12</v>
      </c>
      <c r="F712" s="61">
        <v>5</v>
      </c>
      <c r="G712" s="59">
        <v>1228.73</v>
      </c>
      <c r="H712" s="60">
        <v>6143.65</v>
      </c>
      <c r="I712" s="38"/>
      <c r="J712" s="38"/>
      <c r="L712" s="27"/>
    </row>
    <row r="713" spans="1:12" ht="16.5" customHeight="1" x14ac:dyDescent="0.25">
      <c r="A713" s="55" t="s">
        <v>3845</v>
      </c>
      <c r="B713" s="56" t="s">
        <v>3861</v>
      </c>
      <c r="C713" s="57" t="s">
        <v>3862</v>
      </c>
      <c r="D713" s="56" t="s">
        <v>6840</v>
      </c>
      <c r="E713" s="56" t="s">
        <v>19</v>
      </c>
      <c r="F713" s="58">
        <v>5</v>
      </c>
      <c r="G713" s="59">
        <v>1225.08</v>
      </c>
      <c r="H713" s="60">
        <v>6125.4</v>
      </c>
      <c r="I713" s="38"/>
      <c r="J713" s="38"/>
      <c r="L713" s="27"/>
    </row>
    <row r="714" spans="1:12" ht="16.5" customHeight="1" x14ac:dyDescent="0.25">
      <c r="A714" s="55" t="s">
        <v>124</v>
      </c>
      <c r="B714" s="56" t="s">
        <v>125</v>
      </c>
      <c r="C714" s="57" t="s">
        <v>126</v>
      </c>
      <c r="D714" s="56" t="s">
        <v>6792</v>
      </c>
      <c r="E714" s="56" t="s">
        <v>29</v>
      </c>
      <c r="F714" s="58">
        <v>22</v>
      </c>
      <c r="G714" s="59">
        <v>277.63</v>
      </c>
      <c r="H714" s="60">
        <v>6107.86</v>
      </c>
      <c r="I714" s="38"/>
      <c r="J714" s="38"/>
      <c r="L714" s="27"/>
    </row>
    <row r="715" spans="1:12" ht="16.5" customHeight="1" x14ac:dyDescent="0.25">
      <c r="A715" s="55" t="s">
        <v>766</v>
      </c>
      <c r="B715" s="56" t="s">
        <v>767</v>
      </c>
      <c r="C715" s="57" t="s">
        <v>768</v>
      </c>
      <c r="D715" s="56" t="s">
        <v>6792</v>
      </c>
      <c r="E715" s="56" t="s">
        <v>12</v>
      </c>
      <c r="F715" s="58">
        <v>7</v>
      </c>
      <c r="G715" s="59">
        <v>870.97</v>
      </c>
      <c r="H715" s="60">
        <v>6096.79</v>
      </c>
      <c r="I715" s="38"/>
      <c r="J715" s="38"/>
      <c r="L715" s="27"/>
    </row>
    <row r="716" spans="1:12" ht="16.5" customHeight="1" x14ac:dyDescent="0.25">
      <c r="A716" s="66" t="s">
        <v>4257</v>
      </c>
      <c r="B716" s="69" t="s">
        <v>6819</v>
      </c>
      <c r="C716" s="70" t="s">
        <v>6820</v>
      </c>
      <c r="D716" s="71" t="s">
        <v>6793</v>
      </c>
      <c r="E716" s="71" t="s">
        <v>19</v>
      </c>
      <c r="F716" s="68">
        <v>50</v>
      </c>
      <c r="G716" s="67">
        <v>121.58</v>
      </c>
      <c r="H716" s="60">
        <v>6079</v>
      </c>
      <c r="I716" s="38"/>
      <c r="J716" s="38"/>
      <c r="L716" s="27"/>
    </row>
    <row r="717" spans="1:12" ht="16.5" customHeight="1" x14ac:dyDescent="0.25">
      <c r="A717" s="55" t="s">
        <v>773</v>
      </c>
      <c r="B717" s="56" t="s">
        <v>774</v>
      </c>
      <c r="C717" s="57" t="s">
        <v>775</v>
      </c>
      <c r="D717" s="56" t="s">
        <v>6792</v>
      </c>
      <c r="E717" s="56" t="s">
        <v>12</v>
      </c>
      <c r="F717" s="58">
        <v>52</v>
      </c>
      <c r="G717" s="59">
        <v>116.73</v>
      </c>
      <c r="H717" s="60">
        <v>6069.96</v>
      </c>
      <c r="I717" s="38"/>
      <c r="J717" s="38"/>
      <c r="L717" s="27"/>
    </row>
    <row r="718" spans="1:12" ht="16.5" customHeight="1" x14ac:dyDescent="0.25">
      <c r="A718" s="55" t="s">
        <v>1723</v>
      </c>
      <c r="B718" s="56" t="s">
        <v>1724</v>
      </c>
      <c r="C718" s="57" t="s">
        <v>1725</v>
      </c>
      <c r="D718" s="56" t="s">
        <v>11</v>
      </c>
      <c r="E718" s="56" t="s">
        <v>68</v>
      </c>
      <c r="F718" s="58">
        <v>94</v>
      </c>
      <c r="G718" s="59">
        <v>64.37</v>
      </c>
      <c r="H718" s="60">
        <v>6050.78</v>
      </c>
      <c r="I718" s="38"/>
      <c r="J718" s="38"/>
      <c r="L718" s="27"/>
    </row>
    <row r="719" spans="1:12" ht="16.5" customHeight="1" x14ac:dyDescent="0.25">
      <c r="A719" s="55" t="s">
        <v>4967</v>
      </c>
      <c r="B719" s="56" t="s">
        <v>4971</v>
      </c>
      <c r="C719" s="57" t="s">
        <v>4972</v>
      </c>
      <c r="D719" s="56" t="s">
        <v>11</v>
      </c>
      <c r="E719" s="56" t="s">
        <v>68</v>
      </c>
      <c r="F719" s="58">
        <v>47</v>
      </c>
      <c r="G719" s="59">
        <v>128.49</v>
      </c>
      <c r="H719" s="60">
        <v>6039.03</v>
      </c>
      <c r="I719" s="38"/>
      <c r="J719" s="38"/>
      <c r="L719" s="27"/>
    </row>
    <row r="720" spans="1:12" ht="16.5" customHeight="1" x14ac:dyDescent="0.25">
      <c r="A720" s="55" t="s">
        <v>20</v>
      </c>
      <c r="B720" s="56" t="s">
        <v>21</v>
      </c>
      <c r="C720" s="57" t="s">
        <v>22</v>
      </c>
      <c r="D720" s="56" t="s">
        <v>6792</v>
      </c>
      <c r="E720" s="56" t="s">
        <v>19</v>
      </c>
      <c r="F720" s="58">
        <v>7</v>
      </c>
      <c r="G720" s="59">
        <v>862.15</v>
      </c>
      <c r="H720" s="60">
        <v>6035.05</v>
      </c>
      <c r="I720" s="38"/>
      <c r="J720" s="38"/>
      <c r="L720" s="27"/>
    </row>
    <row r="721" spans="1:12" ht="16.5" customHeight="1" x14ac:dyDescent="0.25">
      <c r="A721" s="55" t="s">
        <v>1669</v>
      </c>
      <c r="B721" s="56" t="s">
        <v>1670</v>
      </c>
      <c r="C721" s="57" t="s">
        <v>1671</v>
      </c>
      <c r="D721" s="56" t="s">
        <v>11</v>
      </c>
      <c r="E721" s="56" t="s">
        <v>19</v>
      </c>
      <c r="F721" s="58">
        <v>26</v>
      </c>
      <c r="G721" s="59">
        <v>232.01</v>
      </c>
      <c r="H721" s="60">
        <v>6032.26</v>
      </c>
      <c r="I721" s="38"/>
      <c r="J721" s="38"/>
      <c r="L721" s="27"/>
    </row>
    <row r="722" spans="1:12" ht="16.5" customHeight="1" x14ac:dyDescent="0.25">
      <c r="A722" s="55" t="s">
        <v>6724</v>
      </c>
      <c r="B722" s="56" t="s">
        <v>6737</v>
      </c>
      <c r="C722" s="57" t="s">
        <v>6738</v>
      </c>
      <c r="D722" s="56" t="s">
        <v>880</v>
      </c>
      <c r="E722" s="56" t="s">
        <v>19</v>
      </c>
      <c r="F722" s="58">
        <v>6</v>
      </c>
      <c r="G722" s="59">
        <v>1002.88</v>
      </c>
      <c r="H722" s="60">
        <v>6017.28</v>
      </c>
      <c r="I722" s="38"/>
      <c r="J722" s="38"/>
      <c r="L722" s="27"/>
    </row>
    <row r="723" spans="1:12" ht="24.75" customHeight="1" x14ac:dyDescent="0.25">
      <c r="A723" s="55" t="s">
        <v>893</v>
      </c>
      <c r="B723" s="56" t="s">
        <v>894</v>
      </c>
      <c r="C723" s="57" t="s">
        <v>895</v>
      </c>
      <c r="D723" s="56" t="s">
        <v>6792</v>
      </c>
      <c r="E723" s="56" t="s">
        <v>68</v>
      </c>
      <c r="F723" s="58">
        <v>4</v>
      </c>
      <c r="G723" s="59">
        <v>1501.92</v>
      </c>
      <c r="H723" s="60">
        <v>6007.68</v>
      </c>
      <c r="I723" s="38"/>
      <c r="J723" s="38"/>
      <c r="L723" s="27"/>
    </row>
    <row r="724" spans="1:12" ht="15" customHeight="1" x14ac:dyDescent="0.25">
      <c r="A724" s="55" t="s">
        <v>739</v>
      </c>
      <c r="B724" s="56" t="s">
        <v>740</v>
      </c>
      <c r="C724" s="57" t="s">
        <v>741</v>
      </c>
      <c r="D724" s="56" t="s">
        <v>6792</v>
      </c>
      <c r="E724" s="56" t="s">
        <v>19</v>
      </c>
      <c r="F724" s="58">
        <v>252</v>
      </c>
      <c r="G724" s="59">
        <v>23.83</v>
      </c>
      <c r="H724" s="60">
        <v>6005.16</v>
      </c>
      <c r="I724" s="38"/>
      <c r="J724" s="38"/>
      <c r="L724" s="27"/>
    </row>
    <row r="725" spans="1:12" ht="15" customHeight="1" x14ac:dyDescent="0.25">
      <c r="A725" s="55" t="s">
        <v>2493</v>
      </c>
      <c r="B725" s="56" t="s">
        <v>2494</v>
      </c>
      <c r="C725" s="57" t="s">
        <v>2495</v>
      </c>
      <c r="D725" s="56" t="s">
        <v>6840</v>
      </c>
      <c r="E725" s="56" t="s">
        <v>68</v>
      </c>
      <c r="F725" s="58">
        <v>60</v>
      </c>
      <c r="G725" s="59">
        <v>99.86</v>
      </c>
      <c r="H725" s="60">
        <v>5991.6</v>
      </c>
      <c r="I725" s="38"/>
      <c r="J725" s="38"/>
      <c r="L725" s="27"/>
    </row>
    <row r="726" spans="1:12" ht="16.5" customHeight="1" x14ac:dyDescent="0.25">
      <c r="A726" s="55" t="s">
        <v>2878</v>
      </c>
      <c r="B726" s="56" t="s">
        <v>2879</v>
      </c>
      <c r="C726" s="57" t="s">
        <v>2880</v>
      </c>
      <c r="D726" s="56" t="s">
        <v>6792</v>
      </c>
      <c r="E726" s="56" t="s">
        <v>19</v>
      </c>
      <c r="F726" s="58">
        <v>5</v>
      </c>
      <c r="G726" s="59">
        <v>1195.95</v>
      </c>
      <c r="H726" s="60">
        <v>5979.75</v>
      </c>
      <c r="I726" s="38"/>
      <c r="J726" s="38"/>
      <c r="L726" s="27"/>
    </row>
    <row r="727" spans="1:12" ht="33" customHeight="1" x14ac:dyDescent="0.25">
      <c r="A727" s="55" t="s">
        <v>6706</v>
      </c>
      <c r="B727" s="56" t="s">
        <v>6719</v>
      </c>
      <c r="C727" s="57" t="s">
        <v>6720</v>
      </c>
      <c r="D727" s="56" t="s">
        <v>880</v>
      </c>
      <c r="E727" s="56" t="s">
        <v>19</v>
      </c>
      <c r="F727" s="58">
        <v>6</v>
      </c>
      <c r="G727" s="59">
        <v>990.32</v>
      </c>
      <c r="H727" s="60">
        <v>5941.92</v>
      </c>
      <c r="I727" s="38"/>
      <c r="J727" s="38"/>
      <c r="L727" s="27"/>
    </row>
    <row r="728" spans="1:12" ht="16.5" customHeight="1" x14ac:dyDescent="0.25">
      <c r="A728" s="55" t="s">
        <v>1503</v>
      </c>
      <c r="B728" s="56" t="s">
        <v>1504</v>
      </c>
      <c r="C728" s="57" t="s">
        <v>1505</v>
      </c>
      <c r="D728" s="56" t="s">
        <v>11</v>
      </c>
      <c r="E728" s="56" t="s">
        <v>19</v>
      </c>
      <c r="F728" s="58">
        <v>26</v>
      </c>
      <c r="G728" s="59">
        <v>228.52</v>
      </c>
      <c r="H728" s="60">
        <v>5941.52</v>
      </c>
      <c r="I728" s="38"/>
      <c r="J728" s="38"/>
      <c r="L728" s="27"/>
    </row>
    <row r="729" spans="1:12" ht="16.5" customHeight="1" x14ac:dyDescent="0.25">
      <c r="A729" s="55" t="s">
        <v>4554</v>
      </c>
      <c r="B729" s="56" t="s">
        <v>4555</v>
      </c>
      <c r="C729" s="57" t="s">
        <v>4556</v>
      </c>
      <c r="D729" s="56" t="s">
        <v>6792</v>
      </c>
      <c r="E729" s="56" t="s">
        <v>12</v>
      </c>
      <c r="F729" s="58">
        <v>31</v>
      </c>
      <c r="G729" s="59">
        <v>190.97</v>
      </c>
      <c r="H729" s="60">
        <v>5920.07</v>
      </c>
      <c r="I729" s="38"/>
      <c r="J729" s="38"/>
      <c r="L729" s="27"/>
    </row>
    <row r="730" spans="1:12" ht="16.5" customHeight="1" x14ac:dyDescent="0.25">
      <c r="A730" s="55" t="s">
        <v>3842</v>
      </c>
      <c r="B730" s="56" t="s">
        <v>3858</v>
      </c>
      <c r="C730" s="57" t="s">
        <v>3859</v>
      </c>
      <c r="D730" s="56" t="s">
        <v>6840</v>
      </c>
      <c r="E730" s="56" t="s">
        <v>19</v>
      </c>
      <c r="F730" s="58">
        <v>6</v>
      </c>
      <c r="G730" s="59">
        <v>984.22</v>
      </c>
      <c r="H730" s="60">
        <v>5905.32</v>
      </c>
      <c r="I730" s="38"/>
      <c r="J730" s="38"/>
      <c r="L730" s="27"/>
    </row>
    <row r="731" spans="1:12" ht="16.5" customHeight="1" x14ac:dyDescent="0.25">
      <c r="A731" s="55" t="s">
        <v>1804</v>
      </c>
      <c r="B731" s="56" t="s">
        <v>1805</v>
      </c>
      <c r="C731" s="57" t="s">
        <v>1806</v>
      </c>
      <c r="D731" s="56" t="s">
        <v>11</v>
      </c>
      <c r="E731" s="56" t="s">
        <v>68</v>
      </c>
      <c r="F731" s="58">
        <v>59</v>
      </c>
      <c r="G731" s="59">
        <v>99.95</v>
      </c>
      <c r="H731" s="60">
        <v>5897.05</v>
      </c>
      <c r="I731" s="38"/>
      <c r="J731" s="38"/>
      <c r="L731" s="27"/>
    </row>
    <row r="732" spans="1:12" ht="16.5" customHeight="1" x14ac:dyDescent="0.25">
      <c r="A732" s="55" t="s">
        <v>5883</v>
      </c>
      <c r="B732" s="56" t="s">
        <v>5887</v>
      </c>
      <c r="C732" s="57" t="s">
        <v>5888</v>
      </c>
      <c r="D732" s="56" t="s">
        <v>6792</v>
      </c>
      <c r="E732" s="56" t="s">
        <v>19</v>
      </c>
      <c r="F732" s="58">
        <v>7</v>
      </c>
      <c r="G732" s="59">
        <v>838.49</v>
      </c>
      <c r="H732" s="60">
        <v>5869.43</v>
      </c>
      <c r="I732" s="38"/>
      <c r="J732" s="38"/>
      <c r="L732" s="27"/>
    </row>
    <row r="733" spans="1:12" ht="16.5" customHeight="1" x14ac:dyDescent="0.25">
      <c r="A733" s="55" t="s">
        <v>250</v>
      </c>
      <c r="B733" s="56" t="s">
        <v>251</v>
      </c>
      <c r="C733" s="57" t="s">
        <v>252</v>
      </c>
      <c r="D733" s="56" t="s">
        <v>6792</v>
      </c>
      <c r="E733" s="56" t="s">
        <v>29</v>
      </c>
      <c r="F733" s="58">
        <v>13</v>
      </c>
      <c r="G733" s="59">
        <v>450.66</v>
      </c>
      <c r="H733" s="60">
        <v>5858.58</v>
      </c>
      <c r="I733" s="38"/>
      <c r="J733" s="38"/>
      <c r="L733" s="27"/>
    </row>
    <row r="734" spans="1:12" ht="16.5" customHeight="1" x14ac:dyDescent="0.25">
      <c r="A734" s="55" t="s">
        <v>5667</v>
      </c>
      <c r="B734" s="56" t="s">
        <v>5668</v>
      </c>
      <c r="C734" s="57" t="s">
        <v>5669</v>
      </c>
      <c r="D734" s="56" t="s">
        <v>6792</v>
      </c>
      <c r="E734" s="56" t="s">
        <v>68</v>
      </c>
      <c r="F734" s="58">
        <v>7</v>
      </c>
      <c r="G734" s="59">
        <v>835.92</v>
      </c>
      <c r="H734" s="60">
        <v>5851.44</v>
      </c>
      <c r="I734" s="38"/>
      <c r="J734" s="38"/>
      <c r="L734" s="27"/>
    </row>
    <row r="735" spans="1:12" ht="16.5" customHeight="1" x14ac:dyDescent="0.25">
      <c r="A735" s="55" t="s">
        <v>680</v>
      </c>
      <c r="B735" s="56" t="s">
        <v>681</v>
      </c>
      <c r="C735" s="57" t="s">
        <v>682</v>
      </c>
      <c r="D735" s="56" t="s">
        <v>11</v>
      </c>
      <c r="E735" s="56" t="s">
        <v>19</v>
      </c>
      <c r="F735" s="58">
        <v>12</v>
      </c>
      <c r="G735" s="59">
        <v>481.95</v>
      </c>
      <c r="H735" s="60">
        <v>5783.4</v>
      </c>
      <c r="I735" s="38"/>
      <c r="J735" s="38"/>
      <c r="L735" s="27"/>
    </row>
    <row r="736" spans="1:12" ht="16.5" customHeight="1" x14ac:dyDescent="0.25">
      <c r="A736" s="55" t="s">
        <v>2595</v>
      </c>
      <c r="B736" s="56" t="s">
        <v>2596</v>
      </c>
      <c r="C736" s="57" t="s">
        <v>2597</v>
      </c>
      <c r="D736" s="56" t="s">
        <v>11</v>
      </c>
      <c r="E736" s="56" t="s">
        <v>19</v>
      </c>
      <c r="F736" s="58">
        <v>80</v>
      </c>
      <c r="G736" s="59">
        <v>72.27</v>
      </c>
      <c r="H736" s="60">
        <v>5781.6</v>
      </c>
      <c r="I736" s="38"/>
      <c r="J736" s="38"/>
      <c r="L736" s="27"/>
    </row>
    <row r="737" spans="1:12" ht="16.5" customHeight="1" x14ac:dyDescent="0.25">
      <c r="A737" s="55" t="s">
        <v>4817</v>
      </c>
      <c r="B737" s="56" t="s">
        <v>4821</v>
      </c>
      <c r="C737" s="57" t="s">
        <v>4822</v>
      </c>
      <c r="D737" s="56" t="s">
        <v>11</v>
      </c>
      <c r="E737" s="56" t="s">
        <v>12</v>
      </c>
      <c r="F737" s="58">
        <v>100</v>
      </c>
      <c r="G737" s="59">
        <v>57.68</v>
      </c>
      <c r="H737" s="60">
        <v>5768</v>
      </c>
      <c r="I737" s="38"/>
      <c r="J737" s="38"/>
      <c r="L737" s="27"/>
    </row>
    <row r="738" spans="1:12" ht="16.5" customHeight="1" x14ac:dyDescent="0.25">
      <c r="A738" s="55" t="s">
        <v>5670</v>
      </c>
      <c r="B738" s="56" t="s">
        <v>5671</v>
      </c>
      <c r="C738" s="57" t="s">
        <v>5672</v>
      </c>
      <c r="D738" s="56" t="s">
        <v>6792</v>
      </c>
      <c r="E738" s="56" t="s">
        <v>12</v>
      </c>
      <c r="F738" s="58">
        <v>7</v>
      </c>
      <c r="G738" s="59">
        <v>823.18</v>
      </c>
      <c r="H738" s="60">
        <v>5762.26</v>
      </c>
      <c r="I738" s="38"/>
      <c r="J738" s="38"/>
      <c r="L738" s="27"/>
    </row>
    <row r="739" spans="1:12" ht="16.5" customHeight="1" x14ac:dyDescent="0.25">
      <c r="A739" s="55" t="s">
        <v>5197</v>
      </c>
      <c r="B739" s="56" t="s">
        <v>5198</v>
      </c>
      <c r="C739" s="57" t="s">
        <v>5199</v>
      </c>
      <c r="D739" s="56" t="s">
        <v>11</v>
      </c>
      <c r="E739" s="56" t="s">
        <v>12</v>
      </c>
      <c r="F739" s="58">
        <v>12</v>
      </c>
      <c r="G739" s="59">
        <v>477.76</v>
      </c>
      <c r="H739" s="60">
        <v>5733.12</v>
      </c>
      <c r="I739" s="38"/>
      <c r="J739" s="38"/>
    </row>
    <row r="740" spans="1:12" ht="16.5" customHeight="1" x14ac:dyDescent="0.25">
      <c r="A740" s="55" t="s">
        <v>1732</v>
      </c>
      <c r="B740" s="56" t="s">
        <v>1733</v>
      </c>
      <c r="C740" s="57" t="s">
        <v>1734</v>
      </c>
      <c r="D740" s="56" t="s">
        <v>6792</v>
      </c>
      <c r="E740" s="56" t="s">
        <v>19</v>
      </c>
      <c r="F740" s="58">
        <v>78</v>
      </c>
      <c r="G740" s="59">
        <v>73.459999999999994</v>
      </c>
      <c r="H740" s="60">
        <v>5729.88</v>
      </c>
      <c r="I740" s="38"/>
      <c r="J740" s="38"/>
      <c r="L740" s="27"/>
    </row>
    <row r="741" spans="1:12" ht="16.5" customHeight="1" x14ac:dyDescent="0.25">
      <c r="A741" s="55" t="s">
        <v>4206</v>
      </c>
      <c r="B741" s="56" t="s">
        <v>4240</v>
      </c>
      <c r="C741" s="57" t="s">
        <v>4241</v>
      </c>
      <c r="D741" s="56" t="s">
        <v>6792</v>
      </c>
      <c r="E741" s="56" t="s">
        <v>19</v>
      </c>
      <c r="F741" s="58">
        <v>5</v>
      </c>
      <c r="G741" s="59">
        <v>1140.97</v>
      </c>
      <c r="H741" s="60">
        <v>5704.85</v>
      </c>
      <c r="I741" s="38"/>
      <c r="J741" s="38"/>
      <c r="L741" s="27"/>
    </row>
    <row r="742" spans="1:12" ht="16.5" customHeight="1" x14ac:dyDescent="0.25">
      <c r="A742" s="55" t="s">
        <v>2106</v>
      </c>
      <c r="B742" s="56" t="s">
        <v>2107</v>
      </c>
      <c r="C742" s="57" t="s">
        <v>2108</v>
      </c>
      <c r="D742" s="56" t="s">
        <v>6792</v>
      </c>
      <c r="E742" s="56" t="s">
        <v>698</v>
      </c>
      <c r="F742" s="61">
        <v>2</v>
      </c>
      <c r="G742" s="59">
        <v>2851.83</v>
      </c>
      <c r="H742" s="60">
        <v>5703.66</v>
      </c>
      <c r="I742" s="38"/>
      <c r="J742" s="38"/>
      <c r="L742" s="27"/>
    </row>
    <row r="743" spans="1:12" ht="16.5" customHeight="1" x14ac:dyDescent="0.25">
      <c r="A743" s="55" t="s">
        <v>581</v>
      </c>
      <c r="B743" s="56" t="s">
        <v>582</v>
      </c>
      <c r="C743" s="57" t="s">
        <v>583</v>
      </c>
      <c r="D743" s="56" t="s">
        <v>6792</v>
      </c>
      <c r="E743" s="56" t="s">
        <v>68</v>
      </c>
      <c r="F743" s="58">
        <v>5</v>
      </c>
      <c r="G743" s="59">
        <v>1137.4000000000001</v>
      </c>
      <c r="H743" s="60">
        <v>5687</v>
      </c>
      <c r="I743" s="38"/>
      <c r="J743" s="38"/>
      <c r="L743" s="27"/>
    </row>
    <row r="744" spans="1:12" ht="16.5" customHeight="1" x14ac:dyDescent="0.25">
      <c r="A744" s="55" t="s">
        <v>5826</v>
      </c>
      <c r="B744" s="56" t="s">
        <v>5830</v>
      </c>
      <c r="C744" s="57" t="s">
        <v>5831</v>
      </c>
      <c r="D744" s="56" t="s">
        <v>6792</v>
      </c>
      <c r="E744" s="56" t="s">
        <v>68</v>
      </c>
      <c r="F744" s="58">
        <v>36</v>
      </c>
      <c r="G744" s="59">
        <v>157.94</v>
      </c>
      <c r="H744" s="60">
        <v>5685.84</v>
      </c>
      <c r="I744" s="38"/>
      <c r="J744" s="38"/>
      <c r="L744" s="27"/>
    </row>
    <row r="745" spans="1:12" ht="16.5" customHeight="1" x14ac:dyDescent="0.25">
      <c r="A745" s="55" t="s">
        <v>3605</v>
      </c>
      <c r="B745" s="56" t="s">
        <v>3618</v>
      </c>
      <c r="C745" s="57" t="s">
        <v>3619</v>
      </c>
      <c r="D745" s="56" t="s">
        <v>6792</v>
      </c>
      <c r="E745" s="56" t="s">
        <v>19</v>
      </c>
      <c r="F745" s="58">
        <v>1754</v>
      </c>
      <c r="G745" s="59">
        <v>3.21</v>
      </c>
      <c r="H745" s="60">
        <v>5630.34</v>
      </c>
      <c r="I745" s="38"/>
      <c r="J745" s="38"/>
      <c r="L745" s="27"/>
    </row>
    <row r="746" spans="1:12" ht="16.5" customHeight="1" x14ac:dyDescent="0.25">
      <c r="A746" s="55" t="s">
        <v>5697</v>
      </c>
      <c r="B746" s="56" t="s">
        <v>5698</v>
      </c>
      <c r="C746" s="57" t="s">
        <v>5699</v>
      </c>
      <c r="D746" s="56" t="s">
        <v>11</v>
      </c>
      <c r="E746" s="56" t="s">
        <v>68</v>
      </c>
      <c r="F746" s="58">
        <v>102</v>
      </c>
      <c r="G746" s="59">
        <v>55.14</v>
      </c>
      <c r="H746" s="60">
        <v>5624.28</v>
      </c>
      <c r="I746" s="38"/>
      <c r="J746" s="38"/>
      <c r="L746" s="27"/>
    </row>
    <row r="747" spans="1:12" ht="16.5" customHeight="1" x14ac:dyDescent="0.25">
      <c r="A747" s="55" t="s">
        <v>282</v>
      </c>
      <c r="B747" s="56" t="s">
        <v>286</v>
      </c>
      <c r="C747" s="57" t="s">
        <v>287</v>
      </c>
      <c r="D747" s="56" t="s">
        <v>6792</v>
      </c>
      <c r="E747" s="56" t="s">
        <v>12</v>
      </c>
      <c r="F747" s="58">
        <v>52</v>
      </c>
      <c r="G747" s="59">
        <v>108.14</v>
      </c>
      <c r="H747" s="60">
        <v>5623.28</v>
      </c>
      <c r="I747" s="38"/>
      <c r="J747" s="38"/>
      <c r="L747" s="27"/>
    </row>
    <row r="748" spans="1:12" ht="16.5" customHeight="1" x14ac:dyDescent="0.25">
      <c r="A748" s="55" t="s">
        <v>3250</v>
      </c>
      <c r="B748" s="56" t="s">
        <v>3263</v>
      </c>
      <c r="C748" s="57" t="s">
        <v>3264</v>
      </c>
      <c r="D748" s="56" t="s">
        <v>6792</v>
      </c>
      <c r="E748" s="56" t="s">
        <v>19</v>
      </c>
      <c r="F748" s="58">
        <v>5</v>
      </c>
      <c r="G748" s="59">
        <v>1122.67</v>
      </c>
      <c r="H748" s="60">
        <v>5613.35</v>
      </c>
      <c r="I748" s="38"/>
      <c r="J748" s="38"/>
      <c r="L748" s="27"/>
    </row>
    <row r="749" spans="1:12" ht="16.5" customHeight="1" x14ac:dyDescent="0.25">
      <c r="A749" s="55" t="s">
        <v>2580</v>
      </c>
      <c r="B749" s="56" t="s">
        <v>2581</v>
      </c>
      <c r="C749" s="57" t="s">
        <v>2582</v>
      </c>
      <c r="D749" s="56" t="s">
        <v>11</v>
      </c>
      <c r="E749" s="56" t="s">
        <v>19</v>
      </c>
      <c r="F749" s="58">
        <v>80</v>
      </c>
      <c r="G749" s="59">
        <v>70.03</v>
      </c>
      <c r="H749" s="60">
        <v>5602.4</v>
      </c>
      <c r="I749" s="38"/>
      <c r="J749" s="38"/>
      <c r="L749" s="27"/>
    </row>
    <row r="750" spans="1:12" ht="16.5" customHeight="1" x14ac:dyDescent="0.25">
      <c r="A750" s="55" t="s">
        <v>5724</v>
      </c>
      <c r="B750" s="56" t="s">
        <v>5725</v>
      </c>
      <c r="C750" s="57" t="s">
        <v>5726</v>
      </c>
      <c r="D750" s="56" t="s">
        <v>11</v>
      </c>
      <c r="E750" s="56" t="s">
        <v>12</v>
      </c>
      <c r="F750" s="58">
        <v>52</v>
      </c>
      <c r="G750" s="59">
        <v>107.65</v>
      </c>
      <c r="H750" s="60">
        <v>5597.8</v>
      </c>
      <c r="I750" s="38"/>
      <c r="J750" s="38"/>
      <c r="L750" s="27"/>
    </row>
    <row r="751" spans="1:12" ht="16.5" customHeight="1" x14ac:dyDescent="0.25">
      <c r="A751" s="55" t="s">
        <v>1536</v>
      </c>
      <c r="B751" s="56" t="s">
        <v>1537</v>
      </c>
      <c r="C751" s="57" t="s">
        <v>1538</v>
      </c>
      <c r="D751" s="56" t="s">
        <v>11</v>
      </c>
      <c r="E751" s="56" t="s">
        <v>19</v>
      </c>
      <c r="F751" s="58">
        <v>77</v>
      </c>
      <c r="G751" s="59">
        <v>72.67</v>
      </c>
      <c r="H751" s="60">
        <v>5595.59</v>
      </c>
      <c r="I751" s="38"/>
      <c r="J751" s="38"/>
      <c r="L751" s="27"/>
    </row>
    <row r="752" spans="1:12" ht="16.5" customHeight="1" x14ac:dyDescent="0.25">
      <c r="A752" s="55" t="s">
        <v>3154</v>
      </c>
      <c r="B752" s="56" t="s">
        <v>3155</v>
      </c>
      <c r="C752" s="57" t="s">
        <v>3156</v>
      </c>
      <c r="D752" s="56" t="s">
        <v>6792</v>
      </c>
      <c r="E752" s="56" t="s">
        <v>19</v>
      </c>
      <c r="F752" s="58">
        <v>9</v>
      </c>
      <c r="G752" s="59">
        <v>619.51</v>
      </c>
      <c r="H752" s="60">
        <v>5575.59</v>
      </c>
      <c r="I752" s="38"/>
      <c r="J752" s="38"/>
      <c r="L752" s="27"/>
    </row>
    <row r="753" spans="1:12" ht="24.75" customHeight="1" x14ac:dyDescent="0.25">
      <c r="A753" s="55" t="s">
        <v>2592</v>
      </c>
      <c r="B753" s="56" t="s">
        <v>2593</v>
      </c>
      <c r="C753" s="57" t="s">
        <v>2594</v>
      </c>
      <c r="D753" s="56" t="s">
        <v>11</v>
      </c>
      <c r="E753" s="56" t="s">
        <v>19</v>
      </c>
      <c r="F753" s="58">
        <v>80</v>
      </c>
      <c r="G753" s="59">
        <v>69.64</v>
      </c>
      <c r="H753" s="60">
        <v>5571.2</v>
      </c>
      <c r="I753" s="38"/>
      <c r="J753" s="38"/>
      <c r="L753" s="27"/>
    </row>
    <row r="754" spans="1:12" ht="24.75" customHeight="1" x14ac:dyDescent="0.25">
      <c r="A754" s="55" t="s">
        <v>1681</v>
      </c>
      <c r="B754" s="56" t="s">
        <v>1682</v>
      </c>
      <c r="C754" s="57" t="s">
        <v>1683</v>
      </c>
      <c r="D754" s="56" t="s">
        <v>11</v>
      </c>
      <c r="E754" s="56" t="s">
        <v>19</v>
      </c>
      <c r="F754" s="58">
        <v>5</v>
      </c>
      <c r="G754" s="59">
        <v>1108.77</v>
      </c>
      <c r="H754" s="60">
        <v>5543.85</v>
      </c>
      <c r="I754" s="38"/>
      <c r="J754" s="38"/>
      <c r="L754" s="27"/>
    </row>
    <row r="755" spans="1:12" ht="24.75" customHeight="1" x14ac:dyDescent="0.25">
      <c r="A755" s="55" t="s">
        <v>2502</v>
      </c>
      <c r="B755" s="56" t="s">
        <v>2503</v>
      </c>
      <c r="C755" s="57" t="s">
        <v>2504</v>
      </c>
      <c r="D755" s="56" t="s">
        <v>6840</v>
      </c>
      <c r="E755" s="56" t="s">
        <v>68</v>
      </c>
      <c r="F755" s="58">
        <v>40</v>
      </c>
      <c r="G755" s="59">
        <v>138.53</v>
      </c>
      <c r="H755" s="60">
        <v>5541.2</v>
      </c>
      <c r="I755" s="38"/>
      <c r="J755" s="38"/>
      <c r="L755" s="27"/>
    </row>
    <row r="756" spans="1:12" ht="16.5" customHeight="1" x14ac:dyDescent="0.25">
      <c r="A756" s="55" t="s">
        <v>953</v>
      </c>
      <c r="B756" s="56" t="s">
        <v>954</v>
      </c>
      <c r="C756" s="57" t="s">
        <v>955</v>
      </c>
      <c r="D756" s="56" t="s">
        <v>6792</v>
      </c>
      <c r="E756" s="56" t="s">
        <v>12</v>
      </c>
      <c r="F756" s="58">
        <v>167</v>
      </c>
      <c r="G756" s="59">
        <v>33.159999999999997</v>
      </c>
      <c r="H756" s="60">
        <v>5537.72</v>
      </c>
      <c r="I756" s="38"/>
      <c r="J756" s="38"/>
      <c r="L756" s="27"/>
    </row>
    <row r="757" spans="1:12" ht="16.5" customHeight="1" x14ac:dyDescent="0.25">
      <c r="A757" s="55" t="s">
        <v>572</v>
      </c>
      <c r="B757" s="56" t="s">
        <v>573</v>
      </c>
      <c r="C757" s="57" t="s">
        <v>574</v>
      </c>
      <c r="D757" s="56" t="s">
        <v>11</v>
      </c>
      <c r="E757" s="56" t="s">
        <v>19</v>
      </c>
      <c r="F757" s="58">
        <v>7</v>
      </c>
      <c r="G757" s="59">
        <v>790.16</v>
      </c>
      <c r="H757" s="60">
        <v>5531.12</v>
      </c>
      <c r="I757" s="38"/>
      <c r="J757" s="38"/>
      <c r="L757" s="27"/>
    </row>
    <row r="758" spans="1:12" ht="16.5" customHeight="1" x14ac:dyDescent="0.25">
      <c r="A758" s="55" t="s">
        <v>998</v>
      </c>
      <c r="B758" s="56" t="s">
        <v>999</v>
      </c>
      <c r="C758" s="57" t="s">
        <v>1000</v>
      </c>
      <c r="D758" s="56" t="s">
        <v>6792</v>
      </c>
      <c r="E758" s="56" t="s">
        <v>12</v>
      </c>
      <c r="F758" s="58">
        <v>7</v>
      </c>
      <c r="G758" s="59">
        <v>787.06</v>
      </c>
      <c r="H758" s="60">
        <v>5509.42</v>
      </c>
      <c r="I758" s="38"/>
      <c r="J758" s="38"/>
      <c r="L758" s="27"/>
    </row>
    <row r="759" spans="1:12" ht="16.5" customHeight="1" x14ac:dyDescent="0.25">
      <c r="A759" s="55" t="s">
        <v>6036</v>
      </c>
      <c r="B759" s="56" t="s">
        <v>6049</v>
      </c>
      <c r="C759" s="57" t="s">
        <v>6050</v>
      </c>
      <c r="D759" s="56" t="s">
        <v>6792</v>
      </c>
      <c r="E759" s="56" t="s">
        <v>68</v>
      </c>
      <c r="F759" s="58">
        <v>77</v>
      </c>
      <c r="G759" s="59">
        <v>71.44</v>
      </c>
      <c r="H759" s="60">
        <v>5500.88</v>
      </c>
      <c r="I759" s="38"/>
      <c r="J759" s="38"/>
      <c r="L759" s="27"/>
    </row>
    <row r="760" spans="1:12" ht="16.5" customHeight="1" x14ac:dyDescent="0.25">
      <c r="A760" s="55" t="s">
        <v>482</v>
      </c>
      <c r="B760" s="56" t="s">
        <v>483</v>
      </c>
      <c r="C760" s="57" t="s">
        <v>484</v>
      </c>
      <c r="D760" s="56" t="s">
        <v>11</v>
      </c>
      <c r="E760" s="56" t="s">
        <v>19</v>
      </c>
      <c r="F760" s="58">
        <v>7</v>
      </c>
      <c r="G760" s="59">
        <v>781.27</v>
      </c>
      <c r="H760" s="60">
        <v>5468.89</v>
      </c>
      <c r="I760" s="38"/>
      <c r="J760" s="38"/>
      <c r="L760" s="27"/>
    </row>
    <row r="761" spans="1:12" ht="16.5" customHeight="1" x14ac:dyDescent="0.25">
      <c r="A761" s="55" t="s">
        <v>5886</v>
      </c>
      <c r="B761" s="56" t="s">
        <v>5890</v>
      </c>
      <c r="C761" s="57" t="s">
        <v>5891</v>
      </c>
      <c r="D761" s="56" t="s">
        <v>6792</v>
      </c>
      <c r="E761" s="56" t="s">
        <v>19</v>
      </c>
      <c r="F761" s="58">
        <v>2</v>
      </c>
      <c r="G761" s="59">
        <v>2729.88</v>
      </c>
      <c r="H761" s="60">
        <v>5459.76</v>
      </c>
      <c r="I761" s="38"/>
      <c r="J761" s="38"/>
      <c r="L761" s="27"/>
    </row>
    <row r="762" spans="1:12" ht="16.5" customHeight="1" x14ac:dyDescent="0.25">
      <c r="A762" s="55" t="s">
        <v>3283</v>
      </c>
      <c r="B762" s="56" t="s">
        <v>3296</v>
      </c>
      <c r="C762" s="57" t="s">
        <v>3297</v>
      </c>
      <c r="D762" s="56" t="s">
        <v>11</v>
      </c>
      <c r="E762" s="56" t="s">
        <v>68</v>
      </c>
      <c r="F762" s="61">
        <v>89</v>
      </c>
      <c r="G762" s="59">
        <v>61.25</v>
      </c>
      <c r="H762" s="60">
        <v>5451.25</v>
      </c>
      <c r="I762" s="38"/>
      <c r="J762" s="38"/>
      <c r="L762" s="27"/>
    </row>
    <row r="763" spans="1:12" ht="16.5" customHeight="1" x14ac:dyDescent="0.25">
      <c r="A763" s="55" t="s">
        <v>6703</v>
      </c>
      <c r="B763" s="56" t="s">
        <v>6716</v>
      </c>
      <c r="C763" s="57" t="s">
        <v>6717</v>
      </c>
      <c r="D763" s="56" t="s">
        <v>880</v>
      </c>
      <c r="E763" s="56" t="s">
        <v>19</v>
      </c>
      <c r="F763" s="58">
        <v>6</v>
      </c>
      <c r="G763" s="59">
        <v>907.7</v>
      </c>
      <c r="H763" s="60">
        <v>5446.2</v>
      </c>
      <c r="I763" s="38"/>
      <c r="J763" s="38"/>
      <c r="L763" s="27"/>
    </row>
    <row r="764" spans="1:12" ht="16.5" customHeight="1" x14ac:dyDescent="0.25">
      <c r="A764" s="55" t="s">
        <v>6825</v>
      </c>
      <c r="B764" s="56" t="s">
        <v>3220</v>
      </c>
      <c r="C764" s="57" t="s">
        <v>3221</v>
      </c>
      <c r="D764" s="56" t="s">
        <v>6792</v>
      </c>
      <c r="E764" s="56" t="s">
        <v>19</v>
      </c>
      <c r="F764" s="58">
        <v>2</v>
      </c>
      <c r="G764" s="59">
        <v>2714.66</v>
      </c>
      <c r="H764" s="60">
        <v>5429.32</v>
      </c>
      <c r="I764" s="38"/>
      <c r="J764" s="38"/>
      <c r="L764" s="27"/>
    </row>
    <row r="765" spans="1:12" ht="24.75" customHeight="1" x14ac:dyDescent="0.25">
      <c r="A765" s="55" t="s">
        <v>518</v>
      </c>
      <c r="B765" s="56" t="s">
        <v>519</v>
      </c>
      <c r="C765" s="57" t="s">
        <v>520</v>
      </c>
      <c r="D765" s="56" t="s">
        <v>6792</v>
      </c>
      <c r="E765" s="56" t="s">
        <v>19</v>
      </c>
      <c r="F765" s="58">
        <v>9</v>
      </c>
      <c r="G765" s="59">
        <v>602.16</v>
      </c>
      <c r="H765" s="60">
        <v>5419.44</v>
      </c>
      <c r="I765" s="38"/>
      <c r="J765" s="38"/>
      <c r="L765" s="27"/>
    </row>
    <row r="766" spans="1:12" ht="16.5" customHeight="1" x14ac:dyDescent="0.25">
      <c r="A766" s="55" t="s">
        <v>3830</v>
      </c>
      <c r="B766" s="56" t="s">
        <v>3849</v>
      </c>
      <c r="C766" s="57" t="s">
        <v>3850</v>
      </c>
      <c r="D766" s="56" t="s">
        <v>6840</v>
      </c>
      <c r="E766" s="56" t="s">
        <v>19</v>
      </c>
      <c r="F766" s="58">
        <v>5</v>
      </c>
      <c r="G766" s="59">
        <v>1077.01</v>
      </c>
      <c r="H766" s="60">
        <v>5385.05</v>
      </c>
      <c r="I766" s="38"/>
      <c r="J766" s="38"/>
      <c r="L766" s="27"/>
    </row>
    <row r="767" spans="1:12" ht="16.5" customHeight="1" x14ac:dyDescent="0.25">
      <c r="A767" s="55" t="s">
        <v>84</v>
      </c>
      <c r="B767" s="56" t="s">
        <v>85</v>
      </c>
      <c r="C767" s="57" t="s">
        <v>86</v>
      </c>
      <c r="D767" s="56" t="s">
        <v>11</v>
      </c>
      <c r="E767" s="56" t="s">
        <v>68</v>
      </c>
      <c r="F767" s="58">
        <v>44</v>
      </c>
      <c r="G767" s="59">
        <v>121.9</v>
      </c>
      <c r="H767" s="60">
        <v>5363.6</v>
      </c>
      <c r="I767" s="38"/>
      <c r="J767" s="38"/>
      <c r="L767" s="27"/>
    </row>
    <row r="768" spans="1:12" ht="16.5" customHeight="1" x14ac:dyDescent="0.25">
      <c r="A768" s="55" t="s">
        <v>3268</v>
      </c>
      <c r="B768" s="56" t="s">
        <v>3281</v>
      </c>
      <c r="C768" s="57" t="s">
        <v>3282</v>
      </c>
      <c r="D768" s="56" t="s">
        <v>11</v>
      </c>
      <c r="E768" s="56" t="s">
        <v>19</v>
      </c>
      <c r="F768" s="61">
        <v>102</v>
      </c>
      <c r="G768" s="59">
        <v>52.49</v>
      </c>
      <c r="H768" s="60">
        <v>5353.98</v>
      </c>
      <c r="I768" s="38"/>
      <c r="J768" s="38"/>
      <c r="L768" s="27"/>
    </row>
    <row r="769" spans="1:12" ht="16.5" customHeight="1" x14ac:dyDescent="0.25">
      <c r="A769" s="55" t="s">
        <v>2822</v>
      </c>
      <c r="B769" s="56" t="s">
        <v>2823</v>
      </c>
      <c r="C769" s="57" t="s">
        <v>2824</v>
      </c>
      <c r="D769" s="56" t="s">
        <v>11</v>
      </c>
      <c r="E769" s="56" t="s">
        <v>19</v>
      </c>
      <c r="F769" s="58">
        <v>15</v>
      </c>
      <c r="G769" s="59">
        <v>355.83</v>
      </c>
      <c r="H769" s="60">
        <v>5337.45</v>
      </c>
      <c r="I769" s="38"/>
      <c r="J769" s="38"/>
      <c r="L769" s="27"/>
    </row>
    <row r="770" spans="1:12" ht="16.5" customHeight="1" x14ac:dyDescent="0.25">
      <c r="A770" s="55" t="s">
        <v>338</v>
      </c>
      <c r="B770" s="56" t="s">
        <v>342</v>
      </c>
      <c r="C770" s="57" t="s">
        <v>343</v>
      </c>
      <c r="D770" s="56" t="s">
        <v>11</v>
      </c>
      <c r="E770" s="56" t="s">
        <v>12</v>
      </c>
      <c r="F770" s="58">
        <v>52</v>
      </c>
      <c r="G770" s="59">
        <v>102.63</v>
      </c>
      <c r="H770" s="60">
        <v>5336.76</v>
      </c>
      <c r="I770" s="38"/>
      <c r="J770" s="38"/>
      <c r="L770" s="27"/>
    </row>
    <row r="771" spans="1:12" ht="16.5" customHeight="1" x14ac:dyDescent="0.25">
      <c r="A771" s="55" t="s">
        <v>1551</v>
      </c>
      <c r="B771" s="56" t="s">
        <v>1552</v>
      </c>
      <c r="C771" s="57" t="s">
        <v>1553</v>
      </c>
      <c r="D771" s="56" t="s">
        <v>6840</v>
      </c>
      <c r="E771" s="56" t="s">
        <v>19</v>
      </c>
      <c r="F771" s="58">
        <v>4</v>
      </c>
      <c r="G771" s="59">
        <v>1333.72</v>
      </c>
      <c r="H771" s="60">
        <v>5334.88</v>
      </c>
      <c r="I771" s="38"/>
      <c r="J771" s="38"/>
      <c r="L771" s="27"/>
    </row>
    <row r="772" spans="1:12" ht="16.5" customHeight="1" x14ac:dyDescent="0.25">
      <c r="A772" s="55" t="s">
        <v>5322</v>
      </c>
      <c r="B772" s="56" t="s">
        <v>5323</v>
      </c>
      <c r="C772" s="57" t="s">
        <v>5324</v>
      </c>
      <c r="D772" s="56" t="s">
        <v>6792</v>
      </c>
      <c r="E772" s="56" t="s">
        <v>12</v>
      </c>
      <c r="F772" s="58">
        <v>200</v>
      </c>
      <c r="G772" s="59">
        <v>26.61</v>
      </c>
      <c r="H772" s="60">
        <v>5322</v>
      </c>
      <c r="I772" s="38"/>
      <c r="J772" s="38"/>
      <c r="K772" s="27" t="s">
        <v>6533</v>
      </c>
      <c r="L772" s="27"/>
    </row>
    <row r="773" spans="1:12" ht="16.5" customHeight="1" x14ac:dyDescent="0.25">
      <c r="A773" s="55" t="s">
        <v>1581</v>
      </c>
      <c r="B773" s="56" t="s">
        <v>1582</v>
      </c>
      <c r="C773" s="57" t="s">
        <v>1583</v>
      </c>
      <c r="D773" s="56" t="s">
        <v>11</v>
      </c>
      <c r="E773" s="56" t="s">
        <v>68</v>
      </c>
      <c r="F773" s="58">
        <v>77</v>
      </c>
      <c r="G773" s="59">
        <v>68.64</v>
      </c>
      <c r="H773" s="60">
        <v>5285.28</v>
      </c>
      <c r="I773" s="38"/>
      <c r="J773" s="38"/>
      <c r="L773" s="27"/>
    </row>
    <row r="774" spans="1:12" ht="16.5" customHeight="1" x14ac:dyDescent="0.25">
      <c r="A774" s="55" t="s">
        <v>2556</v>
      </c>
      <c r="B774" s="56" t="s">
        <v>2557</v>
      </c>
      <c r="C774" s="57" t="s">
        <v>2558</v>
      </c>
      <c r="D774" s="56" t="s">
        <v>11</v>
      </c>
      <c r="E774" s="56" t="s">
        <v>68</v>
      </c>
      <c r="F774" s="58">
        <v>80</v>
      </c>
      <c r="G774" s="59">
        <v>66.06</v>
      </c>
      <c r="H774" s="60">
        <v>5284.8</v>
      </c>
      <c r="I774" s="38"/>
      <c r="J774" s="38"/>
      <c r="L774" s="27"/>
    </row>
    <row r="775" spans="1:12" ht="16.5" customHeight="1" x14ac:dyDescent="0.25">
      <c r="A775" s="55" t="s">
        <v>1947</v>
      </c>
      <c r="B775" s="56" t="s">
        <v>1948</v>
      </c>
      <c r="C775" s="57" t="s">
        <v>1949</v>
      </c>
      <c r="D775" s="56" t="s">
        <v>11</v>
      </c>
      <c r="E775" s="56" t="s">
        <v>68</v>
      </c>
      <c r="F775" s="58">
        <v>52</v>
      </c>
      <c r="G775" s="59">
        <v>101.6</v>
      </c>
      <c r="H775" s="60">
        <v>5283.2</v>
      </c>
      <c r="I775" s="38"/>
      <c r="J775" s="38"/>
      <c r="L775" s="27"/>
    </row>
    <row r="776" spans="1:12" ht="16.5" customHeight="1" x14ac:dyDescent="0.25">
      <c r="A776" s="55" t="s">
        <v>2514</v>
      </c>
      <c r="B776" s="56" t="s">
        <v>2515</v>
      </c>
      <c r="C776" s="57" t="s">
        <v>2516</v>
      </c>
      <c r="D776" s="56" t="s">
        <v>6840</v>
      </c>
      <c r="E776" s="56" t="s">
        <v>68</v>
      </c>
      <c r="F776" s="58">
        <v>20</v>
      </c>
      <c r="G776" s="59">
        <v>263.57</v>
      </c>
      <c r="H776" s="60">
        <v>5271.4</v>
      </c>
      <c r="I776" s="38"/>
      <c r="J776" s="38"/>
      <c r="L776" s="27"/>
    </row>
    <row r="777" spans="1:12" ht="16.5" customHeight="1" x14ac:dyDescent="0.25">
      <c r="A777" s="55" t="s">
        <v>1001</v>
      </c>
      <c r="B777" s="56" t="s">
        <v>1002</v>
      </c>
      <c r="C777" s="57" t="s">
        <v>1003</v>
      </c>
      <c r="D777" s="56" t="s">
        <v>6792</v>
      </c>
      <c r="E777" s="56" t="s">
        <v>12</v>
      </c>
      <c r="F777" s="58">
        <v>7</v>
      </c>
      <c r="G777" s="59">
        <v>752.08</v>
      </c>
      <c r="H777" s="60">
        <v>5264.56</v>
      </c>
      <c r="I777" s="38"/>
      <c r="J777" s="38"/>
      <c r="L777" s="27"/>
    </row>
    <row r="778" spans="1:12" ht="16.5" customHeight="1" x14ac:dyDescent="0.25">
      <c r="A778" s="55" t="s">
        <v>1687</v>
      </c>
      <c r="B778" s="56" t="s">
        <v>1688</v>
      </c>
      <c r="C778" s="57" t="s">
        <v>1689</v>
      </c>
      <c r="D778" s="56" t="s">
        <v>11</v>
      </c>
      <c r="E778" s="56" t="s">
        <v>19</v>
      </c>
      <c r="F778" s="58">
        <v>3</v>
      </c>
      <c r="G778" s="59">
        <v>1747.86</v>
      </c>
      <c r="H778" s="60">
        <v>5243.58</v>
      </c>
      <c r="I778" s="38"/>
      <c r="J778" s="38"/>
      <c r="L778" s="27"/>
    </row>
    <row r="779" spans="1:12" ht="16.5" customHeight="1" x14ac:dyDescent="0.25">
      <c r="A779" s="55" t="s">
        <v>494</v>
      </c>
      <c r="B779" s="56" t="s">
        <v>495</v>
      </c>
      <c r="C779" s="57" t="s">
        <v>496</v>
      </c>
      <c r="D779" s="56" t="s">
        <v>11</v>
      </c>
      <c r="E779" s="56" t="s">
        <v>19</v>
      </c>
      <c r="F779" s="58">
        <v>5</v>
      </c>
      <c r="G779" s="59">
        <v>1048.6099999999999</v>
      </c>
      <c r="H779" s="60">
        <v>5243.05</v>
      </c>
      <c r="I779" s="38"/>
      <c r="J779" s="38"/>
      <c r="L779" s="27"/>
    </row>
    <row r="780" spans="1:12" ht="16.5" customHeight="1" x14ac:dyDescent="0.25">
      <c r="A780" s="55" t="s">
        <v>4736</v>
      </c>
      <c r="B780" s="56" t="s">
        <v>4737</v>
      </c>
      <c r="C780" s="57" t="s">
        <v>4738</v>
      </c>
      <c r="D780" s="56" t="s">
        <v>11</v>
      </c>
      <c r="E780" s="56" t="s">
        <v>12</v>
      </c>
      <c r="F780" s="58">
        <v>90</v>
      </c>
      <c r="G780" s="59">
        <v>58.14</v>
      </c>
      <c r="H780" s="60">
        <v>5232.6000000000004</v>
      </c>
      <c r="I780" s="38"/>
      <c r="J780" s="38"/>
      <c r="L780" s="27"/>
    </row>
    <row r="781" spans="1:12" ht="16.5" customHeight="1" x14ac:dyDescent="0.25">
      <c r="A781" s="55" t="s">
        <v>5880</v>
      </c>
      <c r="B781" s="56" t="s">
        <v>5884</v>
      </c>
      <c r="C781" s="57" t="s">
        <v>5885</v>
      </c>
      <c r="D781" s="56" t="s">
        <v>6792</v>
      </c>
      <c r="E781" s="56" t="s">
        <v>19</v>
      </c>
      <c r="F781" s="58">
        <v>7</v>
      </c>
      <c r="G781" s="59">
        <v>745.9</v>
      </c>
      <c r="H781" s="60">
        <v>5221.3</v>
      </c>
      <c r="I781" s="38"/>
      <c r="J781" s="38"/>
      <c r="L781" s="27"/>
    </row>
    <row r="782" spans="1:12" ht="16.5" customHeight="1" x14ac:dyDescent="0.25">
      <c r="A782" s="55" t="s">
        <v>3151</v>
      </c>
      <c r="B782" s="56" t="s">
        <v>3152</v>
      </c>
      <c r="C782" s="57" t="s">
        <v>3153</v>
      </c>
      <c r="D782" s="56" t="s">
        <v>6792</v>
      </c>
      <c r="E782" s="56" t="s">
        <v>19</v>
      </c>
      <c r="F782" s="58">
        <v>9</v>
      </c>
      <c r="G782" s="59">
        <v>579.88</v>
      </c>
      <c r="H782" s="60">
        <v>5218.92</v>
      </c>
      <c r="I782" s="38"/>
      <c r="J782" s="38"/>
      <c r="L782" s="27"/>
    </row>
    <row r="783" spans="1:12" ht="16.5" customHeight="1" x14ac:dyDescent="0.25">
      <c r="A783" s="55" t="s">
        <v>2352</v>
      </c>
      <c r="B783" s="56" t="s">
        <v>2353</v>
      </c>
      <c r="C783" s="57" t="s">
        <v>2354</v>
      </c>
      <c r="D783" s="56" t="s">
        <v>6792</v>
      </c>
      <c r="E783" s="56" t="s">
        <v>19</v>
      </c>
      <c r="F783" s="61">
        <v>18</v>
      </c>
      <c r="G783" s="59">
        <v>289.64</v>
      </c>
      <c r="H783" s="60">
        <v>5213.5200000000004</v>
      </c>
      <c r="I783" s="38"/>
      <c r="J783" s="38"/>
      <c r="L783" s="27"/>
    </row>
    <row r="784" spans="1:12" ht="16.5" customHeight="1" x14ac:dyDescent="0.25">
      <c r="A784" s="55" t="s">
        <v>4802</v>
      </c>
      <c r="B784" s="56" t="s">
        <v>4806</v>
      </c>
      <c r="C784" s="57" t="s">
        <v>4807</v>
      </c>
      <c r="D784" s="56" t="s">
        <v>6840</v>
      </c>
      <c r="E784" s="56" t="s">
        <v>12</v>
      </c>
      <c r="F784" s="58">
        <v>26</v>
      </c>
      <c r="G784" s="59">
        <v>200.42</v>
      </c>
      <c r="H784" s="60">
        <v>5210.92</v>
      </c>
      <c r="I784" s="38"/>
      <c r="J784" s="38"/>
      <c r="L784" s="27"/>
    </row>
    <row r="785" spans="1:12" ht="16.5" customHeight="1" x14ac:dyDescent="0.25">
      <c r="A785" s="55" t="s">
        <v>377</v>
      </c>
      <c r="B785" s="56" t="s">
        <v>381</v>
      </c>
      <c r="C785" s="57" t="s">
        <v>382</v>
      </c>
      <c r="D785" s="56" t="s">
        <v>6792</v>
      </c>
      <c r="E785" s="56" t="s">
        <v>68</v>
      </c>
      <c r="F785" s="58">
        <v>7</v>
      </c>
      <c r="G785" s="59">
        <v>744.31</v>
      </c>
      <c r="H785" s="60">
        <v>5210.17</v>
      </c>
      <c r="I785" s="38"/>
      <c r="J785" s="38"/>
      <c r="L785" s="27"/>
    </row>
    <row r="786" spans="1:12" ht="16.5" customHeight="1" x14ac:dyDescent="0.25">
      <c r="A786" s="55" t="s">
        <v>3911</v>
      </c>
      <c r="B786" s="56" t="s">
        <v>3933</v>
      </c>
      <c r="C786" s="57" t="s">
        <v>3934</v>
      </c>
      <c r="D786" s="56" t="s">
        <v>6792</v>
      </c>
      <c r="E786" s="56" t="s">
        <v>19</v>
      </c>
      <c r="F786" s="58">
        <v>5</v>
      </c>
      <c r="G786" s="59">
        <v>1040.92</v>
      </c>
      <c r="H786" s="60">
        <v>5204.6000000000004</v>
      </c>
      <c r="I786" s="38"/>
      <c r="J786" s="38"/>
      <c r="L786" s="27"/>
    </row>
    <row r="787" spans="1:12" ht="16.5" customHeight="1" x14ac:dyDescent="0.25">
      <c r="A787" s="55" t="s">
        <v>742</v>
      </c>
      <c r="B787" s="56" t="s">
        <v>743</v>
      </c>
      <c r="C787" s="57" t="s">
        <v>744</v>
      </c>
      <c r="D787" s="56" t="s">
        <v>11</v>
      </c>
      <c r="E787" s="56" t="s">
        <v>19</v>
      </c>
      <c r="F787" s="58">
        <v>84</v>
      </c>
      <c r="G787" s="59">
        <v>61.92</v>
      </c>
      <c r="H787" s="60">
        <v>5201.28</v>
      </c>
      <c r="I787" s="38"/>
      <c r="J787" s="38"/>
      <c r="L787" s="27"/>
    </row>
    <row r="788" spans="1:12" ht="16.5" customHeight="1" x14ac:dyDescent="0.25">
      <c r="A788" s="55" t="s">
        <v>5203</v>
      </c>
      <c r="B788" s="56" t="s">
        <v>5204</v>
      </c>
      <c r="C788" s="57" t="s">
        <v>5205</v>
      </c>
      <c r="D788" s="56" t="s">
        <v>11</v>
      </c>
      <c r="E788" s="56" t="s">
        <v>12</v>
      </c>
      <c r="F788" s="58">
        <v>9</v>
      </c>
      <c r="G788" s="59">
        <v>577.59</v>
      </c>
      <c r="H788" s="60">
        <v>5198.3100000000004</v>
      </c>
      <c r="I788" s="38"/>
      <c r="J788" s="38"/>
      <c r="L788" s="27"/>
    </row>
    <row r="789" spans="1:12" ht="16.5" customHeight="1" x14ac:dyDescent="0.25">
      <c r="A789" s="55" t="s">
        <v>1572</v>
      </c>
      <c r="B789" s="56" t="s">
        <v>1573</v>
      </c>
      <c r="C789" s="57" t="s">
        <v>1574</v>
      </c>
      <c r="D789" s="56" t="s">
        <v>11</v>
      </c>
      <c r="E789" s="56" t="s">
        <v>68</v>
      </c>
      <c r="F789" s="58">
        <v>77</v>
      </c>
      <c r="G789" s="59">
        <v>67.47</v>
      </c>
      <c r="H789" s="60">
        <v>5195.1899999999996</v>
      </c>
      <c r="I789" s="38"/>
      <c r="J789" s="38"/>
      <c r="L789" s="27"/>
    </row>
    <row r="790" spans="1:12" ht="16.5" customHeight="1" x14ac:dyDescent="0.25">
      <c r="A790" s="55" t="s">
        <v>2499</v>
      </c>
      <c r="B790" s="56" t="s">
        <v>2500</v>
      </c>
      <c r="C790" s="57" t="s">
        <v>2501</v>
      </c>
      <c r="D790" s="56" t="s">
        <v>6840</v>
      </c>
      <c r="E790" s="56" t="s">
        <v>68</v>
      </c>
      <c r="F790" s="58">
        <v>40</v>
      </c>
      <c r="G790" s="59">
        <v>129.24</v>
      </c>
      <c r="H790" s="60">
        <v>5169.6000000000004</v>
      </c>
      <c r="I790" s="38"/>
      <c r="J790" s="38"/>
      <c r="L790" s="27"/>
    </row>
    <row r="791" spans="1:12" ht="16.5" customHeight="1" x14ac:dyDescent="0.25">
      <c r="A791" s="55" t="s">
        <v>3234</v>
      </c>
      <c r="B791" s="56" t="s">
        <v>3245</v>
      </c>
      <c r="C791" s="57" t="s">
        <v>3246</v>
      </c>
      <c r="D791" s="56" t="s">
        <v>11</v>
      </c>
      <c r="E791" s="56" t="s">
        <v>19</v>
      </c>
      <c r="F791" s="61">
        <v>152</v>
      </c>
      <c r="G791" s="59">
        <v>34.01</v>
      </c>
      <c r="H791" s="60">
        <v>5169.5200000000004</v>
      </c>
      <c r="I791" s="38"/>
      <c r="J791" s="38"/>
      <c r="L791" s="27"/>
    </row>
    <row r="792" spans="1:12" ht="16.5" customHeight="1" x14ac:dyDescent="0.25">
      <c r="A792" s="55" t="s">
        <v>470</v>
      </c>
      <c r="B792" s="56" t="s">
        <v>471</v>
      </c>
      <c r="C792" s="57" t="s">
        <v>472</v>
      </c>
      <c r="D792" s="56" t="s">
        <v>11</v>
      </c>
      <c r="E792" s="56" t="s">
        <v>19</v>
      </c>
      <c r="F792" s="58">
        <v>4</v>
      </c>
      <c r="G792" s="59">
        <v>1286.6500000000001</v>
      </c>
      <c r="H792" s="60">
        <v>5146.6000000000004</v>
      </c>
      <c r="I792" s="38"/>
      <c r="J792" s="38"/>
      <c r="L792" s="27"/>
    </row>
    <row r="793" spans="1:12" ht="16.5" customHeight="1" x14ac:dyDescent="0.25">
      <c r="A793" s="55" t="s">
        <v>2577</v>
      </c>
      <c r="B793" s="56" t="s">
        <v>2578</v>
      </c>
      <c r="C793" s="57" t="s">
        <v>2579</v>
      </c>
      <c r="D793" s="56" t="s">
        <v>11</v>
      </c>
      <c r="E793" s="56" t="s">
        <v>19</v>
      </c>
      <c r="F793" s="58">
        <v>80</v>
      </c>
      <c r="G793" s="59">
        <v>64.3</v>
      </c>
      <c r="H793" s="60">
        <v>5144</v>
      </c>
      <c r="I793" s="38"/>
      <c r="J793" s="38"/>
      <c r="L793" s="27"/>
    </row>
    <row r="794" spans="1:12" ht="16.5" customHeight="1" x14ac:dyDescent="0.25">
      <c r="A794" s="55" t="s">
        <v>1810</v>
      </c>
      <c r="B794" s="56" t="s">
        <v>1811</v>
      </c>
      <c r="C794" s="57" t="s">
        <v>1812</v>
      </c>
      <c r="D794" s="56" t="s">
        <v>11</v>
      </c>
      <c r="E794" s="56" t="s">
        <v>68</v>
      </c>
      <c r="F794" s="58">
        <v>29</v>
      </c>
      <c r="G794" s="59">
        <v>176.83</v>
      </c>
      <c r="H794" s="60">
        <v>5128.07</v>
      </c>
      <c r="I794" s="38"/>
      <c r="J794" s="38"/>
      <c r="L794" s="27"/>
    </row>
    <row r="795" spans="1:12" ht="16.5" customHeight="1" x14ac:dyDescent="0.25">
      <c r="A795" s="55" t="s">
        <v>3244</v>
      </c>
      <c r="B795" s="56" t="s">
        <v>3257</v>
      </c>
      <c r="C795" s="57" t="s">
        <v>3258</v>
      </c>
      <c r="D795" s="56" t="s">
        <v>6792</v>
      </c>
      <c r="E795" s="56" t="s">
        <v>19</v>
      </c>
      <c r="F795" s="61">
        <v>6</v>
      </c>
      <c r="G795" s="59">
        <v>853.44</v>
      </c>
      <c r="H795" s="60">
        <v>5120.6400000000003</v>
      </c>
      <c r="I795" s="38"/>
      <c r="J795" s="38"/>
      <c r="L795" s="27"/>
    </row>
    <row r="796" spans="1:12" ht="24.75" customHeight="1" x14ac:dyDescent="0.25">
      <c r="A796" s="55" t="s">
        <v>5664</v>
      </c>
      <c r="B796" s="56" t="s">
        <v>5665</v>
      </c>
      <c r="C796" s="57" t="s">
        <v>5666</v>
      </c>
      <c r="D796" s="56" t="s">
        <v>6792</v>
      </c>
      <c r="E796" s="56" t="s">
        <v>68</v>
      </c>
      <c r="F796" s="58">
        <v>7</v>
      </c>
      <c r="G796" s="59">
        <v>730.28</v>
      </c>
      <c r="H796" s="60">
        <v>5111.96</v>
      </c>
      <c r="I796" s="38"/>
      <c r="J796" s="38"/>
      <c r="L796" s="27"/>
    </row>
    <row r="797" spans="1:12" ht="16.5" customHeight="1" x14ac:dyDescent="0.25">
      <c r="A797" s="55" t="s">
        <v>2127</v>
      </c>
      <c r="B797" s="56" t="s">
        <v>2128</v>
      </c>
      <c r="C797" s="57" t="s">
        <v>2129</v>
      </c>
      <c r="D797" s="56" t="s">
        <v>6792</v>
      </c>
      <c r="E797" s="56" t="s">
        <v>19</v>
      </c>
      <c r="F797" s="61">
        <v>6</v>
      </c>
      <c r="G797" s="59">
        <v>851.74</v>
      </c>
      <c r="H797" s="60">
        <v>5110.4399999999996</v>
      </c>
      <c r="I797" s="38"/>
      <c r="J797" s="38"/>
      <c r="L797" s="27"/>
    </row>
    <row r="798" spans="1:12" ht="16.5" customHeight="1" x14ac:dyDescent="0.25">
      <c r="A798" s="55" t="s">
        <v>201</v>
      </c>
      <c r="B798" s="56" t="s">
        <v>202</v>
      </c>
      <c r="C798" s="57" t="s">
        <v>203</v>
      </c>
      <c r="D798" s="56" t="s">
        <v>6792</v>
      </c>
      <c r="E798" s="56" t="s">
        <v>93</v>
      </c>
      <c r="F798" s="58">
        <v>504</v>
      </c>
      <c r="G798" s="59">
        <v>10.130000000000001</v>
      </c>
      <c r="H798" s="60">
        <v>5105.5200000000004</v>
      </c>
      <c r="I798" s="38"/>
      <c r="J798" s="38"/>
      <c r="L798" s="27"/>
    </row>
    <row r="799" spans="1:12" ht="16.5" customHeight="1" x14ac:dyDescent="0.25">
      <c r="A799" s="55" t="s">
        <v>884</v>
      </c>
      <c r="B799" s="56" t="s">
        <v>885</v>
      </c>
      <c r="C799" s="57" t="s">
        <v>886</v>
      </c>
      <c r="D799" s="56" t="s">
        <v>6792</v>
      </c>
      <c r="E799" s="56" t="s">
        <v>19</v>
      </c>
      <c r="F799" s="58">
        <v>4</v>
      </c>
      <c r="G799" s="59">
        <v>1270.04</v>
      </c>
      <c r="H799" s="60">
        <v>5080.16</v>
      </c>
      <c r="I799" s="38"/>
      <c r="J799" s="38"/>
      <c r="L799" s="27"/>
    </row>
    <row r="800" spans="1:12" ht="16.5" customHeight="1" x14ac:dyDescent="0.25">
      <c r="A800" s="55" t="s">
        <v>6517</v>
      </c>
      <c r="B800" s="56" t="s">
        <v>6528</v>
      </c>
      <c r="C800" s="57" t="s">
        <v>6529</v>
      </c>
      <c r="D800" s="56" t="s">
        <v>6840</v>
      </c>
      <c r="E800" s="56" t="s">
        <v>12</v>
      </c>
      <c r="F800" s="58">
        <v>5026</v>
      </c>
      <c r="G800" s="59">
        <v>1.01</v>
      </c>
      <c r="H800" s="60">
        <v>5076.26</v>
      </c>
      <c r="I800" s="38"/>
      <c r="J800" s="38"/>
      <c r="L800" s="27"/>
    </row>
    <row r="801" spans="1:12" ht="16.5" customHeight="1" x14ac:dyDescent="0.25">
      <c r="A801" s="55" t="s">
        <v>347</v>
      </c>
      <c r="B801" s="56" t="s">
        <v>351</v>
      </c>
      <c r="C801" s="57" t="s">
        <v>352</v>
      </c>
      <c r="D801" s="56" t="s">
        <v>11</v>
      </c>
      <c r="E801" s="56" t="s">
        <v>12</v>
      </c>
      <c r="F801" s="58">
        <v>52</v>
      </c>
      <c r="G801" s="59">
        <v>97.02</v>
      </c>
      <c r="H801" s="60">
        <v>5045.04</v>
      </c>
      <c r="I801" s="38"/>
      <c r="J801" s="38"/>
      <c r="L801" s="27"/>
    </row>
    <row r="802" spans="1:12" ht="16.5" customHeight="1" x14ac:dyDescent="0.25">
      <c r="A802" s="55" t="s">
        <v>2187</v>
      </c>
      <c r="B802" s="56" t="s">
        <v>2188</v>
      </c>
      <c r="C802" s="57" t="s">
        <v>2189</v>
      </c>
      <c r="D802" s="56" t="s">
        <v>6792</v>
      </c>
      <c r="E802" s="56" t="s">
        <v>19</v>
      </c>
      <c r="F802" s="61">
        <v>16</v>
      </c>
      <c r="G802" s="59">
        <v>314.14999999999998</v>
      </c>
      <c r="H802" s="60">
        <v>5026.3999999999996</v>
      </c>
      <c r="I802" s="38"/>
      <c r="J802" s="38"/>
      <c r="L802" s="27"/>
    </row>
    <row r="803" spans="1:12" ht="33" customHeight="1" x14ac:dyDescent="0.25">
      <c r="A803" s="55" t="s">
        <v>2843</v>
      </c>
      <c r="B803" s="56" t="s">
        <v>2844</v>
      </c>
      <c r="C803" s="57" t="s">
        <v>2845</v>
      </c>
      <c r="D803" s="56" t="s">
        <v>11</v>
      </c>
      <c r="E803" s="56" t="s">
        <v>19</v>
      </c>
      <c r="F803" s="58">
        <v>57</v>
      </c>
      <c r="G803" s="59">
        <v>87.63</v>
      </c>
      <c r="H803" s="60">
        <v>4994.91</v>
      </c>
      <c r="I803" s="38"/>
      <c r="J803" s="38"/>
      <c r="L803" s="27"/>
    </row>
    <row r="804" spans="1:12" ht="16.5" customHeight="1" x14ac:dyDescent="0.25">
      <c r="A804" s="55" t="s">
        <v>4422</v>
      </c>
      <c r="B804" s="56" t="s">
        <v>4423</v>
      </c>
      <c r="C804" s="57" t="s">
        <v>4424</v>
      </c>
      <c r="D804" s="56" t="s">
        <v>6792</v>
      </c>
      <c r="E804" s="56" t="s">
        <v>12</v>
      </c>
      <c r="F804" s="58">
        <v>52</v>
      </c>
      <c r="G804" s="59">
        <v>96</v>
      </c>
      <c r="H804" s="60">
        <v>4992</v>
      </c>
      <c r="I804" s="38"/>
      <c r="J804" s="38"/>
      <c r="L804" s="27"/>
    </row>
    <row r="805" spans="1:12" ht="16.5" customHeight="1" x14ac:dyDescent="0.25">
      <c r="A805" s="55" t="s">
        <v>5944</v>
      </c>
      <c r="B805" s="56" t="s">
        <v>5948</v>
      </c>
      <c r="C805" s="57" t="s">
        <v>5949</v>
      </c>
      <c r="D805" s="56" t="s">
        <v>6792</v>
      </c>
      <c r="E805" s="56" t="s">
        <v>19</v>
      </c>
      <c r="F805" s="58">
        <v>7</v>
      </c>
      <c r="G805" s="59">
        <v>710.48</v>
      </c>
      <c r="H805" s="60">
        <v>4973.3599999999997</v>
      </c>
      <c r="I805" s="38"/>
      <c r="J805" s="38"/>
      <c r="L805" s="27"/>
    </row>
    <row r="806" spans="1:12" ht="16.5" customHeight="1" x14ac:dyDescent="0.25">
      <c r="A806" s="55" t="s">
        <v>2905</v>
      </c>
      <c r="B806" s="56" t="s">
        <v>2906</v>
      </c>
      <c r="C806" s="57" t="s">
        <v>2907</v>
      </c>
      <c r="D806" s="56" t="s">
        <v>6840</v>
      </c>
      <c r="E806" s="56" t="s">
        <v>19</v>
      </c>
      <c r="F806" s="58">
        <v>21</v>
      </c>
      <c r="G806" s="59">
        <v>236.77</v>
      </c>
      <c r="H806" s="60">
        <v>4972.17</v>
      </c>
      <c r="I806" s="38"/>
      <c r="J806" s="38"/>
      <c r="L806" s="27"/>
    </row>
    <row r="807" spans="1:12" ht="16.5" customHeight="1" x14ac:dyDescent="0.25">
      <c r="A807" s="55" t="s">
        <v>5745</v>
      </c>
      <c r="B807" s="56" t="s">
        <v>5749</v>
      </c>
      <c r="C807" s="57" t="s">
        <v>5750</v>
      </c>
      <c r="D807" s="56" t="s">
        <v>11</v>
      </c>
      <c r="E807" s="56" t="s">
        <v>29</v>
      </c>
      <c r="F807" s="58">
        <v>26</v>
      </c>
      <c r="G807" s="59">
        <v>190.32</v>
      </c>
      <c r="H807" s="60">
        <v>4948.32</v>
      </c>
      <c r="I807" s="38"/>
      <c r="J807" s="38"/>
      <c r="L807" s="27"/>
    </row>
    <row r="808" spans="1:12" ht="16.5" customHeight="1" x14ac:dyDescent="0.25">
      <c r="A808" s="55" t="s">
        <v>2875</v>
      </c>
      <c r="B808" s="56" t="s">
        <v>2876</v>
      </c>
      <c r="C808" s="57" t="s">
        <v>2877</v>
      </c>
      <c r="D808" s="56" t="s">
        <v>6792</v>
      </c>
      <c r="E808" s="56" t="s">
        <v>19</v>
      </c>
      <c r="F808" s="58">
        <v>5</v>
      </c>
      <c r="G808" s="59">
        <v>988.51</v>
      </c>
      <c r="H808" s="60">
        <v>4942.55</v>
      </c>
      <c r="I808" s="38"/>
      <c r="J808" s="38"/>
      <c r="L808" s="27"/>
    </row>
    <row r="809" spans="1:12" ht="16.5" customHeight="1" x14ac:dyDescent="0.25">
      <c r="A809" s="55" t="s">
        <v>4534</v>
      </c>
      <c r="B809" s="56" t="s">
        <v>4535</v>
      </c>
      <c r="C809" s="57" t="s">
        <v>4536</v>
      </c>
      <c r="D809" s="56" t="s">
        <v>11</v>
      </c>
      <c r="E809" s="56" t="s">
        <v>12</v>
      </c>
      <c r="F809" s="58">
        <v>945</v>
      </c>
      <c r="G809" s="59">
        <v>5.22</v>
      </c>
      <c r="H809" s="60">
        <v>4932.8999999999996</v>
      </c>
      <c r="I809" s="38"/>
      <c r="J809" s="38"/>
      <c r="L809" s="31"/>
    </row>
    <row r="810" spans="1:12" ht="16.5" customHeight="1" x14ac:dyDescent="0.25">
      <c r="A810" s="55" t="s">
        <v>491</v>
      </c>
      <c r="B810" s="56" t="s">
        <v>492</v>
      </c>
      <c r="C810" s="57" t="s">
        <v>493</v>
      </c>
      <c r="D810" s="56" t="s">
        <v>11</v>
      </c>
      <c r="E810" s="56" t="s">
        <v>19</v>
      </c>
      <c r="F810" s="43">
        <v>4</v>
      </c>
      <c r="G810" s="59">
        <v>1231.76</v>
      </c>
      <c r="H810" s="60">
        <v>4927.04</v>
      </c>
      <c r="I810" s="38"/>
      <c r="J810" s="38"/>
      <c r="L810" s="31"/>
    </row>
    <row r="811" spans="1:12" ht="16.5" customHeight="1" x14ac:dyDescent="0.25">
      <c r="A811" s="55" t="s">
        <v>2553</v>
      </c>
      <c r="B811" s="56" t="s">
        <v>2554</v>
      </c>
      <c r="C811" s="57" t="s">
        <v>2555</v>
      </c>
      <c r="D811" s="56" t="s">
        <v>11</v>
      </c>
      <c r="E811" s="56" t="s">
        <v>68</v>
      </c>
      <c r="F811" s="58">
        <v>80</v>
      </c>
      <c r="G811" s="59">
        <v>60.63</v>
      </c>
      <c r="H811" s="60">
        <v>4850.3999999999996</v>
      </c>
      <c r="I811" s="38"/>
      <c r="J811" s="38"/>
      <c r="L811" s="31"/>
    </row>
    <row r="812" spans="1:12" ht="16.5" customHeight="1" x14ac:dyDescent="0.25">
      <c r="A812" s="55" t="s">
        <v>6069</v>
      </c>
      <c r="B812" s="56" t="s">
        <v>6082</v>
      </c>
      <c r="C812" s="57" t="s">
        <v>6083</v>
      </c>
      <c r="D812" s="56" t="s">
        <v>11</v>
      </c>
      <c r="E812" s="56" t="s">
        <v>19</v>
      </c>
      <c r="F812" s="58">
        <v>4</v>
      </c>
      <c r="G812" s="59">
        <v>1206.01</v>
      </c>
      <c r="H812" s="60">
        <v>4824.04</v>
      </c>
      <c r="I812" s="38"/>
      <c r="J812" s="38"/>
      <c r="L812" s="31"/>
    </row>
    <row r="813" spans="1:12" ht="16.5" customHeight="1" x14ac:dyDescent="0.25">
      <c r="A813" s="55" t="s">
        <v>2571</v>
      </c>
      <c r="B813" s="56" t="s">
        <v>2572</v>
      </c>
      <c r="C813" s="57" t="s">
        <v>2573</v>
      </c>
      <c r="D813" s="56" t="s">
        <v>11</v>
      </c>
      <c r="E813" s="56" t="s">
        <v>19</v>
      </c>
      <c r="F813" s="58">
        <v>80</v>
      </c>
      <c r="G813" s="59">
        <v>60.27</v>
      </c>
      <c r="H813" s="60">
        <v>4821.6000000000004</v>
      </c>
      <c r="I813" s="38"/>
      <c r="J813" s="38"/>
      <c r="L813" s="31"/>
    </row>
    <row r="814" spans="1:12" ht="16.5" customHeight="1" x14ac:dyDescent="0.25">
      <c r="A814" s="55" t="s">
        <v>2574</v>
      </c>
      <c r="B814" s="56" t="s">
        <v>2575</v>
      </c>
      <c r="C814" s="57" t="s">
        <v>2576</v>
      </c>
      <c r="D814" s="56" t="s">
        <v>11</v>
      </c>
      <c r="E814" s="56" t="s">
        <v>19</v>
      </c>
      <c r="F814" s="58">
        <v>80</v>
      </c>
      <c r="G814" s="59">
        <v>60.27</v>
      </c>
      <c r="H814" s="60">
        <v>4821.6000000000004</v>
      </c>
      <c r="I814" s="38"/>
      <c r="J814" s="38"/>
      <c r="L814" s="31"/>
    </row>
    <row r="815" spans="1:12" ht="16.5" customHeight="1" x14ac:dyDescent="0.25">
      <c r="A815" s="55" t="s">
        <v>4557</v>
      </c>
      <c r="B815" s="56" t="s">
        <v>4558</v>
      </c>
      <c r="C815" s="57" t="s">
        <v>4559</v>
      </c>
      <c r="D815" s="56" t="s">
        <v>6792</v>
      </c>
      <c r="E815" s="56" t="s">
        <v>12</v>
      </c>
      <c r="F815" s="58">
        <v>31</v>
      </c>
      <c r="G815" s="59">
        <v>155.13999999999999</v>
      </c>
      <c r="H815" s="60">
        <v>4809.34</v>
      </c>
      <c r="I815" s="38"/>
      <c r="J815" s="38"/>
      <c r="L815" s="31"/>
    </row>
    <row r="816" spans="1:12" ht="16.5" customHeight="1" x14ac:dyDescent="0.25">
      <c r="A816" s="55" t="s">
        <v>5623</v>
      </c>
      <c r="B816" s="56" t="s">
        <v>5624</v>
      </c>
      <c r="C816" s="57" t="s">
        <v>5625</v>
      </c>
      <c r="D816" s="56" t="s">
        <v>6792</v>
      </c>
      <c r="E816" s="56" t="s">
        <v>68</v>
      </c>
      <c r="F816" s="58">
        <v>7</v>
      </c>
      <c r="G816" s="59">
        <v>682.74</v>
      </c>
      <c r="H816" s="60">
        <v>4779.18</v>
      </c>
      <c r="I816" s="38"/>
      <c r="J816" s="38"/>
      <c r="L816" s="31"/>
    </row>
    <row r="817" spans="1:12" ht="16.5" customHeight="1" x14ac:dyDescent="0.25">
      <c r="A817" s="55" t="s">
        <v>1876</v>
      </c>
      <c r="B817" s="56" t="s">
        <v>1877</v>
      </c>
      <c r="C817" s="57" t="s">
        <v>1878</v>
      </c>
      <c r="D817" s="56" t="s">
        <v>6792</v>
      </c>
      <c r="E817" s="56" t="s">
        <v>68</v>
      </c>
      <c r="F817" s="58">
        <v>100</v>
      </c>
      <c r="G817" s="59">
        <v>47.78</v>
      </c>
      <c r="H817" s="60">
        <v>4778</v>
      </c>
      <c r="I817" s="38"/>
      <c r="J817" s="38"/>
      <c r="K817" s="27" t="s">
        <v>6801</v>
      </c>
      <c r="L817" s="31"/>
    </row>
    <row r="818" spans="1:12" ht="16.5" customHeight="1" x14ac:dyDescent="0.25">
      <c r="A818" s="55" t="s">
        <v>605</v>
      </c>
      <c r="B818" s="56" t="s">
        <v>606</v>
      </c>
      <c r="C818" s="57" t="s">
        <v>607</v>
      </c>
      <c r="D818" s="56" t="s">
        <v>6792</v>
      </c>
      <c r="E818" s="56" t="s">
        <v>68</v>
      </c>
      <c r="F818" s="58">
        <v>4</v>
      </c>
      <c r="G818" s="59">
        <v>1192.27</v>
      </c>
      <c r="H818" s="60">
        <v>4769.08</v>
      </c>
      <c r="I818" s="38"/>
      <c r="J818" s="38"/>
      <c r="L818" s="27"/>
    </row>
    <row r="819" spans="1:12" ht="16.5" customHeight="1" x14ac:dyDescent="0.25">
      <c r="A819" s="55" t="s">
        <v>6589</v>
      </c>
      <c r="B819" s="56" t="s">
        <v>6602</v>
      </c>
      <c r="C819" s="57" t="s">
        <v>6603</v>
      </c>
      <c r="D819" s="56" t="s">
        <v>6840</v>
      </c>
      <c r="E819" s="56" t="s">
        <v>12</v>
      </c>
      <c r="F819" s="61">
        <v>26</v>
      </c>
      <c r="G819" s="59">
        <v>183.21</v>
      </c>
      <c r="H819" s="60">
        <v>4763.46</v>
      </c>
      <c r="I819" s="38"/>
      <c r="J819" s="38"/>
      <c r="L819" s="27"/>
    </row>
    <row r="820" spans="1:12" ht="16.5" customHeight="1" x14ac:dyDescent="0.25">
      <c r="A820" s="55" t="s">
        <v>5268</v>
      </c>
      <c r="B820" s="56" t="s">
        <v>5269</v>
      </c>
      <c r="C820" s="57" t="s">
        <v>5270</v>
      </c>
      <c r="D820" s="56" t="s">
        <v>6792</v>
      </c>
      <c r="E820" s="56" t="s">
        <v>12</v>
      </c>
      <c r="F820" s="58">
        <v>3</v>
      </c>
      <c r="G820" s="59">
        <v>1580.78</v>
      </c>
      <c r="H820" s="60">
        <v>4742.34</v>
      </c>
      <c r="I820" s="38"/>
      <c r="J820" s="38"/>
      <c r="L820" s="27"/>
    </row>
    <row r="821" spans="1:12" ht="16.5" customHeight="1" x14ac:dyDescent="0.25">
      <c r="A821" s="55" t="s">
        <v>2454</v>
      </c>
      <c r="B821" s="56" t="s">
        <v>2455</v>
      </c>
      <c r="C821" s="57" t="s">
        <v>2456</v>
      </c>
      <c r="D821" s="56" t="s">
        <v>6792</v>
      </c>
      <c r="E821" s="56" t="s">
        <v>19</v>
      </c>
      <c r="F821" s="58">
        <v>5</v>
      </c>
      <c r="G821" s="59">
        <v>947.73</v>
      </c>
      <c r="H821" s="60">
        <v>4738.6499999999996</v>
      </c>
      <c r="I821" s="38"/>
      <c r="J821" s="38"/>
      <c r="L821" s="27"/>
    </row>
    <row r="822" spans="1:12" ht="16.5" customHeight="1" x14ac:dyDescent="0.25">
      <c r="A822" s="55" t="s">
        <v>6243</v>
      </c>
      <c r="B822" s="56" t="s">
        <v>6256</v>
      </c>
      <c r="C822" s="57" t="s">
        <v>6257</v>
      </c>
      <c r="D822" s="56" t="s">
        <v>6792</v>
      </c>
      <c r="E822" s="56" t="s">
        <v>12</v>
      </c>
      <c r="F822" s="58">
        <v>52</v>
      </c>
      <c r="G822" s="59">
        <v>91.08</v>
      </c>
      <c r="H822" s="60">
        <v>4736.16</v>
      </c>
      <c r="I822" s="38"/>
      <c r="J822" s="38"/>
      <c r="L822" s="27"/>
    </row>
    <row r="823" spans="1:12" ht="16.5" customHeight="1" x14ac:dyDescent="0.25">
      <c r="A823" s="55" t="s">
        <v>1950</v>
      </c>
      <c r="B823" s="56" t="s">
        <v>1951</v>
      </c>
      <c r="C823" s="57" t="s">
        <v>1952</v>
      </c>
      <c r="D823" s="56" t="s">
        <v>11</v>
      </c>
      <c r="E823" s="56" t="s">
        <v>68</v>
      </c>
      <c r="F823" s="58">
        <v>29</v>
      </c>
      <c r="G823" s="59">
        <v>162.61000000000001</v>
      </c>
      <c r="H823" s="60">
        <v>4715.6899999999996</v>
      </c>
      <c r="I823" s="38"/>
      <c r="J823" s="38"/>
      <c r="L823" s="27"/>
    </row>
    <row r="824" spans="1:12" ht="16.5" customHeight="1" x14ac:dyDescent="0.25">
      <c r="A824" s="55" t="s">
        <v>6700</v>
      </c>
      <c r="B824" s="56" t="s">
        <v>6713</v>
      </c>
      <c r="C824" s="57" t="s">
        <v>6714</v>
      </c>
      <c r="D824" s="56" t="s">
        <v>880</v>
      </c>
      <c r="E824" s="56" t="s">
        <v>19</v>
      </c>
      <c r="F824" s="58">
        <v>6</v>
      </c>
      <c r="G824" s="59">
        <v>785.41</v>
      </c>
      <c r="H824" s="60">
        <v>4712.46</v>
      </c>
      <c r="I824" s="38"/>
      <c r="J824" s="38"/>
      <c r="L824" s="27"/>
    </row>
    <row r="825" spans="1:12" ht="16.5" customHeight="1" x14ac:dyDescent="0.25">
      <c r="A825" s="55" t="s">
        <v>1786</v>
      </c>
      <c r="B825" s="56" t="s">
        <v>1787</v>
      </c>
      <c r="C825" s="57" t="s">
        <v>1788</v>
      </c>
      <c r="D825" s="56" t="s">
        <v>6792</v>
      </c>
      <c r="E825" s="56" t="s">
        <v>19</v>
      </c>
      <c r="F825" s="58">
        <v>5</v>
      </c>
      <c r="G825" s="59">
        <v>941.61</v>
      </c>
      <c r="H825" s="60">
        <v>4708.05</v>
      </c>
      <c r="I825" s="38"/>
      <c r="J825" s="38"/>
      <c r="L825" s="27"/>
    </row>
    <row r="826" spans="1:12" ht="16.5" customHeight="1" x14ac:dyDescent="0.25">
      <c r="A826" s="55" t="s">
        <v>2430</v>
      </c>
      <c r="B826" s="56" t="s">
        <v>2428</v>
      </c>
      <c r="C826" s="57" t="s">
        <v>2429</v>
      </c>
      <c r="D826" s="56" t="s">
        <v>880</v>
      </c>
      <c r="E826" s="56" t="s">
        <v>19</v>
      </c>
      <c r="F826" s="61">
        <v>16</v>
      </c>
      <c r="G826" s="59">
        <v>293.58</v>
      </c>
      <c r="H826" s="60">
        <v>4697.28</v>
      </c>
      <c r="I826" s="38"/>
      <c r="J826" s="38"/>
      <c r="L826" s="27"/>
    </row>
    <row r="827" spans="1:12" ht="16.5" customHeight="1" x14ac:dyDescent="0.25">
      <c r="A827" s="55" t="s">
        <v>30</v>
      </c>
      <c r="B827" s="56" t="s">
        <v>31</v>
      </c>
      <c r="C827" s="57" t="s">
        <v>32</v>
      </c>
      <c r="D827" s="56" t="s">
        <v>11</v>
      </c>
      <c r="E827" s="56" t="s">
        <v>29</v>
      </c>
      <c r="F827" s="58">
        <v>500</v>
      </c>
      <c r="G827" s="59">
        <v>9.3800000000000008</v>
      </c>
      <c r="H827" s="60">
        <v>4690</v>
      </c>
      <c r="I827" s="38"/>
      <c r="J827" s="38"/>
      <c r="L827" s="27"/>
    </row>
    <row r="828" spans="1:12" ht="16.5" customHeight="1" x14ac:dyDescent="0.25">
      <c r="A828" s="55" t="s">
        <v>2872</v>
      </c>
      <c r="B828" s="56" t="s">
        <v>2873</v>
      </c>
      <c r="C828" s="57" t="s">
        <v>2874</v>
      </c>
      <c r="D828" s="56" t="s">
        <v>6792</v>
      </c>
      <c r="E828" s="56" t="s">
        <v>19</v>
      </c>
      <c r="F828" s="58">
        <v>5</v>
      </c>
      <c r="G828" s="59">
        <v>934.88</v>
      </c>
      <c r="H828" s="60">
        <v>4674.3999999999996</v>
      </c>
      <c r="I828" s="38"/>
      <c r="J828" s="38"/>
      <c r="L828" s="27"/>
    </row>
    <row r="829" spans="1:12" ht="16.5" customHeight="1" x14ac:dyDescent="0.25">
      <c r="A829" s="55" t="s">
        <v>2481</v>
      </c>
      <c r="B829" s="56" t="s">
        <v>2482</v>
      </c>
      <c r="C829" s="57" t="s">
        <v>2483</v>
      </c>
      <c r="D829" s="56" t="s">
        <v>6792</v>
      </c>
      <c r="E829" s="56" t="s">
        <v>68</v>
      </c>
      <c r="F829" s="58">
        <v>70</v>
      </c>
      <c r="G829" s="59">
        <v>66.75</v>
      </c>
      <c r="H829" s="60">
        <v>4672.5</v>
      </c>
      <c r="I829" s="38"/>
      <c r="J829" s="38"/>
      <c r="L829" s="27"/>
    </row>
    <row r="830" spans="1:12" ht="16.5" customHeight="1" x14ac:dyDescent="0.25">
      <c r="A830" s="55" t="s">
        <v>78</v>
      </c>
      <c r="B830" s="56" t="s">
        <v>79</v>
      </c>
      <c r="C830" s="57" t="s">
        <v>80</v>
      </c>
      <c r="D830" s="56" t="s">
        <v>11</v>
      </c>
      <c r="E830" s="56" t="s">
        <v>29</v>
      </c>
      <c r="F830" s="58">
        <v>26</v>
      </c>
      <c r="G830" s="59">
        <v>179.68</v>
      </c>
      <c r="H830" s="60">
        <v>4671.68</v>
      </c>
      <c r="I830" s="38"/>
      <c r="J830" s="38"/>
      <c r="L830" s="27"/>
    </row>
    <row r="831" spans="1:12" ht="16.5" customHeight="1" x14ac:dyDescent="0.25">
      <c r="A831" s="55" t="s">
        <v>874</v>
      </c>
      <c r="B831" s="56" t="s">
        <v>875</v>
      </c>
      <c r="C831" s="57" t="s">
        <v>876</v>
      </c>
      <c r="D831" s="56" t="s">
        <v>6792</v>
      </c>
      <c r="E831" s="56" t="s">
        <v>19</v>
      </c>
      <c r="F831" s="58">
        <v>7</v>
      </c>
      <c r="G831" s="59">
        <v>666.76</v>
      </c>
      <c r="H831" s="60">
        <v>4667.32</v>
      </c>
      <c r="I831" s="38"/>
      <c r="J831" s="38"/>
      <c r="L831" s="27"/>
    </row>
    <row r="832" spans="1:12" ht="16.5" customHeight="1" x14ac:dyDescent="0.25">
      <c r="A832" s="55" t="s">
        <v>3905</v>
      </c>
      <c r="B832" s="56" t="s">
        <v>3927</v>
      </c>
      <c r="C832" s="57" t="s">
        <v>3928</v>
      </c>
      <c r="D832" s="56" t="s">
        <v>6792</v>
      </c>
      <c r="E832" s="56" t="s">
        <v>19</v>
      </c>
      <c r="F832" s="58">
        <v>5</v>
      </c>
      <c r="G832" s="59">
        <v>933.32</v>
      </c>
      <c r="H832" s="60">
        <v>4666.6000000000004</v>
      </c>
      <c r="I832" s="38"/>
      <c r="J832" s="38"/>
      <c r="L832" s="27"/>
    </row>
    <row r="833" spans="1:12" ht="16.5" customHeight="1" x14ac:dyDescent="0.25">
      <c r="A833" s="55" t="s">
        <v>204</v>
      </c>
      <c r="B833" s="56" t="s">
        <v>205</v>
      </c>
      <c r="C833" s="57" t="s">
        <v>206</v>
      </c>
      <c r="D833" s="56" t="s">
        <v>6792</v>
      </c>
      <c r="E833" s="56" t="s">
        <v>93</v>
      </c>
      <c r="F833" s="58">
        <v>77</v>
      </c>
      <c r="G833" s="59">
        <v>60.57</v>
      </c>
      <c r="H833" s="60">
        <v>4663.8900000000003</v>
      </c>
      <c r="I833" s="38"/>
      <c r="J833" s="38"/>
      <c r="L833" s="27"/>
    </row>
    <row r="834" spans="1:12" ht="15" customHeight="1" x14ac:dyDescent="0.25">
      <c r="A834" s="55" t="s">
        <v>2496</v>
      </c>
      <c r="B834" s="56" t="s">
        <v>2497</v>
      </c>
      <c r="C834" s="57" t="s">
        <v>2498</v>
      </c>
      <c r="D834" s="56" t="s">
        <v>6840</v>
      </c>
      <c r="E834" s="56" t="s">
        <v>68</v>
      </c>
      <c r="F834" s="58">
        <v>40</v>
      </c>
      <c r="G834" s="59">
        <v>116.35</v>
      </c>
      <c r="H834" s="60">
        <v>4654</v>
      </c>
      <c r="I834" s="38"/>
      <c r="J834" s="38"/>
      <c r="L834" s="27"/>
    </row>
    <row r="835" spans="1:12" ht="15" customHeight="1" x14ac:dyDescent="0.25">
      <c r="A835" s="55" t="s">
        <v>5583</v>
      </c>
      <c r="B835" s="56" t="s">
        <v>5587</v>
      </c>
      <c r="C835" s="57" t="s">
        <v>5588</v>
      </c>
      <c r="D835" s="56" t="s">
        <v>6792</v>
      </c>
      <c r="E835" s="56" t="s">
        <v>12</v>
      </c>
      <c r="F835" s="58">
        <v>200</v>
      </c>
      <c r="G835" s="59">
        <v>23.17</v>
      </c>
      <c r="H835" s="60">
        <v>4634</v>
      </c>
      <c r="I835" s="38"/>
      <c r="J835" s="38"/>
      <c r="K835" s="27" t="s">
        <v>6533</v>
      </c>
      <c r="L835" s="27"/>
    </row>
    <row r="836" spans="1:12" ht="15" customHeight="1" x14ac:dyDescent="0.25">
      <c r="A836" s="55" t="s">
        <v>1626</v>
      </c>
      <c r="B836" s="56" t="s">
        <v>1627</v>
      </c>
      <c r="C836" s="57" t="s">
        <v>1628</v>
      </c>
      <c r="D836" s="56" t="s">
        <v>6792</v>
      </c>
      <c r="E836" s="56" t="s">
        <v>68</v>
      </c>
      <c r="F836" s="58">
        <v>177</v>
      </c>
      <c r="G836" s="59">
        <v>26.06</v>
      </c>
      <c r="H836" s="60">
        <v>4612.62</v>
      </c>
      <c r="I836" s="38"/>
      <c r="J836" s="38"/>
      <c r="L836" s="27"/>
    </row>
    <row r="837" spans="1:12" ht="15" customHeight="1" x14ac:dyDescent="0.25">
      <c r="A837" s="55" t="s">
        <v>5632</v>
      </c>
      <c r="B837" s="56" t="s">
        <v>5633</v>
      </c>
      <c r="C837" s="57" t="s">
        <v>5634</v>
      </c>
      <c r="D837" s="56" t="s">
        <v>6792</v>
      </c>
      <c r="E837" s="56" t="s">
        <v>68</v>
      </c>
      <c r="F837" s="58">
        <v>7</v>
      </c>
      <c r="G837" s="59">
        <v>658.93</v>
      </c>
      <c r="H837" s="60">
        <v>4612.51</v>
      </c>
      <c r="I837" s="38"/>
      <c r="J837" s="38"/>
      <c r="L837" s="27"/>
    </row>
    <row r="838" spans="1:12" ht="15" customHeight="1" x14ac:dyDescent="0.25">
      <c r="A838" s="55" t="s">
        <v>671</v>
      </c>
      <c r="B838" s="56" t="s">
        <v>672</v>
      </c>
      <c r="C838" s="57" t="s">
        <v>673</v>
      </c>
      <c r="D838" s="56" t="s">
        <v>6792</v>
      </c>
      <c r="E838" s="56" t="s">
        <v>19</v>
      </c>
      <c r="F838" s="58">
        <v>61</v>
      </c>
      <c r="G838" s="59">
        <v>75.33</v>
      </c>
      <c r="H838" s="60">
        <v>4595.13</v>
      </c>
      <c r="I838" s="38"/>
      <c r="J838" s="38"/>
      <c r="L838" s="27"/>
    </row>
    <row r="839" spans="1:12" ht="15" customHeight="1" x14ac:dyDescent="0.25">
      <c r="A839" s="55" t="s">
        <v>6099</v>
      </c>
      <c r="B839" s="56" t="s">
        <v>6112</v>
      </c>
      <c r="C839" s="57" t="s">
        <v>6113</v>
      </c>
      <c r="D839" s="56" t="s">
        <v>6792</v>
      </c>
      <c r="E839" s="56" t="s">
        <v>19</v>
      </c>
      <c r="F839" s="58">
        <v>7</v>
      </c>
      <c r="G839" s="59">
        <v>655.30999999999995</v>
      </c>
      <c r="H839" s="60">
        <v>4587.17</v>
      </c>
      <c r="I839" s="38"/>
      <c r="J839" s="38"/>
      <c r="L839" s="27"/>
    </row>
    <row r="840" spans="1:12" ht="15" customHeight="1" x14ac:dyDescent="0.25">
      <c r="A840" s="55" t="s">
        <v>4070</v>
      </c>
      <c r="B840" s="56" t="s">
        <v>4095</v>
      </c>
      <c r="C840" s="57" t="s">
        <v>4096</v>
      </c>
      <c r="D840" s="56" t="s">
        <v>6792</v>
      </c>
      <c r="E840" s="56" t="s">
        <v>19</v>
      </c>
      <c r="F840" s="58">
        <v>30</v>
      </c>
      <c r="G840" s="59">
        <v>152.87</v>
      </c>
      <c r="H840" s="60">
        <v>4586.1000000000004</v>
      </c>
      <c r="I840" s="38"/>
      <c r="J840" s="38"/>
      <c r="L840" s="27"/>
    </row>
    <row r="841" spans="1:12" ht="15" customHeight="1" x14ac:dyDescent="0.25">
      <c r="A841" s="55" t="s">
        <v>341</v>
      </c>
      <c r="B841" s="56" t="s">
        <v>345</v>
      </c>
      <c r="C841" s="57" t="s">
        <v>346</v>
      </c>
      <c r="D841" s="56" t="s">
        <v>11</v>
      </c>
      <c r="E841" s="56" t="s">
        <v>12</v>
      </c>
      <c r="F841" s="58">
        <v>52</v>
      </c>
      <c r="G841" s="59">
        <v>88.17</v>
      </c>
      <c r="H841" s="60">
        <v>4584.84</v>
      </c>
      <c r="I841" s="38"/>
      <c r="J841" s="38"/>
      <c r="L841" s="27"/>
    </row>
    <row r="842" spans="1:12" ht="15" customHeight="1" x14ac:dyDescent="0.25">
      <c r="A842" s="55" t="s">
        <v>165</v>
      </c>
      <c r="B842" s="56" t="s">
        <v>166</v>
      </c>
      <c r="C842" s="57" t="s">
        <v>167</v>
      </c>
      <c r="D842" s="56" t="s">
        <v>6792</v>
      </c>
      <c r="E842" s="56" t="s">
        <v>29</v>
      </c>
      <c r="F842" s="58">
        <v>102</v>
      </c>
      <c r="G842" s="59">
        <v>44.93</v>
      </c>
      <c r="H842" s="60">
        <v>4582.8599999999997</v>
      </c>
      <c r="I842" s="38"/>
      <c r="J842" s="38"/>
      <c r="L842" s="27"/>
    </row>
    <row r="843" spans="1:12" ht="15" customHeight="1" x14ac:dyDescent="0.25">
      <c r="A843" s="55" t="s">
        <v>3148</v>
      </c>
      <c r="B843" s="56" t="s">
        <v>3149</v>
      </c>
      <c r="C843" s="57" t="s">
        <v>3150</v>
      </c>
      <c r="D843" s="56" t="s">
        <v>6792</v>
      </c>
      <c r="E843" s="56" t="s">
        <v>19</v>
      </c>
      <c r="F843" s="58">
        <v>5</v>
      </c>
      <c r="G843" s="59">
        <v>916.13</v>
      </c>
      <c r="H843" s="60">
        <v>4580.6499999999996</v>
      </c>
      <c r="I843" s="38"/>
      <c r="J843" s="38"/>
      <c r="L843" s="27"/>
    </row>
    <row r="844" spans="1:12" ht="15" customHeight="1" x14ac:dyDescent="0.25">
      <c r="A844" s="55" t="s">
        <v>2869</v>
      </c>
      <c r="B844" s="56" t="s">
        <v>2870</v>
      </c>
      <c r="C844" s="57" t="s">
        <v>2871</v>
      </c>
      <c r="D844" s="56" t="s">
        <v>6792</v>
      </c>
      <c r="E844" s="56" t="s">
        <v>19</v>
      </c>
      <c r="F844" s="58">
        <v>5</v>
      </c>
      <c r="G844" s="59">
        <v>916.11</v>
      </c>
      <c r="H844" s="60">
        <v>4580.55</v>
      </c>
      <c r="I844" s="38"/>
      <c r="J844" s="38"/>
      <c r="L844" s="27"/>
    </row>
    <row r="845" spans="1:12" ht="15" customHeight="1" x14ac:dyDescent="0.25">
      <c r="A845" s="55" t="s">
        <v>4916</v>
      </c>
      <c r="B845" s="56" t="s">
        <v>4920</v>
      </c>
      <c r="C845" s="57" t="s">
        <v>4921</v>
      </c>
      <c r="D845" s="56" t="s">
        <v>6840</v>
      </c>
      <c r="E845" s="56" t="s">
        <v>68</v>
      </c>
      <c r="F845" s="58">
        <v>152</v>
      </c>
      <c r="G845" s="59">
        <v>30.01</v>
      </c>
      <c r="H845" s="60">
        <v>4561.5200000000004</v>
      </c>
      <c r="I845" s="38"/>
      <c r="J845" s="38"/>
      <c r="L845" s="27"/>
    </row>
    <row r="846" spans="1:12" ht="15" customHeight="1" x14ac:dyDescent="0.25">
      <c r="A846" s="55" t="s">
        <v>2568</v>
      </c>
      <c r="B846" s="56" t="s">
        <v>2569</v>
      </c>
      <c r="C846" s="57" t="s">
        <v>2570</v>
      </c>
      <c r="D846" s="56" t="s">
        <v>11</v>
      </c>
      <c r="E846" s="56" t="s">
        <v>19</v>
      </c>
      <c r="F846" s="58">
        <v>80</v>
      </c>
      <c r="G846" s="59">
        <v>57.01</v>
      </c>
      <c r="H846" s="60">
        <v>4560.8</v>
      </c>
      <c r="I846" s="38"/>
      <c r="J846" s="38"/>
      <c r="L846" s="27"/>
    </row>
    <row r="847" spans="1:12" ht="15" customHeight="1" x14ac:dyDescent="0.25">
      <c r="A847" s="55" t="s">
        <v>1819</v>
      </c>
      <c r="B847" s="56" t="s">
        <v>1820</v>
      </c>
      <c r="C847" s="57" t="s">
        <v>1821</v>
      </c>
      <c r="D847" s="56" t="s">
        <v>11</v>
      </c>
      <c r="E847" s="56" t="s">
        <v>68</v>
      </c>
      <c r="F847" s="58">
        <v>7</v>
      </c>
      <c r="G847" s="59">
        <v>651.33000000000004</v>
      </c>
      <c r="H847" s="60">
        <v>4559.3100000000004</v>
      </c>
      <c r="I847" s="38"/>
      <c r="J847" s="38"/>
      <c r="L847" s="27"/>
    </row>
    <row r="848" spans="1:12" ht="15" customHeight="1" x14ac:dyDescent="0.25">
      <c r="A848" s="55" t="s">
        <v>2884</v>
      </c>
      <c r="B848" s="56" t="s">
        <v>2885</v>
      </c>
      <c r="C848" s="57" t="s">
        <v>2886</v>
      </c>
      <c r="D848" s="56" t="s">
        <v>6792</v>
      </c>
      <c r="E848" s="56" t="s">
        <v>19</v>
      </c>
      <c r="F848" s="58">
        <v>5</v>
      </c>
      <c r="G848" s="59">
        <v>909.96</v>
      </c>
      <c r="H848" s="60">
        <v>4549.8</v>
      </c>
      <c r="I848" s="38"/>
      <c r="J848" s="38"/>
      <c r="L848" s="27"/>
    </row>
    <row r="849" spans="1:12" ht="15" customHeight="1" x14ac:dyDescent="0.25">
      <c r="A849" s="55" t="s">
        <v>3902</v>
      </c>
      <c r="B849" s="56" t="s">
        <v>3924</v>
      </c>
      <c r="C849" s="57" t="s">
        <v>3925</v>
      </c>
      <c r="D849" s="56" t="s">
        <v>6792</v>
      </c>
      <c r="E849" s="56" t="s">
        <v>19</v>
      </c>
      <c r="F849" s="58">
        <v>5</v>
      </c>
      <c r="G849" s="59">
        <v>896.4</v>
      </c>
      <c r="H849" s="60">
        <v>4482</v>
      </c>
      <c r="I849" s="38"/>
      <c r="J849" s="38"/>
      <c r="L849" s="27"/>
    </row>
    <row r="850" spans="1:12" ht="15" customHeight="1" x14ac:dyDescent="0.25">
      <c r="A850" s="55" t="s">
        <v>1219</v>
      </c>
      <c r="B850" s="56" t="s">
        <v>1186</v>
      </c>
      <c r="C850" s="57" t="s">
        <v>1187</v>
      </c>
      <c r="D850" s="56" t="s">
        <v>11</v>
      </c>
      <c r="E850" s="56" t="s">
        <v>12</v>
      </c>
      <c r="F850" s="58">
        <v>1008</v>
      </c>
      <c r="G850" s="59">
        <v>4.43</v>
      </c>
      <c r="H850" s="60">
        <v>4465.4399999999996</v>
      </c>
      <c r="I850" s="38"/>
      <c r="J850" s="38"/>
      <c r="L850" s="27"/>
    </row>
    <row r="851" spans="1:12" ht="15" customHeight="1" x14ac:dyDescent="0.25">
      <c r="A851" s="55" t="s">
        <v>256</v>
      </c>
      <c r="B851" s="56" t="s">
        <v>257</v>
      </c>
      <c r="C851" s="57" t="s">
        <v>258</v>
      </c>
      <c r="D851" s="56" t="s">
        <v>6792</v>
      </c>
      <c r="E851" s="56" t="s">
        <v>68</v>
      </c>
      <c r="F851" s="58">
        <v>52</v>
      </c>
      <c r="G851" s="59">
        <v>85.56</v>
      </c>
      <c r="H851" s="60">
        <v>4449.12</v>
      </c>
      <c r="I851" s="38"/>
      <c r="J851" s="38"/>
      <c r="L851" s="27"/>
    </row>
    <row r="852" spans="1:12" ht="15" customHeight="1" x14ac:dyDescent="0.25">
      <c r="A852" s="55" t="s">
        <v>647</v>
      </c>
      <c r="B852" s="56" t="s">
        <v>648</v>
      </c>
      <c r="C852" s="57" t="s">
        <v>649</v>
      </c>
      <c r="D852" s="56" t="s">
        <v>6792</v>
      </c>
      <c r="E852" s="56" t="s">
        <v>19</v>
      </c>
      <c r="F852" s="58">
        <v>78</v>
      </c>
      <c r="G852" s="59">
        <v>56.85</v>
      </c>
      <c r="H852" s="60">
        <v>4434.3</v>
      </c>
      <c r="I852" s="38"/>
      <c r="J852" s="38"/>
      <c r="L852" s="27"/>
    </row>
    <row r="853" spans="1:12" ht="15" customHeight="1" x14ac:dyDescent="0.25">
      <c r="A853" s="55" t="s">
        <v>168</v>
      </c>
      <c r="B853" s="56" t="s">
        <v>169</v>
      </c>
      <c r="C853" s="57" t="s">
        <v>170</v>
      </c>
      <c r="D853" s="56" t="s">
        <v>11</v>
      </c>
      <c r="E853" s="56" t="s">
        <v>12</v>
      </c>
      <c r="F853" s="58">
        <v>32</v>
      </c>
      <c r="G853" s="59">
        <v>138.29</v>
      </c>
      <c r="H853" s="60">
        <v>4425.28</v>
      </c>
      <c r="I853" s="38"/>
      <c r="J853" s="38"/>
      <c r="L853" s="27"/>
    </row>
    <row r="854" spans="1:12" ht="15" customHeight="1" x14ac:dyDescent="0.25">
      <c r="A854" s="55" t="s">
        <v>6447</v>
      </c>
      <c r="B854" s="56" t="s">
        <v>6460</v>
      </c>
      <c r="C854" s="57" t="s">
        <v>6461</v>
      </c>
      <c r="D854" s="56" t="s">
        <v>6792</v>
      </c>
      <c r="E854" s="56" t="s">
        <v>68</v>
      </c>
      <c r="F854" s="58">
        <v>5</v>
      </c>
      <c r="G854" s="59">
        <v>884.28</v>
      </c>
      <c r="H854" s="60">
        <v>4421.3999999999996</v>
      </c>
      <c r="I854" s="38"/>
      <c r="J854" s="38"/>
      <c r="L854" s="27"/>
    </row>
    <row r="855" spans="1:12" ht="33" customHeight="1" x14ac:dyDescent="0.25">
      <c r="A855" s="55" t="s">
        <v>2565</v>
      </c>
      <c r="B855" s="56" t="s">
        <v>2566</v>
      </c>
      <c r="C855" s="57" t="s">
        <v>2567</v>
      </c>
      <c r="D855" s="56" t="s">
        <v>11</v>
      </c>
      <c r="E855" s="56" t="s">
        <v>19</v>
      </c>
      <c r="F855" s="58">
        <v>80</v>
      </c>
      <c r="G855" s="59">
        <v>55.26</v>
      </c>
      <c r="H855" s="60">
        <v>4420.8</v>
      </c>
      <c r="I855" s="38"/>
      <c r="J855" s="38"/>
      <c r="L855" s="27"/>
    </row>
    <row r="856" spans="1:12" ht="33" customHeight="1" x14ac:dyDescent="0.25">
      <c r="A856" s="55" t="s">
        <v>238</v>
      </c>
      <c r="B856" s="56" t="s">
        <v>239</v>
      </c>
      <c r="C856" s="57" t="s">
        <v>240</v>
      </c>
      <c r="D856" s="56" t="s">
        <v>11</v>
      </c>
      <c r="E856" s="56" t="s">
        <v>29</v>
      </c>
      <c r="F856" s="58">
        <v>7</v>
      </c>
      <c r="G856" s="59">
        <v>630.12</v>
      </c>
      <c r="H856" s="60">
        <v>4410.84</v>
      </c>
      <c r="I856" s="38"/>
      <c r="J856" s="38"/>
      <c r="L856" s="27"/>
    </row>
    <row r="857" spans="1:12" ht="15" customHeight="1" x14ac:dyDescent="0.25">
      <c r="A857" s="55" t="s">
        <v>4563</v>
      </c>
      <c r="B857" s="56" t="s">
        <v>4564</v>
      </c>
      <c r="C857" s="57" t="s">
        <v>4565</v>
      </c>
      <c r="D857" s="56" t="s">
        <v>11</v>
      </c>
      <c r="E857" s="56" t="s">
        <v>12</v>
      </c>
      <c r="F857" s="58">
        <v>77</v>
      </c>
      <c r="G857" s="59">
        <v>57.15</v>
      </c>
      <c r="H857" s="60">
        <v>4400.55</v>
      </c>
      <c r="I857" s="38"/>
      <c r="J857" s="38"/>
      <c r="L857" s="27"/>
    </row>
    <row r="858" spans="1:12" ht="15" customHeight="1" x14ac:dyDescent="0.25">
      <c r="A858" s="55" t="s">
        <v>3984</v>
      </c>
      <c r="B858" s="56" t="s">
        <v>4009</v>
      </c>
      <c r="C858" s="57" t="s">
        <v>4010</v>
      </c>
      <c r="D858" s="56" t="s">
        <v>6792</v>
      </c>
      <c r="E858" s="56" t="s">
        <v>19</v>
      </c>
      <c r="F858" s="58">
        <v>2</v>
      </c>
      <c r="G858" s="59">
        <v>2195.61</v>
      </c>
      <c r="H858" s="60">
        <v>4391.22</v>
      </c>
      <c r="I858" s="38"/>
      <c r="J858" s="38"/>
      <c r="L858" s="27"/>
    </row>
    <row r="859" spans="1:12" ht="16.5" customHeight="1" x14ac:dyDescent="0.25">
      <c r="A859" s="55" t="s">
        <v>3115</v>
      </c>
      <c r="B859" s="56" t="s">
        <v>3116</v>
      </c>
      <c r="C859" s="57" t="s">
        <v>3117</v>
      </c>
      <c r="D859" s="56" t="s">
        <v>6792</v>
      </c>
      <c r="E859" s="56" t="s">
        <v>19</v>
      </c>
      <c r="F859" s="58">
        <v>5</v>
      </c>
      <c r="G859" s="59">
        <v>874.81</v>
      </c>
      <c r="H859" s="60">
        <v>4374.05</v>
      </c>
      <c r="I859" s="38"/>
      <c r="J859" s="38"/>
      <c r="L859" s="27"/>
    </row>
    <row r="860" spans="1:12" ht="16.5" customHeight="1" x14ac:dyDescent="0.25">
      <c r="A860" s="55" t="s">
        <v>225</v>
      </c>
      <c r="B860" s="56" t="s">
        <v>226</v>
      </c>
      <c r="C860" s="57" t="s">
        <v>227</v>
      </c>
      <c r="D860" s="56" t="s">
        <v>11</v>
      </c>
      <c r="E860" s="56" t="s">
        <v>29</v>
      </c>
      <c r="F860" s="58">
        <v>7</v>
      </c>
      <c r="G860" s="59">
        <v>622.83000000000004</v>
      </c>
      <c r="H860" s="60">
        <v>4359.8100000000004</v>
      </c>
      <c r="I860" s="38"/>
      <c r="J860" s="38"/>
      <c r="L860" s="27"/>
    </row>
    <row r="861" spans="1:12" ht="16.5" customHeight="1" x14ac:dyDescent="0.25">
      <c r="A861" s="55" t="s">
        <v>6240</v>
      </c>
      <c r="B861" s="56" t="s">
        <v>6253</v>
      </c>
      <c r="C861" s="57" t="s">
        <v>6254</v>
      </c>
      <c r="D861" s="56" t="s">
        <v>6792</v>
      </c>
      <c r="E861" s="56" t="s">
        <v>12</v>
      </c>
      <c r="F861" s="58">
        <v>52</v>
      </c>
      <c r="G861" s="59">
        <v>83.59</v>
      </c>
      <c r="H861" s="60">
        <v>4346.68</v>
      </c>
      <c r="I861" s="38"/>
      <c r="J861" s="38"/>
      <c r="L861" s="27"/>
    </row>
    <row r="862" spans="1:12" ht="16.5" customHeight="1" x14ac:dyDescent="0.25">
      <c r="A862" s="55" t="s">
        <v>2866</v>
      </c>
      <c r="B862" s="56" t="s">
        <v>2867</v>
      </c>
      <c r="C862" s="57" t="s">
        <v>2868</v>
      </c>
      <c r="D862" s="56" t="s">
        <v>6792</v>
      </c>
      <c r="E862" s="56" t="s">
        <v>19</v>
      </c>
      <c r="F862" s="58">
        <v>5</v>
      </c>
      <c r="G862" s="59">
        <v>868.57</v>
      </c>
      <c r="H862" s="60">
        <v>4342.8500000000004</v>
      </c>
      <c r="I862" s="38"/>
      <c r="J862" s="38"/>
      <c r="L862" s="27"/>
    </row>
    <row r="863" spans="1:12" ht="16.5" customHeight="1" x14ac:dyDescent="0.25">
      <c r="A863" s="55" t="s">
        <v>2034</v>
      </c>
      <c r="B863" s="56" t="s">
        <v>2035</v>
      </c>
      <c r="C863" s="57" t="s">
        <v>2036</v>
      </c>
      <c r="D863" s="56" t="s">
        <v>6792</v>
      </c>
      <c r="E863" s="56" t="s">
        <v>68</v>
      </c>
      <c r="F863" s="58">
        <v>2</v>
      </c>
      <c r="G863" s="59">
        <v>2156.14</v>
      </c>
      <c r="H863" s="60">
        <v>4312.28</v>
      </c>
      <c r="I863" s="38"/>
      <c r="J863" s="38"/>
      <c r="L863" s="27"/>
    </row>
    <row r="864" spans="1:12" ht="16.5" customHeight="1" x14ac:dyDescent="0.25">
      <c r="A864" s="55" t="s">
        <v>2881</v>
      </c>
      <c r="B864" s="56" t="s">
        <v>2882</v>
      </c>
      <c r="C864" s="57" t="s">
        <v>2883</v>
      </c>
      <c r="D864" s="56" t="s">
        <v>6792</v>
      </c>
      <c r="E864" s="56" t="s">
        <v>19</v>
      </c>
      <c r="F864" s="58">
        <v>5</v>
      </c>
      <c r="G864" s="59">
        <v>862.42</v>
      </c>
      <c r="H864" s="60">
        <v>4312.1000000000004</v>
      </c>
      <c r="I864" s="38"/>
      <c r="J864" s="38"/>
      <c r="L864" s="27"/>
    </row>
    <row r="865" spans="1:12" ht="16.5" customHeight="1" x14ac:dyDescent="0.25">
      <c r="A865" s="55" t="s">
        <v>1216</v>
      </c>
      <c r="B865" s="56" t="s">
        <v>1223</v>
      </c>
      <c r="C865" s="57" t="s">
        <v>1224</v>
      </c>
      <c r="D865" s="56" t="s">
        <v>6792</v>
      </c>
      <c r="E865" s="56" t="s">
        <v>12</v>
      </c>
      <c r="F865" s="58">
        <v>500</v>
      </c>
      <c r="G865" s="59">
        <v>8.6199999999999992</v>
      </c>
      <c r="H865" s="60">
        <v>4310</v>
      </c>
      <c r="I865" s="38"/>
      <c r="J865" s="38"/>
      <c r="L865" s="27"/>
    </row>
    <row r="866" spans="1:12" ht="16.5" customHeight="1" x14ac:dyDescent="0.25">
      <c r="A866" s="55" t="s">
        <v>4847</v>
      </c>
      <c r="B866" s="56" t="s">
        <v>4851</v>
      </c>
      <c r="C866" s="57" t="s">
        <v>4852</v>
      </c>
      <c r="D866" s="56" t="s">
        <v>6792</v>
      </c>
      <c r="E866" s="56" t="s">
        <v>12</v>
      </c>
      <c r="F866" s="58">
        <v>26</v>
      </c>
      <c r="G866" s="59">
        <v>164.87</v>
      </c>
      <c r="H866" s="60">
        <v>4286.62</v>
      </c>
      <c r="I866" s="38"/>
      <c r="J866" s="38"/>
      <c r="L866" s="27"/>
    </row>
    <row r="867" spans="1:12" ht="16.5" customHeight="1" x14ac:dyDescent="0.25">
      <c r="A867" s="66" t="s">
        <v>4254</v>
      </c>
      <c r="B867" s="69" t="s">
        <v>6817</v>
      </c>
      <c r="C867" s="70" t="s">
        <v>6818</v>
      </c>
      <c r="D867" s="71" t="s">
        <v>6793</v>
      </c>
      <c r="E867" s="71" t="s">
        <v>19</v>
      </c>
      <c r="F867" s="68">
        <v>250</v>
      </c>
      <c r="G867" s="67">
        <v>17</v>
      </c>
      <c r="H867" s="60">
        <v>4250</v>
      </c>
      <c r="I867" s="38"/>
      <c r="J867" s="38"/>
      <c r="L867" s="27"/>
    </row>
    <row r="868" spans="1:12" ht="16.5" customHeight="1" x14ac:dyDescent="0.25">
      <c r="A868" s="55" t="s">
        <v>6598</v>
      </c>
      <c r="B868" s="56" t="s">
        <v>6611</v>
      </c>
      <c r="C868" s="57" t="s">
        <v>6612</v>
      </c>
      <c r="D868" s="56" t="s">
        <v>6840</v>
      </c>
      <c r="E868" s="56" t="s">
        <v>12</v>
      </c>
      <c r="F868" s="61">
        <v>7</v>
      </c>
      <c r="G868" s="59">
        <v>603.32000000000005</v>
      </c>
      <c r="H868" s="60">
        <v>4223.24</v>
      </c>
      <c r="I868" s="38"/>
      <c r="J868" s="38"/>
      <c r="L868" s="27"/>
    </row>
    <row r="869" spans="1:12" ht="16.5" customHeight="1" x14ac:dyDescent="0.25">
      <c r="A869" s="55" t="s">
        <v>6697</v>
      </c>
      <c r="B869" s="56" t="s">
        <v>6710</v>
      </c>
      <c r="C869" s="57" t="s">
        <v>6711</v>
      </c>
      <c r="D869" s="56" t="s">
        <v>880</v>
      </c>
      <c r="E869" s="56" t="s">
        <v>19</v>
      </c>
      <c r="F869" s="58">
        <v>6</v>
      </c>
      <c r="G869" s="59">
        <v>702.69</v>
      </c>
      <c r="H869" s="60">
        <v>4216.1400000000003</v>
      </c>
      <c r="I869" s="38"/>
      <c r="J869" s="38"/>
      <c r="L869" s="27"/>
    </row>
    <row r="870" spans="1:12" ht="16.5" customHeight="1" x14ac:dyDescent="0.25">
      <c r="A870" s="55" t="s">
        <v>5981</v>
      </c>
      <c r="B870" s="56" t="s">
        <v>5985</v>
      </c>
      <c r="C870" s="57" t="s">
        <v>5986</v>
      </c>
      <c r="D870" s="56" t="s">
        <v>6792</v>
      </c>
      <c r="E870" s="56" t="s">
        <v>19</v>
      </c>
      <c r="F870" s="58">
        <v>2</v>
      </c>
      <c r="G870" s="59">
        <v>2107.0500000000002</v>
      </c>
      <c r="H870" s="60">
        <v>4214.1000000000004</v>
      </c>
      <c r="I870" s="38"/>
      <c r="J870" s="38"/>
      <c r="L870" s="27"/>
    </row>
    <row r="871" spans="1:12" ht="16.5" customHeight="1" x14ac:dyDescent="0.25">
      <c r="A871" s="55" t="s">
        <v>497</v>
      </c>
      <c r="B871" s="56" t="s">
        <v>498</v>
      </c>
      <c r="C871" s="57" t="s">
        <v>499</v>
      </c>
      <c r="D871" s="56" t="s">
        <v>11</v>
      </c>
      <c r="E871" s="56" t="s">
        <v>19</v>
      </c>
      <c r="F871" s="58">
        <v>4</v>
      </c>
      <c r="G871" s="59">
        <v>1053.05</v>
      </c>
      <c r="H871" s="60">
        <v>4212.2</v>
      </c>
      <c r="I871" s="38"/>
      <c r="J871" s="38"/>
      <c r="L871" s="27"/>
    </row>
    <row r="872" spans="1:12" ht="16.5" customHeight="1" x14ac:dyDescent="0.25">
      <c r="A872" s="55" t="s">
        <v>5908</v>
      </c>
      <c r="B872" s="56" t="s">
        <v>5912</v>
      </c>
      <c r="C872" s="57" t="s">
        <v>5913</v>
      </c>
      <c r="D872" s="56" t="s">
        <v>11</v>
      </c>
      <c r="E872" s="56" t="s">
        <v>12</v>
      </c>
      <c r="F872" s="58">
        <v>9</v>
      </c>
      <c r="G872" s="59">
        <v>466.79</v>
      </c>
      <c r="H872" s="60">
        <v>4201.1099999999997</v>
      </c>
      <c r="I872" s="38"/>
      <c r="J872" s="38"/>
      <c r="L872" s="27"/>
    </row>
    <row r="873" spans="1:12" ht="16.5" customHeight="1" x14ac:dyDescent="0.25">
      <c r="A873" s="55" t="s">
        <v>2040</v>
      </c>
      <c r="B873" s="56" t="s">
        <v>2041</v>
      </c>
      <c r="C873" s="57" t="s">
        <v>2042</v>
      </c>
      <c r="D873" s="56" t="s">
        <v>6792</v>
      </c>
      <c r="E873" s="56" t="s">
        <v>19</v>
      </c>
      <c r="F873" s="58">
        <v>4</v>
      </c>
      <c r="G873" s="59">
        <v>1048.44</v>
      </c>
      <c r="H873" s="60">
        <v>4193.76</v>
      </c>
      <c r="I873" s="38"/>
      <c r="J873" s="38"/>
      <c r="L873" s="27"/>
    </row>
    <row r="874" spans="1:12" ht="16.5" customHeight="1" x14ac:dyDescent="0.25">
      <c r="A874" s="55" t="s">
        <v>2238</v>
      </c>
      <c r="B874" s="56" t="s">
        <v>2239</v>
      </c>
      <c r="C874" s="57" t="s">
        <v>2240</v>
      </c>
      <c r="D874" s="56" t="s">
        <v>6792</v>
      </c>
      <c r="E874" s="56" t="s">
        <v>19</v>
      </c>
      <c r="F874" s="61">
        <v>22</v>
      </c>
      <c r="G874" s="59">
        <v>189.5</v>
      </c>
      <c r="H874" s="60">
        <v>4169</v>
      </c>
      <c r="I874" s="38"/>
      <c r="J874" s="38"/>
      <c r="L874" s="27"/>
    </row>
    <row r="875" spans="1:12" ht="16.5" customHeight="1" x14ac:dyDescent="0.25">
      <c r="A875" s="55" t="s">
        <v>2166</v>
      </c>
      <c r="B875" s="56" t="s">
        <v>2167</v>
      </c>
      <c r="C875" s="57" t="s">
        <v>2168</v>
      </c>
      <c r="D875" s="56" t="s">
        <v>11</v>
      </c>
      <c r="E875" s="56" t="s">
        <v>19</v>
      </c>
      <c r="F875" s="61">
        <v>49</v>
      </c>
      <c r="G875" s="59">
        <v>84.81</v>
      </c>
      <c r="H875" s="60">
        <v>4155.6899999999996</v>
      </c>
      <c r="I875" s="38"/>
      <c r="J875" s="38"/>
      <c r="L875" s="27"/>
    </row>
    <row r="876" spans="1:12" ht="16.5" customHeight="1" x14ac:dyDescent="0.25">
      <c r="A876" s="55" t="s">
        <v>6685</v>
      </c>
      <c r="B876" s="56" t="s">
        <v>6698</v>
      </c>
      <c r="C876" s="57" t="s">
        <v>6699</v>
      </c>
      <c r="D876" s="56" t="s">
        <v>880</v>
      </c>
      <c r="E876" s="56" t="s">
        <v>19</v>
      </c>
      <c r="F876" s="58">
        <v>6</v>
      </c>
      <c r="G876" s="59">
        <v>689.81</v>
      </c>
      <c r="H876" s="60">
        <v>4138.8599999999997</v>
      </c>
      <c r="I876" s="38"/>
      <c r="J876" s="38"/>
      <c r="L876" s="27"/>
    </row>
    <row r="877" spans="1:12" ht="24.75" customHeight="1" x14ac:dyDescent="0.25">
      <c r="A877" s="55" t="s">
        <v>6688</v>
      </c>
      <c r="B877" s="56" t="s">
        <v>6701</v>
      </c>
      <c r="C877" s="57" t="s">
        <v>6702</v>
      </c>
      <c r="D877" s="56" t="s">
        <v>880</v>
      </c>
      <c r="E877" s="56" t="s">
        <v>19</v>
      </c>
      <c r="F877" s="58">
        <v>6</v>
      </c>
      <c r="G877" s="59">
        <v>689.81</v>
      </c>
      <c r="H877" s="60">
        <v>4138.8599999999997</v>
      </c>
      <c r="I877" s="38"/>
      <c r="J877" s="38"/>
      <c r="L877" s="27"/>
    </row>
    <row r="878" spans="1:12" ht="16.5" customHeight="1" x14ac:dyDescent="0.25">
      <c r="A878" s="55" t="s">
        <v>6691</v>
      </c>
      <c r="B878" s="56" t="s">
        <v>6704</v>
      </c>
      <c r="C878" s="57" t="s">
        <v>6705</v>
      </c>
      <c r="D878" s="56" t="s">
        <v>880</v>
      </c>
      <c r="E878" s="56" t="s">
        <v>19</v>
      </c>
      <c r="F878" s="58">
        <v>6</v>
      </c>
      <c r="G878" s="59">
        <v>689.81</v>
      </c>
      <c r="H878" s="60">
        <v>4138.8599999999997</v>
      </c>
      <c r="I878" s="38"/>
      <c r="J878" s="38"/>
      <c r="L878" s="27"/>
    </row>
    <row r="879" spans="1:12" ht="16.5" customHeight="1" x14ac:dyDescent="0.25">
      <c r="A879" s="55" t="s">
        <v>6694</v>
      </c>
      <c r="B879" s="56" t="s">
        <v>6707</v>
      </c>
      <c r="C879" s="57" t="s">
        <v>6708</v>
      </c>
      <c r="D879" s="56" t="s">
        <v>880</v>
      </c>
      <c r="E879" s="56" t="s">
        <v>19</v>
      </c>
      <c r="F879" s="58">
        <v>6</v>
      </c>
      <c r="G879" s="59">
        <v>689.81</v>
      </c>
      <c r="H879" s="60">
        <v>4138.8599999999997</v>
      </c>
      <c r="I879" s="38"/>
      <c r="J879" s="38"/>
      <c r="L879" s="27"/>
    </row>
    <row r="880" spans="1:12" ht="16.5" customHeight="1" x14ac:dyDescent="0.25">
      <c r="A880" s="55" t="s">
        <v>279</v>
      </c>
      <c r="B880" s="56" t="s">
        <v>280</v>
      </c>
      <c r="C880" s="57" t="s">
        <v>281</v>
      </c>
      <c r="D880" s="56" t="s">
        <v>6792</v>
      </c>
      <c r="E880" s="56" t="s">
        <v>12</v>
      </c>
      <c r="F880" s="58">
        <v>52</v>
      </c>
      <c r="G880" s="59">
        <v>78.900000000000006</v>
      </c>
      <c r="H880" s="60">
        <v>4102.8</v>
      </c>
      <c r="I880" s="38"/>
      <c r="J880" s="38"/>
      <c r="L880" s="27"/>
    </row>
    <row r="881" spans="1:12" ht="16.5" customHeight="1" x14ac:dyDescent="0.25">
      <c r="A881" s="55" t="s">
        <v>1789</v>
      </c>
      <c r="B881" s="56" t="s">
        <v>1790</v>
      </c>
      <c r="C881" s="57" t="s">
        <v>1791</v>
      </c>
      <c r="D881" s="56" t="s">
        <v>6792</v>
      </c>
      <c r="E881" s="56" t="s">
        <v>19</v>
      </c>
      <c r="F881" s="58">
        <v>3</v>
      </c>
      <c r="G881" s="59">
        <v>1365.67</v>
      </c>
      <c r="H881" s="60">
        <v>4097.01</v>
      </c>
      <c r="I881" s="38"/>
      <c r="J881" s="38"/>
      <c r="L881" s="27"/>
    </row>
    <row r="882" spans="1:12" ht="16.5" customHeight="1" x14ac:dyDescent="0.25">
      <c r="A882" s="55" t="s">
        <v>232</v>
      </c>
      <c r="B882" s="56" t="s">
        <v>233</v>
      </c>
      <c r="C882" s="57" t="s">
        <v>234</v>
      </c>
      <c r="D882" s="56" t="s">
        <v>11</v>
      </c>
      <c r="E882" s="56" t="s">
        <v>29</v>
      </c>
      <c r="F882" s="58">
        <v>7</v>
      </c>
      <c r="G882" s="59">
        <v>583.29999999999995</v>
      </c>
      <c r="H882" s="60">
        <v>4083.1</v>
      </c>
      <c r="I882" s="38"/>
      <c r="J882" s="38"/>
      <c r="L882" s="27"/>
    </row>
    <row r="883" spans="1:12" ht="16.5" customHeight="1" x14ac:dyDescent="0.25">
      <c r="A883" s="55" t="s">
        <v>1882</v>
      </c>
      <c r="B883" s="56" t="s">
        <v>1883</v>
      </c>
      <c r="C883" s="57" t="s">
        <v>1884</v>
      </c>
      <c r="D883" s="56" t="s">
        <v>11</v>
      </c>
      <c r="E883" s="56" t="s">
        <v>68</v>
      </c>
      <c r="F883" s="58">
        <v>100</v>
      </c>
      <c r="G883" s="59">
        <v>40.35</v>
      </c>
      <c r="H883" s="60">
        <v>4035</v>
      </c>
      <c r="I883" s="38"/>
      <c r="J883" s="38"/>
      <c r="K883" s="27" t="s">
        <v>6801</v>
      </c>
      <c r="L883" s="27"/>
    </row>
    <row r="884" spans="1:12" ht="16.5" customHeight="1" x14ac:dyDescent="0.25">
      <c r="A884" s="55" t="s">
        <v>159</v>
      </c>
      <c r="B884" s="56" t="s">
        <v>160</v>
      </c>
      <c r="C884" s="57" t="s">
        <v>161</v>
      </c>
      <c r="D884" s="56" t="s">
        <v>6792</v>
      </c>
      <c r="E884" s="56" t="s">
        <v>12</v>
      </c>
      <c r="F884" s="58">
        <v>26</v>
      </c>
      <c r="G884" s="59">
        <v>154.54</v>
      </c>
      <c r="H884" s="60">
        <v>4018.04</v>
      </c>
      <c r="I884" s="38"/>
      <c r="J884" s="38"/>
      <c r="L884" s="27"/>
    </row>
    <row r="885" spans="1:12" ht="16.5" customHeight="1" x14ac:dyDescent="0.25">
      <c r="A885" s="55" t="s">
        <v>6060</v>
      </c>
      <c r="B885" s="56" t="s">
        <v>6073</v>
      </c>
      <c r="C885" s="57" t="s">
        <v>6074</v>
      </c>
      <c r="D885" s="56" t="s">
        <v>11</v>
      </c>
      <c r="E885" s="56" t="s">
        <v>29</v>
      </c>
      <c r="F885" s="58">
        <v>29</v>
      </c>
      <c r="G885" s="59">
        <v>137.04</v>
      </c>
      <c r="H885" s="60">
        <v>3974.16</v>
      </c>
      <c r="I885" s="38"/>
      <c r="J885" s="38"/>
      <c r="L885" s="27"/>
    </row>
    <row r="886" spans="1:12" ht="16.5" customHeight="1" x14ac:dyDescent="0.25">
      <c r="A886" s="55" t="s">
        <v>2944</v>
      </c>
      <c r="B886" s="56" t="s">
        <v>2945</v>
      </c>
      <c r="C886" s="57" t="s">
        <v>2946</v>
      </c>
      <c r="D886" s="56" t="s">
        <v>6792</v>
      </c>
      <c r="E886" s="56" t="s">
        <v>19</v>
      </c>
      <c r="F886" s="58">
        <v>5</v>
      </c>
      <c r="G886" s="59">
        <v>790.84</v>
      </c>
      <c r="H886" s="60">
        <v>3954.2</v>
      </c>
      <c r="I886" s="38"/>
      <c r="J886" s="38"/>
      <c r="L886" s="27"/>
    </row>
    <row r="887" spans="1:12" ht="16.5" customHeight="1" x14ac:dyDescent="0.25">
      <c r="A887" s="55" t="s">
        <v>3256</v>
      </c>
      <c r="B887" s="56" t="s">
        <v>3269</v>
      </c>
      <c r="C887" s="57" t="s">
        <v>3270</v>
      </c>
      <c r="D887" s="56" t="s">
        <v>6792</v>
      </c>
      <c r="E887" s="56" t="s">
        <v>68</v>
      </c>
      <c r="F887" s="61">
        <v>127</v>
      </c>
      <c r="G887" s="59">
        <v>31</v>
      </c>
      <c r="H887" s="60">
        <v>3937</v>
      </c>
      <c r="I887" s="38"/>
      <c r="J887" s="38"/>
      <c r="L887" s="27"/>
    </row>
    <row r="888" spans="1:12" ht="16.5" customHeight="1" x14ac:dyDescent="0.25">
      <c r="A888" s="55" t="s">
        <v>2124</v>
      </c>
      <c r="B888" s="56" t="s">
        <v>2125</v>
      </c>
      <c r="C888" s="57" t="s">
        <v>2126</v>
      </c>
      <c r="D888" s="56" t="s">
        <v>6840</v>
      </c>
      <c r="E888" s="56" t="s">
        <v>19</v>
      </c>
      <c r="F888" s="61">
        <v>7</v>
      </c>
      <c r="G888" s="59">
        <v>561.57000000000005</v>
      </c>
      <c r="H888" s="60">
        <v>3930.99</v>
      </c>
      <c r="I888" s="38"/>
      <c r="J888" s="38"/>
      <c r="L888" s="27"/>
    </row>
    <row r="889" spans="1:12" ht="16.5" customHeight="1" x14ac:dyDescent="0.25">
      <c r="A889" s="55" t="s">
        <v>2775</v>
      </c>
      <c r="B889" s="56" t="s">
        <v>2776</v>
      </c>
      <c r="C889" s="57" t="s">
        <v>2777</v>
      </c>
      <c r="D889" s="56" t="s">
        <v>6792</v>
      </c>
      <c r="E889" s="56" t="s">
        <v>68</v>
      </c>
      <c r="F889" s="58">
        <v>36</v>
      </c>
      <c r="G889" s="59">
        <v>108.35</v>
      </c>
      <c r="H889" s="60">
        <v>3900.6</v>
      </c>
      <c r="I889" s="38"/>
      <c r="J889" s="38"/>
      <c r="L889" s="27"/>
    </row>
    <row r="890" spans="1:12" ht="16.5" customHeight="1" x14ac:dyDescent="0.25">
      <c r="A890" s="55" t="s">
        <v>665</v>
      </c>
      <c r="B890" s="56" t="s">
        <v>666</v>
      </c>
      <c r="C890" s="57" t="s">
        <v>667</v>
      </c>
      <c r="D890" s="56" t="s">
        <v>6792</v>
      </c>
      <c r="E890" s="56" t="s">
        <v>19</v>
      </c>
      <c r="F890" s="58">
        <v>61</v>
      </c>
      <c r="G890" s="59">
        <v>63.94</v>
      </c>
      <c r="H890" s="60">
        <v>3900.34</v>
      </c>
      <c r="I890" s="38"/>
      <c r="J890" s="38"/>
      <c r="L890" s="27"/>
    </row>
    <row r="891" spans="1:12" ht="16.5" customHeight="1" x14ac:dyDescent="0.25">
      <c r="A891" s="55" t="s">
        <v>1500</v>
      </c>
      <c r="B891" s="56" t="s">
        <v>1501</v>
      </c>
      <c r="C891" s="57" t="s">
        <v>1502</v>
      </c>
      <c r="D891" s="56" t="s">
        <v>11</v>
      </c>
      <c r="E891" s="56" t="s">
        <v>19</v>
      </c>
      <c r="F891" s="58">
        <v>33</v>
      </c>
      <c r="G891" s="59">
        <v>118.02</v>
      </c>
      <c r="H891" s="60">
        <v>3894.66</v>
      </c>
      <c r="I891" s="38"/>
      <c r="J891" s="38"/>
      <c r="L891" s="27"/>
    </row>
    <row r="892" spans="1:12" ht="16.5" customHeight="1" x14ac:dyDescent="0.25">
      <c r="A892" s="55" t="s">
        <v>271</v>
      </c>
      <c r="B892" s="56" t="s">
        <v>272</v>
      </c>
      <c r="C892" s="57" t="s">
        <v>273</v>
      </c>
      <c r="D892" s="56" t="s">
        <v>11</v>
      </c>
      <c r="E892" s="56" t="s">
        <v>68</v>
      </c>
      <c r="F892" s="58">
        <v>55</v>
      </c>
      <c r="G892" s="59">
        <v>70.569999999999993</v>
      </c>
      <c r="H892" s="60">
        <v>3881.35</v>
      </c>
      <c r="I892" s="38"/>
      <c r="J892" s="38"/>
      <c r="L892" s="27"/>
    </row>
    <row r="893" spans="1:12" ht="16.5" customHeight="1" x14ac:dyDescent="0.25">
      <c r="A893" s="55" t="s">
        <v>1971</v>
      </c>
      <c r="B893" s="56" t="s">
        <v>1972</v>
      </c>
      <c r="C893" s="57" t="s">
        <v>1973</v>
      </c>
      <c r="D893" s="56" t="s">
        <v>6792</v>
      </c>
      <c r="E893" s="56" t="s">
        <v>19</v>
      </c>
      <c r="F893" s="58">
        <v>5</v>
      </c>
      <c r="G893" s="59">
        <v>774.49</v>
      </c>
      <c r="H893" s="60">
        <v>3872.45</v>
      </c>
      <c r="I893" s="38"/>
      <c r="J893" s="38"/>
      <c r="L893" s="27"/>
    </row>
    <row r="894" spans="1:12" ht="16.5" customHeight="1" x14ac:dyDescent="0.25">
      <c r="A894" s="55" t="s">
        <v>6011</v>
      </c>
      <c r="B894" s="56" t="s">
        <v>6015</v>
      </c>
      <c r="C894" s="57" t="s">
        <v>6016</v>
      </c>
      <c r="D894" s="56" t="s">
        <v>11</v>
      </c>
      <c r="E894" s="56" t="s">
        <v>29</v>
      </c>
      <c r="F894" s="58">
        <v>24</v>
      </c>
      <c r="G894" s="59">
        <v>160.44999999999999</v>
      </c>
      <c r="H894" s="60">
        <v>3850.8</v>
      </c>
      <c r="I894" s="38"/>
      <c r="J894" s="38"/>
      <c r="L894" s="27"/>
    </row>
    <row r="895" spans="1:12" ht="16.5" customHeight="1" x14ac:dyDescent="0.25">
      <c r="A895" s="55" t="s">
        <v>2478</v>
      </c>
      <c r="B895" s="56" t="s">
        <v>2479</v>
      </c>
      <c r="C895" s="57" t="s">
        <v>2480</v>
      </c>
      <c r="D895" s="56" t="s">
        <v>6792</v>
      </c>
      <c r="E895" s="56" t="s">
        <v>68</v>
      </c>
      <c r="F895" s="58">
        <v>80</v>
      </c>
      <c r="G895" s="59">
        <v>48.13</v>
      </c>
      <c r="H895" s="60">
        <v>3850.4</v>
      </c>
      <c r="I895" s="38"/>
      <c r="J895" s="38"/>
      <c r="L895" s="27"/>
    </row>
    <row r="896" spans="1:12" ht="16.5" customHeight="1" x14ac:dyDescent="0.25">
      <c r="A896" s="55" t="s">
        <v>1284</v>
      </c>
      <c r="B896" s="56" t="s">
        <v>1291</v>
      </c>
      <c r="C896" s="57" t="s">
        <v>1292</v>
      </c>
      <c r="D896" s="56" t="s">
        <v>6792</v>
      </c>
      <c r="E896" s="56" t="s">
        <v>12</v>
      </c>
      <c r="F896" s="58">
        <v>450</v>
      </c>
      <c r="G896" s="59">
        <v>8.5399999999999991</v>
      </c>
      <c r="H896" s="60">
        <v>3843</v>
      </c>
      <c r="I896" s="38"/>
      <c r="J896" s="38"/>
      <c r="L896" s="27"/>
    </row>
    <row r="897" spans="1:12" ht="16.5" customHeight="1" x14ac:dyDescent="0.25">
      <c r="A897" s="55" t="s">
        <v>6005</v>
      </c>
      <c r="B897" s="56" t="s">
        <v>6009</v>
      </c>
      <c r="C897" s="57" t="s">
        <v>6010</v>
      </c>
      <c r="D897" s="56" t="s">
        <v>11</v>
      </c>
      <c r="E897" s="56" t="s">
        <v>29</v>
      </c>
      <c r="F897" s="58">
        <v>124</v>
      </c>
      <c r="G897" s="59">
        <v>30.99</v>
      </c>
      <c r="H897" s="60">
        <v>3842.76</v>
      </c>
      <c r="I897" s="38"/>
      <c r="J897" s="38"/>
      <c r="L897" s="27"/>
    </row>
    <row r="898" spans="1:12" ht="16.5" customHeight="1" x14ac:dyDescent="0.25">
      <c r="A898" s="55" t="s">
        <v>6571</v>
      </c>
      <c r="B898" s="56" t="s">
        <v>6584</v>
      </c>
      <c r="C898" s="57" t="s">
        <v>6585</v>
      </c>
      <c r="D898" s="56" t="s">
        <v>6840</v>
      </c>
      <c r="E898" s="56" t="s">
        <v>68</v>
      </c>
      <c r="F898" s="61">
        <v>26</v>
      </c>
      <c r="G898" s="59">
        <v>147.79</v>
      </c>
      <c r="H898" s="60">
        <v>3842.54</v>
      </c>
      <c r="I898" s="38"/>
      <c r="J898" s="38"/>
      <c r="L898" s="27"/>
    </row>
    <row r="899" spans="1:12" ht="16.5" customHeight="1" x14ac:dyDescent="0.25">
      <c r="A899" s="55" t="s">
        <v>2511</v>
      </c>
      <c r="B899" s="56" t="s">
        <v>2512</v>
      </c>
      <c r="C899" s="57" t="s">
        <v>2513</v>
      </c>
      <c r="D899" s="56" t="s">
        <v>6840</v>
      </c>
      <c r="E899" s="56" t="s">
        <v>68</v>
      </c>
      <c r="F899" s="58">
        <v>20</v>
      </c>
      <c r="G899" s="59">
        <v>191.98</v>
      </c>
      <c r="H899" s="60">
        <v>3839.6</v>
      </c>
      <c r="I899" s="38"/>
      <c r="J899" s="38"/>
      <c r="L899" s="27"/>
    </row>
    <row r="900" spans="1:12" ht="16.5" customHeight="1" x14ac:dyDescent="0.25">
      <c r="A900" s="55" t="s">
        <v>1816</v>
      </c>
      <c r="B900" s="56" t="s">
        <v>1817</v>
      </c>
      <c r="C900" s="57" t="s">
        <v>1818</v>
      </c>
      <c r="D900" s="56" t="s">
        <v>11</v>
      </c>
      <c r="E900" s="56" t="s">
        <v>68</v>
      </c>
      <c r="F900" s="58">
        <v>7</v>
      </c>
      <c r="G900" s="59">
        <v>546.9</v>
      </c>
      <c r="H900" s="60">
        <v>3828.3</v>
      </c>
      <c r="I900" s="38"/>
      <c r="J900" s="38"/>
      <c r="L900" s="27"/>
    </row>
    <row r="901" spans="1:12" ht="16.5" customHeight="1" x14ac:dyDescent="0.25">
      <c r="A901" s="55" t="s">
        <v>4444</v>
      </c>
      <c r="B901" s="56" t="s">
        <v>4445</v>
      </c>
      <c r="C901" s="57" t="s">
        <v>4446</v>
      </c>
      <c r="D901" s="56" t="s">
        <v>6792</v>
      </c>
      <c r="E901" s="56" t="s">
        <v>29</v>
      </c>
      <c r="F901" s="58">
        <v>6</v>
      </c>
      <c r="G901" s="59">
        <v>637.04999999999995</v>
      </c>
      <c r="H901" s="60">
        <v>3822.3</v>
      </c>
      <c r="I901" s="38"/>
      <c r="J901" s="38"/>
      <c r="L901" s="27"/>
    </row>
    <row r="902" spans="1:12" ht="16.5" customHeight="1" x14ac:dyDescent="0.25">
      <c r="A902" s="55" t="s">
        <v>2589</v>
      </c>
      <c r="B902" s="56" t="s">
        <v>2590</v>
      </c>
      <c r="C902" s="57" t="s">
        <v>2591</v>
      </c>
      <c r="D902" s="56" t="s">
        <v>6792</v>
      </c>
      <c r="E902" s="56" t="s">
        <v>19</v>
      </c>
      <c r="F902" s="58">
        <v>29</v>
      </c>
      <c r="G902" s="59">
        <v>130.06</v>
      </c>
      <c r="H902" s="60">
        <v>3771.74</v>
      </c>
      <c r="I902" s="38"/>
      <c r="J902" s="38"/>
      <c r="L902" s="27"/>
    </row>
    <row r="903" spans="1:12" ht="16.5" customHeight="1" x14ac:dyDescent="0.25">
      <c r="A903" s="55" t="s">
        <v>1022</v>
      </c>
      <c r="B903" s="56" t="s">
        <v>1023</v>
      </c>
      <c r="C903" s="57" t="s">
        <v>1024</v>
      </c>
      <c r="D903" s="56" t="s">
        <v>6792</v>
      </c>
      <c r="E903" s="56" t="s">
        <v>12</v>
      </c>
      <c r="F903" s="58">
        <v>335</v>
      </c>
      <c r="G903" s="59">
        <v>11.25</v>
      </c>
      <c r="H903" s="60">
        <v>3768.75</v>
      </c>
      <c r="I903" s="38"/>
      <c r="J903" s="38"/>
      <c r="L903" s="27"/>
    </row>
    <row r="904" spans="1:12" ht="16.5" customHeight="1" x14ac:dyDescent="0.25">
      <c r="A904" s="55" t="s">
        <v>2412</v>
      </c>
      <c r="B904" s="56" t="s">
        <v>2413</v>
      </c>
      <c r="C904" s="57" t="s">
        <v>2414</v>
      </c>
      <c r="D904" s="56" t="s">
        <v>11</v>
      </c>
      <c r="E904" s="56" t="s">
        <v>19</v>
      </c>
      <c r="F904" s="61">
        <v>3</v>
      </c>
      <c r="G904" s="59">
        <v>1249.04</v>
      </c>
      <c r="H904" s="60">
        <v>3747.12</v>
      </c>
      <c r="I904" s="38"/>
      <c r="J904" s="38"/>
      <c r="L904" s="27"/>
    </row>
    <row r="905" spans="1:12" ht="16.5" customHeight="1" x14ac:dyDescent="0.25">
      <c r="A905" s="55" t="s">
        <v>1129</v>
      </c>
      <c r="B905" s="56" t="s">
        <v>1130</v>
      </c>
      <c r="C905" s="57" t="s">
        <v>1131</v>
      </c>
      <c r="D905" s="56" t="s">
        <v>11</v>
      </c>
      <c r="E905" s="56" t="s">
        <v>12</v>
      </c>
      <c r="F905" s="58">
        <v>77</v>
      </c>
      <c r="G905" s="59">
        <v>48.4</v>
      </c>
      <c r="H905" s="60">
        <v>3726.8</v>
      </c>
      <c r="I905" s="38"/>
      <c r="J905" s="38"/>
      <c r="L905" s="27"/>
    </row>
    <row r="906" spans="1:12" ht="16.5" customHeight="1" x14ac:dyDescent="0.25">
      <c r="A906" s="55" t="s">
        <v>6057</v>
      </c>
      <c r="B906" s="56" t="s">
        <v>6070</v>
      </c>
      <c r="C906" s="57" t="s">
        <v>6071</v>
      </c>
      <c r="D906" s="56" t="s">
        <v>11</v>
      </c>
      <c r="E906" s="56" t="s">
        <v>29</v>
      </c>
      <c r="F906" s="58">
        <v>29</v>
      </c>
      <c r="G906" s="59">
        <v>128.32</v>
      </c>
      <c r="H906" s="60">
        <v>3721.28</v>
      </c>
      <c r="I906" s="38"/>
      <c r="J906" s="38"/>
      <c r="L906" s="27"/>
    </row>
    <row r="907" spans="1:12" ht="16.5" customHeight="1" x14ac:dyDescent="0.25">
      <c r="A907" s="55" t="s">
        <v>2616</v>
      </c>
      <c r="B907" s="56" t="s">
        <v>2617</v>
      </c>
      <c r="C907" s="57" t="s">
        <v>2618</v>
      </c>
      <c r="D907" s="56" t="s">
        <v>6792</v>
      </c>
      <c r="E907" s="56" t="s">
        <v>19</v>
      </c>
      <c r="F907" s="58">
        <v>5</v>
      </c>
      <c r="G907" s="59">
        <v>743.69</v>
      </c>
      <c r="H907" s="60">
        <v>3718.45</v>
      </c>
      <c r="I907" s="38"/>
      <c r="J907" s="38"/>
      <c r="L907" s="27"/>
    </row>
    <row r="908" spans="1:12" ht="16.5" customHeight="1" x14ac:dyDescent="0.25">
      <c r="A908" s="55" t="s">
        <v>2139</v>
      </c>
      <c r="B908" s="56" t="s">
        <v>2140</v>
      </c>
      <c r="C908" s="57" t="s">
        <v>2141</v>
      </c>
      <c r="D908" s="56" t="s">
        <v>6792</v>
      </c>
      <c r="E908" s="56" t="s">
        <v>19</v>
      </c>
      <c r="F908" s="61">
        <v>9</v>
      </c>
      <c r="G908" s="59">
        <v>410.33</v>
      </c>
      <c r="H908" s="60">
        <v>3692.97</v>
      </c>
      <c r="I908" s="38"/>
      <c r="J908" s="38"/>
      <c r="L908" s="27"/>
    </row>
    <row r="909" spans="1:12" ht="16.5" customHeight="1" x14ac:dyDescent="0.25">
      <c r="A909" s="55" t="s">
        <v>1426</v>
      </c>
      <c r="B909" s="56" t="s">
        <v>1427</v>
      </c>
      <c r="C909" s="57" t="s">
        <v>1428</v>
      </c>
      <c r="D909" s="56" t="s">
        <v>11</v>
      </c>
      <c r="E909" s="56" t="s">
        <v>68</v>
      </c>
      <c r="F909" s="58">
        <v>34</v>
      </c>
      <c r="G909" s="59">
        <v>108.48</v>
      </c>
      <c r="H909" s="60">
        <v>3688.32</v>
      </c>
      <c r="I909" s="38"/>
      <c r="J909" s="38"/>
      <c r="L909" s="27"/>
    </row>
    <row r="910" spans="1:12" ht="16.5" customHeight="1" x14ac:dyDescent="0.25">
      <c r="A910" s="55" t="s">
        <v>2244</v>
      </c>
      <c r="B910" s="56" t="s">
        <v>2245</v>
      </c>
      <c r="C910" s="57" t="s">
        <v>2246</v>
      </c>
      <c r="D910" s="56" t="s">
        <v>6792</v>
      </c>
      <c r="E910" s="56" t="s">
        <v>19</v>
      </c>
      <c r="F910" s="61">
        <v>31</v>
      </c>
      <c r="G910" s="59">
        <v>118.44</v>
      </c>
      <c r="H910" s="60">
        <v>3671.64</v>
      </c>
      <c r="I910" s="38"/>
      <c r="J910" s="38"/>
      <c r="L910" s="27"/>
    </row>
    <row r="911" spans="1:12" ht="16.5" customHeight="1" x14ac:dyDescent="0.25">
      <c r="A911" s="55" t="s">
        <v>154</v>
      </c>
      <c r="B911" s="56" t="s">
        <v>155</v>
      </c>
      <c r="C911" s="57" t="s">
        <v>156</v>
      </c>
      <c r="D911" s="56" t="s">
        <v>11</v>
      </c>
      <c r="E911" s="56" t="s">
        <v>12</v>
      </c>
      <c r="F911" s="58">
        <v>34</v>
      </c>
      <c r="G911" s="59">
        <v>107.32</v>
      </c>
      <c r="H911" s="60">
        <v>3648.88</v>
      </c>
      <c r="I911" s="38"/>
      <c r="J911" s="38"/>
      <c r="L911" s="27"/>
    </row>
    <row r="912" spans="1:12" ht="16.5" customHeight="1" x14ac:dyDescent="0.25">
      <c r="A912" s="55" t="s">
        <v>4910</v>
      </c>
      <c r="B912" s="56" t="s">
        <v>4914</v>
      </c>
      <c r="C912" s="57" t="s">
        <v>4915</v>
      </c>
      <c r="D912" s="56" t="s">
        <v>6840</v>
      </c>
      <c r="E912" s="56" t="s">
        <v>68</v>
      </c>
      <c r="F912" s="58">
        <v>127</v>
      </c>
      <c r="G912" s="59">
        <v>28.7</v>
      </c>
      <c r="H912" s="60">
        <v>3644.9</v>
      </c>
      <c r="I912" s="38"/>
      <c r="J912" s="38"/>
      <c r="L912" s="27"/>
    </row>
    <row r="913" spans="1:12" ht="16.5" customHeight="1" x14ac:dyDescent="0.25">
      <c r="A913" s="55" t="s">
        <v>736</v>
      </c>
      <c r="B913" s="56" t="s">
        <v>737</v>
      </c>
      <c r="C913" s="57" t="s">
        <v>738</v>
      </c>
      <c r="D913" s="56" t="s">
        <v>6792</v>
      </c>
      <c r="E913" s="56" t="s">
        <v>19</v>
      </c>
      <c r="F913" s="58">
        <v>78</v>
      </c>
      <c r="G913" s="59">
        <v>46.52</v>
      </c>
      <c r="H913" s="60">
        <v>3628.56</v>
      </c>
      <c r="I913" s="38"/>
      <c r="J913" s="38"/>
      <c r="L913" s="27"/>
    </row>
    <row r="914" spans="1:12" ht="16.5" customHeight="1" x14ac:dyDescent="0.25">
      <c r="A914" s="55" t="s">
        <v>2184</v>
      </c>
      <c r="B914" s="56" t="s">
        <v>2185</v>
      </c>
      <c r="C914" s="57" t="s">
        <v>2186</v>
      </c>
      <c r="D914" s="56" t="s">
        <v>6792</v>
      </c>
      <c r="E914" s="56" t="s">
        <v>19</v>
      </c>
      <c r="F914" s="61">
        <v>17</v>
      </c>
      <c r="G914" s="59">
        <v>212.35</v>
      </c>
      <c r="H914" s="60">
        <v>3609.95</v>
      </c>
      <c r="I914" s="38"/>
      <c r="J914" s="38"/>
      <c r="L914" s="27"/>
    </row>
    <row r="915" spans="1:12" ht="16.5" customHeight="1" x14ac:dyDescent="0.25">
      <c r="A915" s="55" t="s">
        <v>6054</v>
      </c>
      <c r="B915" s="56" t="s">
        <v>6067</v>
      </c>
      <c r="C915" s="57" t="s">
        <v>6068</v>
      </c>
      <c r="D915" s="56" t="s">
        <v>11</v>
      </c>
      <c r="E915" s="56" t="s">
        <v>12</v>
      </c>
      <c r="F915" s="58">
        <v>122</v>
      </c>
      <c r="G915" s="59">
        <v>29.54</v>
      </c>
      <c r="H915" s="60">
        <v>3603.88</v>
      </c>
      <c r="I915" s="38"/>
      <c r="J915" s="38"/>
      <c r="L915" s="27"/>
    </row>
    <row r="916" spans="1:12" ht="16.5" customHeight="1" x14ac:dyDescent="0.25">
      <c r="A916" s="55" t="s">
        <v>1735</v>
      </c>
      <c r="B916" s="56" t="s">
        <v>1736</v>
      </c>
      <c r="C916" s="57" t="s">
        <v>1737</v>
      </c>
      <c r="D916" s="56" t="s">
        <v>6792</v>
      </c>
      <c r="E916" s="56" t="s">
        <v>19</v>
      </c>
      <c r="F916" s="58">
        <v>42</v>
      </c>
      <c r="G916" s="59">
        <v>85.71</v>
      </c>
      <c r="H916" s="60">
        <v>3599.82</v>
      </c>
      <c r="I916" s="38"/>
      <c r="J916" s="38"/>
      <c r="L916" s="27"/>
    </row>
    <row r="917" spans="1:12" ht="16.5" customHeight="1" x14ac:dyDescent="0.25">
      <c r="A917" s="55" t="s">
        <v>2259</v>
      </c>
      <c r="B917" s="56" t="s">
        <v>2260</v>
      </c>
      <c r="C917" s="57" t="s">
        <v>2261</v>
      </c>
      <c r="D917" s="56" t="s">
        <v>6792</v>
      </c>
      <c r="E917" s="56" t="s">
        <v>19</v>
      </c>
      <c r="F917" s="61">
        <v>26</v>
      </c>
      <c r="G917" s="59">
        <v>138.21</v>
      </c>
      <c r="H917" s="60">
        <v>3593.46</v>
      </c>
      <c r="I917" s="38"/>
      <c r="J917" s="38"/>
      <c r="L917" s="27"/>
    </row>
    <row r="918" spans="1:12" ht="16.5" customHeight="1" x14ac:dyDescent="0.25">
      <c r="A918" s="55" t="s">
        <v>593</v>
      </c>
      <c r="B918" s="56" t="s">
        <v>594</v>
      </c>
      <c r="C918" s="57" t="s">
        <v>595</v>
      </c>
      <c r="D918" s="56" t="s">
        <v>11</v>
      </c>
      <c r="E918" s="56" t="s">
        <v>19</v>
      </c>
      <c r="F918" s="58">
        <v>5</v>
      </c>
      <c r="G918" s="59">
        <v>715.62</v>
      </c>
      <c r="H918" s="60">
        <v>3578.1</v>
      </c>
      <c r="I918" s="38"/>
      <c r="J918" s="38"/>
      <c r="L918" s="27"/>
    </row>
    <row r="919" spans="1:12" ht="16.5" customHeight="1" x14ac:dyDescent="0.25">
      <c r="A919" s="55" t="s">
        <v>2049</v>
      </c>
      <c r="B919" s="56" t="s">
        <v>2050</v>
      </c>
      <c r="C919" s="57" t="s">
        <v>2051</v>
      </c>
      <c r="D919" s="56" t="s">
        <v>11</v>
      </c>
      <c r="E919" s="56" t="s">
        <v>19</v>
      </c>
      <c r="F919" s="61">
        <v>40</v>
      </c>
      <c r="G919" s="59">
        <v>89.4</v>
      </c>
      <c r="H919" s="60">
        <v>3576</v>
      </c>
      <c r="I919" s="38"/>
      <c r="J919" s="38"/>
      <c r="L919" s="27"/>
    </row>
    <row r="920" spans="1:12" ht="16.5" customHeight="1" x14ac:dyDescent="0.25">
      <c r="A920" s="55" t="s">
        <v>5100</v>
      </c>
      <c r="B920" s="56" t="s">
        <v>5104</v>
      </c>
      <c r="C920" s="57" t="s">
        <v>5105</v>
      </c>
      <c r="D920" s="56" t="s">
        <v>6792</v>
      </c>
      <c r="E920" s="56" t="s">
        <v>12</v>
      </c>
      <c r="F920" s="58">
        <v>5</v>
      </c>
      <c r="G920" s="59">
        <v>714.19</v>
      </c>
      <c r="H920" s="60">
        <v>3570.95</v>
      </c>
      <c r="I920" s="38"/>
      <c r="J920" s="38"/>
      <c r="L920" s="27"/>
    </row>
    <row r="921" spans="1:12" ht="16.5" customHeight="1" x14ac:dyDescent="0.25">
      <c r="A921" s="55" t="s">
        <v>689</v>
      </c>
      <c r="B921" s="56" t="s">
        <v>690</v>
      </c>
      <c r="C921" s="57" t="s">
        <v>691</v>
      </c>
      <c r="D921" s="56" t="s">
        <v>11</v>
      </c>
      <c r="E921" s="56" t="s">
        <v>19</v>
      </c>
      <c r="F921" s="58">
        <v>12</v>
      </c>
      <c r="G921" s="59">
        <v>296.88</v>
      </c>
      <c r="H921" s="60">
        <v>3562.56</v>
      </c>
      <c r="I921" s="38"/>
      <c r="J921" s="38"/>
      <c r="L921" s="27"/>
    </row>
    <row r="922" spans="1:12" ht="16.5" customHeight="1" x14ac:dyDescent="0.25">
      <c r="A922" s="55" t="s">
        <v>2253</v>
      </c>
      <c r="B922" s="56" t="s">
        <v>2254</v>
      </c>
      <c r="C922" s="57" t="s">
        <v>2255</v>
      </c>
      <c r="D922" s="56" t="s">
        <v>11</v>
      </c>
      <c r="E922" s="56" t="s">
        <v>19</v>
      </c>
      <c r="F922" s="61">
        <v>5</v>
      </c>
      <c r="G922" s="59">
        <v>711.69</v>
      </c>
      <c r="H922" s="60">
        <v>3558.45</v>
      </c>
      <c r="I922" s="38"/>
      <c r="J922" s="38"/>
      <c r="L922" s="27"/>
    </row>
    <row r="923" spans="1:12" ht="16.5" customHeight="1" x14ac:dyDescent="0.25">
      <c r="A923" s="55" t="s">
        <v>4049</v>
      </c>
      <c r="B923" s="56" t="s">
        <v>4074</v>
      </c>
      <c r="C923" s="57" t="s">
        <v>4075</v>
      </c>
      <c r="D923" s="56" t="s">
        <v>11</v>
      </c>
      <c r="E923" s="56" t="s">
        <v>19</v>
      </c>
      <c r="F923" s="58">
        <v>96</v>
      </c>
      <c r="G923" s="59">
        <v>37.01</v>
      </c>
      <c r="H923" s="60">
        <v>3552.96</v>
      </c>
      <c r="I923" s="38"/>
      <c r="J923" s="38"/>
      <c r="L923" s="27"/>
    </row>
    <row r="924" spans="1:12" ht="16.5" customHeight="1" x14ac:dyDescent="0.25">
      <c r="A924" s="55" t="s">
        <v>4419</v>
      </c>
      <c r="B924" s="56" t="s">
        <v>4420</v>
      </c>
      <c r="C924" s="57" t="s">
        <v>4421</v>
      </c>
      <c r="D924" s="56" t="s">
        <v>6792</v>
      </c>
      <c r="E924" s="56" t="s">
        <v>12</v>
      </c>
      <c r="F924" s="58">
        <v>52</v>
      </c>
      <c r="G924" s="59">
        <v>68.14</v>
      </c>
      <c r="H924" s="60">
        <v>3543.28</v>
      </c>
      <c r="I924" s="38"/>
      <c r="J924" s="38"/>
      <c r="L924" s="27"/>
    </row>
    <row r="925" spans="1:12" ht="16.5" customHeight="1" x14ac:dyDescent="0.25">
      <c r="A925" s="55" t="s">
        <v>16</v>
      </c>
      <c r="B925" s="56" t="s">
        <v>17</v>
      </c>
      <c r="C925" s="57" t="s">
        <v>18</v>
      </c>
      <c r="D925" s="56" t="s">
        <v>6792</v>
      </c>
      <c r="E925" s="56" t="s">
        <v>19</v>
      </c>
      <c r="F925" s="58">
        <v>21</v>
      </c>
      <c r="G925" s="59">
        <v>168.18</v>
      </c>
      <c r="H925" s="60">
        <v>3531.78</v>
      </c>
      <c r="I925" s="38"/>
      <c r="J925" s="38"/>
      <c r="L925" s="27"/>
    </row>
    <row r="926" spans="1:12" ht="16.5" customHeight="1" x14ac:dyDescent="0.25">
      <c r="A926" s="55" t="s">
        <v>890</v>
      </c>
      <c r="B926" s="56" t="s">
        <v>891</v>
      </c>
      <c r="C926" s="57" t="s">
        <v>892</v>
      </c>
      <c r="D926" s="56" t="s">
        <v>6792</v>
      </c>
      <c r="E926" s="56" t="s">
        <v>68</v>
      </c>
      <c r="F926" s="58">
        <v>4</v>
      </c>
      <c r="G926" s="59">
        <v>875.85</v>
      </c>
      <c r="H926" s="60">
        <v>3503.4</v>
      </c>
      <c r="I926" s="38"/>
      <c r="J926" s="38"/>
      <c r="L926" s="27"/>
    </row>
    <row r="927" spans="1:12" ht="16.5" customHeight="1" x14ac:dyDescent="0.25">
      <c r="A927" s="55" t="s">
        <v>48</v>
      </c>
      <c r="B927" s="56" t="s">
        <v>49</v>
      </c>
      <c r="C927" s="57" t="s">
        <v>50</v>
      </c>
      <c r="D927" s="56" t="s">
        <v>11</v>
      </c>
      <c r="E927" s="56" t="s">
        <v>29</v>
      </c>
      <c r="F927" s="58">
        <v>52</v>
      </c>
      <c r="G927" s="59">
        <v>66.95</v>
      </c>
      <c r="H927" s="60">
        <v>3481.4</v>
      </c>
      <c r="I927" s="38"/>
      <c r="J927" s="38"/>
      <c r="L927" s="27"/>
    </row>
    <row r="928" spans="1:12" ht="16.5" customHeight="1" x14ac:dyDescent="0.25">
      <c r="A928" s="55" t="s">
        <v>730</v>
      </c>
      <c r="B928" s="56" t="s">
        <v>731</v>
      </c>
      <c r="C928" s="57" t="s">
        <v>732</v>
      </c>
      <c r="D928" s="56" t="s">
        <v>11</v>
      </c>
      <c r="E928" s="56" t="s">
        <v>19</v>
      </c>
      <c r="F928" s="58">
        <v>42</v>
      </c>
      <c r="G928" s="59">
        <v>82.73</v>
      </c>
      <c r="H928" s="60">
        <v>3474.66</v>
      </c>
      <c r="I928" s="38"/>
      <c r="J928" s="38"/>
      <c r="L928" s="27"/>
    </row>
    <row r="929" spans="1:12" ht="16.5" customHeight="1" x14ac:dyDescent="0.25">
      <c r="A929" s="55" t="s">
        <v>1135</v>
      </c>
      <c r="B929" s="56" t="s">
        <v>1136</v>
      </c>
      <c r="C929" s="57" t="s">
        <v>1137</v>
      </c>
      <c r="D929" s="56" t="s">
        <v>6792</v>
      </c>
      <c r="E929" s="56" t="s">
        <v>12</v>
      </c>
      <c r="F929" s="58">
        <v>26</v>
      </c>
      <c r="G929" s="59">
        <v>133.38999999999999</v>
      </c>
      <c r="H929" s="60">
        <v>3468.14</v>
      </c>
      <c r="I929" s="38"/>
      <c r="J929" s="38"/>
      <c r="L929" s="27"/>
    </row>
    <row r="930" spans="1:12" ht="24.75" customHeight="1" x14ac:dyDescent="0.25">
      <c r="A930" s="55" t="s">
        <v>1518</v>
      </c>
      <c r="B930" s="56" t="s">
        <v>1519</v>
      </c>
      <c r="C930" s="57" t="s">
        <v>1520</v>
      </c>
      <c r="D930" s="56" t="s">
        <v>11</v>
      </c>
      <c r="E930" s="56" t="s">
        <v>19</v>
      </c>
      <c r="F930" s="58">
        <v>52</v>
      </c>
      <c r="G930" s="59">
        <v>66.69</v>
      </c>
      <c r="H930" s="60">
        <v>3467.88</v>
      </c>
      <c r="I930" s="38"/>
      <c r="J930" s="38"/>
      <c r="L930" s="27"/>
    </row>
    <row r="931" spans="1:12" ht="24.75" customHeight="1" x14ac:dyDescent="0.25">
      <c r="A931" s="55" t="s">
        <v>2691</v>
      </c>
      <c r="B931" s="56" t="s">
        <v>2692</v>
      </c>
      <c r="C931" s="57" t="s">
        <v>2693</v>
      </c>
      <c r="D931" s="56" t="s">
        <v>6792</v>
      </c>
      <c r="E931" s="56" t="s">
        <v>12</v>
      </c>
      <c r="F931" s="58">
        <v>12</v>
      </c>
      <c r="G931" s="59">
        <v>288.83</v>
      </c>
      <c r="H931" s="60">
        <v>3465.96</v>
      </c>
      <c r="I931" s="38"/>
      <c r="J931" s="38"/>
      <c r="L931" s="27"/>
    </row>
    <row r="932" spans="1:12" ht="24.75" customHeight="1" x14ac:dyDescent="0.25">
      <c r="A932" s="55" t="s">
        <v>6042</v>
      </c>
      <c r="B932" s="56" t="s">
        <v>6055</v>
      </c>
      <c r="C932" s="57" t="s">
        <v>6056</v>
      </c>
      <c r="D932" s="56" t="s">
        <v>11</v>
      </c>
      <c r="E932" s="56" t="s">
        <v>68</v>
      </c>
      <c r="F932" s="58">
        <v>52</v>
      </c>
      <c r="G932" s="59">
        <v>66.650000000000006</v>
      </c>
      <c r="H932" s="60">
        <v>3465.8</v>
      </c>
      <c r="I932" s="38"/>
      <c r="J932" s="38"/>
      <c r="L932" s="27"/>
    </row>
    <row r="933" spans="1:12" ht="24.75" customHeight="1" x14ac:dyDescent="0.25">
      <c r="A933" s="55" t="s">
        <v>3225</v>
      </c>
      <c r="B933" s="56" t="s">
        <v>3213</v>
      </c>
      <c r="C933" s="57" t="s">
        <v>3214</v>
      </c>
      <c r="D933" s="56" t="s">
        <v>11</v>
      </c>
      <c r="E933" s="56" t="s">
        <v>19</v>
      </c>
      <c r="F933" s="61">
        <v>177</v>
      </c>
      <c r="G933" s="59">
        <v>19.54</v>
      </c>
      <c r="H933" s="60">
        <v>3458.58</v>
      </c>
      <c r="I933" s="38"/>
      <c r="J933" s="38"/>
      <c r="L933" s="27"/>
    </row>
    <row r="934" spans="1:12" ht="24.75" customHeight="1" x14ac:dyDescent="0.25">
      <c r="A934" s="55" t="s">
        <v>3677</v>
      </c>
      <c r="B934" s="56" t="s">
        <v>3690</v>
      </c>
      <c r="C934" s="57" t="s">
        <v>3691</v>
      </c>
      <c r="D934" s="56" t="s">
        <v>6792</v>
      </c>
      <c r="E934" s="56" t="s">
        <v>19</v>
      </c>
      <c r="F934" s="58">
        <v>5</v>
      </c>
      <c r="G934" s="59">
        <v>689.71</v>
      </c>
      <c r="H934" s="60">
        <v>3448.55</v>
      </c>
      <c r="I934" s="38"/>
      <c r="J934" s="38"/>
      <c r="L934" s="27"/>
    </row>
    <row r="935" spans="1:12" ht="24.75" customHeight="1" x14ac:dyDescent="0.25">
      <c r="A935" s="55" t="s">
        <v>5112</v>
      </c>
      <c r="B935" s="56" t="s">
        <v>5116</v>
      </c>
      <c r="C935" s="57" t="s">
        <v>5117</v>
      </c>
      <c r="D935" s="56" t="s">
        <v>6792</v>
      </c>
      <c r="E935" s="56" t="s">
        <v>12</v>
      </c>
      <c r="F935" s="58">
        <v>5</v>
      </c>
      <c r="G935" s="59">
        <v>688.54</v>
      </c>
      <c r="H935" s="60">
        <v>3442.7</v>
      </c>
      <c r="I935" s="38"/>
      <c r="J935" s="38"/>
      <c r="L935" s="27"/>
    </row>
    <row r="936" spans="1:12" ht="24.75" customHeight="1" x14ac:dyDescent="0.25">
      <c r="A936" s="55" t="s">
        <v>1798</v>
      </c>
      <c r="B936" s="56" t="s">
        <v>1799</v>
      </c>
      <c r="C936" s="57" t="s">
        <v>1800</v>
      </c>
      <c r="D936" s="56" t="s">
        <v>6792</v>
      </c>
      <c r="E936" s="56" t="s">
        <v>12</v>
      </c>
      <c r="F936" s="58">
        <v>13</v>
      </c>
      <c r="G936" s="59">
        <v>263.8</v>
      </c>
      <c r="H936" s="60">
        <v>3429.4</v>
      </c>
      <c r="I936" s="38"/>
      <c r="J936" s="38"/>
      <c r="L936" s="27"/>
    </row>
    <row r="937" spans="1:12" ht="24.75" customHeight="1" x14ac:dyDescent="0.25">
      <c r="A937" s="55" t="s">
        <v>171</v>
      </c>
      <c r="B937" s="56" t="s">
        <v>172</v>
      </c>
      <c r="C937" s="57" t="s">
        <v>173</v>
      </c>
      <c r="D937" s="56" t="s">
        <v>6792</v>
      </c>
      <c r="E937" s="56" t="s">
        <v>68</v>
      </c>
      <c r="F937" s="58">
        <v>32</v>
      </c>
      <c r="G937" s="59">
        <v>106.74</v>
      </c>
      <c r="H937" s="60">
        <v>3415.68</v>
      </c>
      <c r="I937" s="38"/>
      <c r="J937" s="38"/>
      <c r="L937" s="27"/>
    </row>
    <row r="938" spans="1:12" ht="24.75" customHeight="1" x14ac:dyDescent="0.25">
      <c r="A938" s="55" t="s">
        <v>6450</v>
      </c>
      <c r="B938" s="56" t="s">
        <v>6463</v>
      </c>
      <c r="C938" s="57" t="s">
        <v>6464</v>
      </c>
      <c r="D938" s="56" t="s">
        <v>6792</v>
      </c>
      <c r="E938" s="56" t="s">
        <v>29</v>
      </c>
      <c r="F938" s="58">
        <v>5</v>
      </c>
      <c r="G938" s="59">
        <v>679.54</v>
      </c>
      <c r="H938" s="60">
        <v>3397.7</v>
      </c>
      <c r="I938" s="38"/>
      <c r="J938" s="38"/>
      <c r="L938" s="27"/>
    </row>
    <row r="939" spans="1:12" ht="24.75" customHeight="1" x14ac:dyDescent="0.25">
      <c r="A939" s="55" t="s">
        <v>1506</v>
      </c>
      <c r="B939" s="56" t="s">
        <v>1507</v>
      </c>
      <c r="C939" s="57" t="s">
        <v>1508</v>
      </c>
      <c r="D939" s="56" t="s">
        <v>11</v>
      </c>
      <c r="E939" s="56" t="s">
        <v>19</v>
      </c>
      <c r="F939" s="58">
        <v>12</v>
      </c>
      <c r="G939" s="59">
        <v>277.89</v>
      </c>
      <c r="H939" s="60">
        <v>3334.68</v>
      </c>
      <c r="I939" s="38"/>
      <c r="J939" s="38"/>
      <c r="L939" s="27"/>
    </row>
    <row r="940" spans="1:12" ht="24.75" customHeight="1" x14ac:dyDescent="0.25">
      <c r="A940" s="55" t="s">
        <v>5898</v>
      </c>
      <c r="B940" s="56" t="s">
        <v>5902</v>
      </c>
      <c r="C940" s="57" t="s">
        <v>5903</v>
      </c>
      <c r="D940" s="56" t="s">
        <v>11</v>
      </c>
      <c r="E940" s="56" t="s">
        <v>12</v>
      </c>
      <c r="F940" s="58">
        <v>160</v>
      </c>
      <c r="G940" s="59">
        <v>20.66</v>
      </c>
      <c r="H940" s="60">
        <v>3305.6</v>
      </c>
      <c r="I940" s="38"/>
      <c r="J940" s="38"/>
      <c r="L940" s="27"/>
    </row>
    <row r="941" spans="1:12" ht="16.5" customHeight="1" x14ac:dyDescent="0.25">
      <c r="A941" s="55" t="s">
        <v>1968</v>
      </c>
      <c r="B941" s="56" t="s">
        <v>1969</v>
      </c>
      <c r="C941" s="57" t="s">
        <v>1970</v>
      </c>
      <c r="D941" s="56" t="s">
        <v>6792</v>
      </c>
      <c r="E941" s="56" t="s">
        <v>19</v>
      </c>
      <c r="F941" s="58">
        <v>5</v>
      </c>
      <c r="G941" s="59">
        <v>656.29</v>
      </c>
      <c r="H941" s="60">
        <v>3281.45</v>
      </c>
      <c r="I941" s="38"/>
      <c r="J941" s="38"/>
      <c r="L941" s="27"/>
    </row>
    <row r="942" spans="1:12" ht="16.5" customHeight="1" x14ac:dyDescent="0.25">
      <c r="A942" s="55" t="s">
        <v>3872</v>
      </c>
      <c r="B942" s="56" t="s">
        <v>3894</v>
      </c>
      <c r="C942" s="57" t="s">
        <v>3895</v>
      </c>
      <c r="D942" s="56" t="s">
        <v>6792</v>
      </c>
      <c r="E942" s="56" t="s">
        <v>19</v>
      </c>
      <c r="F942" s="58">
        <v>5</v>
      </c>
      <c r="G942" s="59">
        <v>649.84</v>
      </c>
      <c r="H942" s="60">
        <v>3249.2</v>
      </c>
      <c r="I942" s="38"/>
      <c r="J942" s="38"/>
      <c r="L942" s="27"/>
    </row>
    <row r="943" spans="1:12" ht="16.5" customHeight="1" x14ac:dyDescent="0.25">
      <c r="A943" s="55" t="s">
        <v>5802</v>
      </c>
      <c r="B943" s="56" t="s">
        <v>5806</v>
      </c>
      <c r="C943" s="57" t="s">
        <v>5807</v>
      </c>
      <c r="D943" s="56" t="s">
        <v>6792</v>
      </c>
      <c r="E943" s="56" t="s">
        <v>68</v>
      </c>
      <c r="F943" s="58">
        <v>19</v>
      </c>
      <c r="G943" s="59">
        <v>170.8</v>
      </c>
      <c r="H943" s="60">
        <v>3245.2</v>
      </c>
      <c r="I943" s="38"/>
      <c r="J943" s="38"/>
      <c r="L943" s="27"/>
    </row>
    <row r="944" spans="1:12" ht="16.5" customHeight="1" x14ac:dyDescent="0.25">
      <c r="A944" s="55" t="s">
        <v>1569</v>
      </c>
      <c r="B944" s="56" t="s">
        <v>1570</v>
      </c>
      <c r="C944" s="57" t="s">
        <v>1571</v>
      </c>
      <c r="D944" s="56" t="s">
        <v>11</v>
      </c>
      <c r="E944" s="56" t="s">
        <v>68</v>
      </c>
      <c r="F944" s="58">
        <v>77</v>
      </c>
      <c r="G944" s="59">
        <v>42.08</v>
      </c>
      <c r="H944" s="60">
        <v>3240.16</v>
      </c>
      <c r="I944" s="38"/>
      <c r="J944" s="38"/>
      <c r="L944" s="27"/>
    </row>
    <row r="945" spans="1:12" ht="33" customHeight="1" x14ac:dyDescent="0.25">
      <c r="A945" s="55" t="s">
        <v>1341</v>
      </c>
      <c r="B945" s="56" t="s">
        <v>1348</v>
      </c>
      <c r="C945" s="57" t="s">
        <v>1349</v>
      </c>
      <c r="D945" s="56" t="s">
        <v>11</v>
      </c>
      <c r="E945" s="56" t="s">
        <v>12</v>
      </c>
      <c r="F945" s="58">
        <v>5</v>
      </c>
      <c r="G945" s="59">
        <v>647.91999999999996</v>
      </c>
      <c r="H945" s="60">
        <v>3239.6</v>
      </c>
      <c r="I945" s="38"/>
      <c r="J945" s="38"/>
      <c r="L945" s="27"/>
    </row>
    <row r="946" spans="1:12" ht="33" customHeight="1" x14ac:dyDescent="0.25">
      <c r="A946" s="55" t="s">
        <v>1566</v>
      </c>
      <c r="B946" s="56" t="s">
        <v>1567</v>
      </c>
      <c r="C946" s="57" t="s">
        <v>1568</v>
      </c>
      <c r="D946" s="56" t="s">
        <v>6792</v>
      </c>
      <c r="E946" s="56" t="s">
        <v>68</v>
      </c>
      <c r="F946" s="58">
        <v>152</v>
      </c>
      <c r="G946" s="59">
        <v>21.22</v>
      </c>
      <c r="H946" s="60">
        <v>3225.44</v>
      </c>
      <c r="I946" s="38"/>
      <c r="J946" s="38"/>
      <c r="L946" s="27"/>
    </row>
    <row r="947" spans="1:12" ht="33" customHeight="1" x14ac:dyDescent="0.25">
      <c r="A947" s="55" t="s">
        <v>5085</v>
      </c>
      <c r="B947" s="56" t="s">
        <v>5089</v>
      </c>
      <c r="C947" s="57" t="s">
        <v>5090</v>
      </c>
      <c r="D947" s="56" t="s">
        <v>6792</v>
      </c>
      <c r="E947" s="56" t="s">
        <v>12</v>
      </c>
      <c r="F947" s="58">
        <v>102</v>
      </c>
      <c r="G947" s="59">
        <v>31.47</v>
      </c>
      <c r="H947" s="60">
        <v>3209.94</v>
      </c>
      <c r="I947" s="38"/>
      <c r="J947" s="38"/>
      <c r="K947" s="27" t="s">
        <v>6797</v>
      </c>
      <c r="L947" s="27"/>
    </row>
    <row r="948" spans="1:12" ht="16.5" customHeight="1" x14ac:dyDescent="0.25">
      <c r="A948" s="55" t="s">
        <v>2622</v>
      </c>
      <c r="B948" s="56" t="s">
        <v>2623</v>
      </c>
      <c r="C948" s="57" t="s">
        <v>2624</v>
      </c>
      <c r="D948" s="56" t="s">
        <v>6792</v>
      </c>
      <c r="E948" s="56" t="s">
        <v>19</v>
      </c>
      <c r="F948" s="58">
        <v>5</v>
      </c>
      <c r="G948" s="59">
        <v>641.54999999999995</v>
      </c>
      <c r="H948" s="60">
        <v>3207.75</v>
      </c>
      <c r="I948" s="38"/>
      <c r="J948" s="38"/>
      <c r="L948" s="27"/>
    </row>
    <row r="949" spans="1:12" ht="16.5" customHeight="1" x14ac:dyDescent="0.25">
      <c r="A949" s="55" t="s">
        <v>1078</v>
      </c>
      <c r="B949" s="56" t="s">
        <v>1079</v>
      </c>
      <c r="C949" s="57" t="s">
        <v>1080</v>
      </c>
      <c r="D949" s="56" t="s">
        <v>6792</v>
      </c>
      <c r="E949" s="56" t="s">
        <v>12</v>
      </c>
      <c r="F949" s="58">
        <v>140</v>
      </c>
      <c r="G949" s="59">
        <v>22.87</v>
      </c>
      <c r="H949" s="60">
        <v>3201.8</v>
      </c>
      <c r="I949" s="38"/>
      <c r="J949" s="38"/>
      <c r="L949" s="27"/>
    </row>
    <row r="950" spans="1:12" ht="16.5" customHeight="1" x14ac:dyDescent="0.25">
      <c r="A950" s="55" t="s">
        <v>2685</v>
      </c>
      <c r="B950" s="56" t="s">
        <v>2686</v>
      </c>
      <c r="C950" s="57" t="s">
        <v>2687</v>
      </c>
      <c r="D950" s="56" t="s">
        <v>6792</v>
      </c>
      <c r="E950" s="56" t="s">
        <v>68</v>
      </c>
      <c r="F950" s="58">
        <v>5</v>
      </c>
      <c r="G950" s="59">
        <v>638.61</v>
      </c>
      <c r="H950" s="60">
        <v>3193.05</v>
      </c>
      <c r="I950" s="38"/>
      <c r="J950" s="38"/>
      <c r="L950" s="27"/>
    </row>
    <row r="951" spans="1:12" ht="16.5" customHeight="1" x14ac:dyDescent="0.25">
      <c r="A951" s="55" t="s">
        <v>2304</v>
      </c>
      <c r="B951" s="56" t="s">
        <v>2305</v>
      </c>
      <c r="C951" s="57" t="s">
        <v>2306</v>
      </c>
      <c r="D951" s="56" t="s">
        <v>6792</v>
      </c>
      <c r="E951" s="56" t="s">
        <v>19</v>
      </c>
      <c r="F951" s="61">
        <v>5</v>
      </c>
      <c r="G951" s="59">
        <v>632.82000000000005</v>
      </c>
      <c r="H951" s="60">
        <v>3164.1</v>
      </c>
      <c r="I951" s="38"/>
      <c r="J951" s="38"/>
      <c r="L951" s="27"/>
    </row>
    <row r="952" spans="1:12" ht="16.5" customHeight="1" x14ac:dyDescent="0.25">
      <c r="A952" s="55" t="s">
        <v>2640</v>
      </c>
      <c r="B952" s="56" t="s">
        <v>2641</v>
      </c>
      <c r="C952" s="57" t="s">
        <v>2642</v>
      </c>
      <c r="D952" s="56" t="s">
        <v>11</v>
      </c>
      <c r="E952" s="56" t="s">
        <v>19</v>
      </c>
      <c r="F952" s="58">
        <v>5</v>
      </c>
      <c r="G952" s="59">
        <v>632.27</v>
      </c>
      <c r="H952" s="60">
        <v>3161.35</v>
      </c>
      <c r="I952" s="38"/>
      <c r="J952" s="38"/>
      <c r="L952" s="27"/>
    </row>
    <row r="953" spans="1:12" ht="16.5" customHeight="1" x14ac:dyDescent="0.25">
      <c r="A953" s="55" t="s">
        <v>5094</v>
      </c>
      <c r="B953" s="56" t="s">
        <v>5098</v>
      </c>
      <c r="C953" s="57" t="s">
        <v>5099</v>
      </c>
      <c r="D953" s="56" t="s">
        <v>11</v>
      </c>
      <c r="E953" s="56" t="s">
        <v>29</v>
      </c>
      <c r="F953" s="58">
        <v>5</v>
      </c>
      <c r="G953" s="59">
        <v>626.48</v>
      </c>
      <c r="H953" s="60">
        <v>3132.4</v>
      </c>
      <c r="I953" s="38"/>
      <c r="J953" s="38"/>
      <c r="L953" s="27"/>
    </row>
    <row r="954" spans="1:12" ht="16.5" customHeight="1" x14ac:dyDescent="0.25">
      <c r="A954" s="55" t="s">
        <v>4453</v>
      </c>
      <c r="B954" s="56" t="s">
        <v>4454</v>
      </c>
      <c r="C954" s="57" t="s">
        <v>4455</v>
      </c>
      <c r="D954" s="56" t="s">
        <v>6792</v>
      </c>
      <c r="E954" s="56" t="s">
        <v>12</v>
      </c>
      <c r="F954" s="58">
        <v>90</v>
      </c>
      <c r="G954" s="59">
        <v>34.56</v>
      </c>
      <c r="H954" s="60">
        <v>3110.4</v>
      </c>
      <c r="I954" s="38"/>
      <c r="J954" s="38"/>
      <c r="L954" s="27"/>
    </row>
    <row r="955" spans="1:12" ht="16.5" customHeight="1" x14ac:dyDescent="0.25">
      <c r="A955" s="55" t="s">
        <v>5160</v>
      </c>
      <c r="B955" s="56" t="s">
        <v>5163</v>
      </c>
      <c r="C955" s="57" t="s">
        <v>5164</v>
      </c>
      <c r="D955" s="56" t="s">
        <v>6792</v>
      </c>
      <c r="E955" s="56" t="s">
        <v>29</v>
      </c>
      <c r="F955" s="58">
        <v>5</v>
      </c>
      <c r="G955" s="59">
        <v>620.91</v>
      </c>
      <c r="H955" s="60">
        <v>3104.55</v>
      </c>
      <c r="I955" s="38"/>
      <c r="J955" s="38"/>
      <c r="L955" s="27"/>
    </row>
    <row r="956" spans="1:12" ht="16.5" customHeight="1" x14ac:dyDescent="0.25">
      <c r="A956" s="55" t="s">
        <v>1497</v>
      </c>
      <c r="B956" s="56" t="s">
        <v>1498</v>
      </c>
      <c r="C956" s="57" t="s">
        <v>1499</v>
      </c>
      <c r="D956" s="56" t="s">
        <v>11</v>
      </c>
      <c r="E956" s="56" t="s">
        <v>19</v>
      </c>
      <c r="F956" s="58">
        <v>36</v>
      </c>
      <c r="G956" s="59">
        <v>85.99</v>
      </c>
      <c r="H956" s="60">
        <v>3095.64</v>
      </c>
      <c r="I956" s="38"/>
      <c r="J956" s="38"/>
      <c r="L956" s="27"/>
    </row>
    <row r="957" spans="1:12" ht="16.5" customHeight="1" x14ac:dyDescent="0.25">
      <c r="A957" s="55" t="s">
        <v>2661</v>
      </c>
      <c r="B957" s="56" t="s">
        <v>2662</v>
      </c>
      <c r="C957" s="57" t="s">
        <v>2663</v>
      </c>
      <c r="D957" s="56" t="s">
        <v>6792</v>
      </c>
      <c r="E957" s="56" t="s">
        <v>19</v>
      </c>
      <c r="F957" s="58">
        <v>5</v>
      </c>
      <c r="G957" s="59">
        <v>619.04</v>
      </c>
      <c r="H957" s="60">
        <v>3095.2</v>
      </c>
      <c r="I957" s="38"/>
      <c r="J957" s="38"/>
      <c r="L957" s="27"/>
    </row>
    <row r="958" spans="1:12" ht="16.5" customHeight="1" x14ac:dyDescent="0.25">
      <c r="A958" s="55" t="s">
        <v>2896</v>
      </c>
      <c r="B958" s="56" t="s">
        <v>2897</v>
      </c>
      <c r="C958" s="57" t="s">
        <v>2898</v>
      </c>
      <c r="D958" s="56" t="s">
        <v>6792</v>
      </c>
      <c r="E958" s="56" t="s">
        <v>19</v>
      </c>
      <c r="F958" s="58">
        <v>5</v>
      </c>
      <c r="G958" s="59">
        <v>619.04</v>
      </c>
      <c r="H958" s="60">
        <v>3095.2</v>
      </c>
      <c r="I958" s="38"/>
      <c r="J958" s="38"/>
      <c r="L958" s="27"/>
    </row>
    <row r="959" spans="1:12" ht="16.5" customHeight="1" x14ac:dyDescent="0.25">
      <c r="A959" s="55" t="s">
        <v>6105</v>
      </c>
      <c r="B959" s="56" t="s">
        <v>6118</v>
      </c>
      <c r="C959" s="57" t="s">
        <v>6119</v>
      </c>
      <c r="D959" s="56" t="s">
        <v>6792</v>
      </c>
      <c r="E959" s="56" t="s">
        <v>19</v>
      </c>
      <c r="F959" s="58">
        <v>7</v>
      </c>
      <c r="G959" s="59">
        <v>441.05</v>
      </c>
      <c r="H959" s="60">
        <v>3087.35</v>
      </c>
      <c r="I959" s="38"/>
      <c r="J959" s="38"/>
      <c r="L959" s="27"/>
    </row>
    <row r="960" spans="1:12" ht="16.5" customHeight="1" x14ac:dyDescent="0.25">
      <c r="A960" s="55" t="s">
        <v>3884</v>
      </c>
      <c r="B960" s="56" t="s">
        <v>3906</v>
      </c>
      <c r="C960" s="57" t="s">
        <v>3907</v>
      </c>
      <c r="D960" s="56" t="s">
        <v>6792</v>
      </c>
      <c r="E960" s="56" t="s">
        <v>772</v>
      </c>
      <c r="F960" s="58">
        <v>5</v>
      </c>
      <c r="G960" s="59">
        <v>614.79</v>
      </c>
      <c r="H960" s="60">
        <v>3073.95</v>
      </c>
      <c r="I960" s="38"/>
      <c r="J960" s="38"/>
      <c r="L960" s="27"/>
    </row>
    <row r="961" spans="1:12" ht="16.5" customHeight="1" x14ac:dyDescent="0.25">
      <c r="A961" s="55" t="s">
        <v>2007</v>
      </c>
      <c r="B961" s="56" t="s">
        <v>2008</v>
      </c>
      <c r="C961" s="57" t="s">
        <v>2009</v>
      </c>
      <c r="D961" s="56" t="s">
        <v>11</v>
      </c>
      <c r="E961" s="56" t="s">
        <v>19</v>
      </c>
      <c r="F961" s="58">
        <v>25</v>
      </c>
      <c r="G961" s="59">
        <v>122.95</v>
      </c>
      <c r="H961" s="60">
        <v>3073.75</v>
      </c>
      <c r="I961" s="38"/>
      <c r="J961" s="38"/>
      <c r="L961" s="27"/>
    </row>
    <row r="962" spans="1:12" ht="16.5" customHeight="1" x14ac:dyDescent="0.25">
      <c r="A962" s="55" t="s">
        <v>442</v>
      </c>
      <c r="B962" s="56" t="s">
        <v>446</v>
      </c>
      <c r="C962" s="57" t="s">
        <v>447</v>
      </c>
      <c r="D962" s="56" t="s">
        <v>6792</v>
      </c>
      <c r="E962" s="56" t="s">
        <v>12</v>
      </c>
      <c r="F962" s="58">
        <v>162</v>
      </c>
      <c r="G962" s="59">
        <v>18.95</v>
      </c>
      <c r="H962" s="60">
        <v>3069.9</v>
      </c>
      <c r="I962" s="38"/>
      <c r="J962" s="38"/>
      <c r="L962" s="27"/>
    </row>
    <row r="963" spans="1:12" ht="16.5" customHeight="1" x14ac:dyDescent="0.25">
      <c r="A963" s="55" t="s">
        <v>5103</v>
      </c>
      <c r="B963" s="56" t="s">
        <v>5107</v>
      </c>
      <c r="C963" s="57" t="s">
        <v>5108</v>
      </c>
      <c r="D963" s="56" t="s">
        <v>6792</v>
      </c>
      <c r="E963" s="56" t="s">
        <v>12</v>
      </c>
      <c r="F963" s="58">
        <v>5</v>
      </c>
      <c r="G963" s="59">
        <v>613.48</v>
      </c>
      <c r="H963" s="60">
        <v>3067.4</v>
      </c>
      <c r="I963" s="38"/>
      <c r="J963" s="38"/>
      <c r="L963" s="27"/>
    </row>
    <row r="964" spans="1:12" ht="16.5" customHeight="1" x14ac:dyDescent="0.25">
      <c r="A964" s="55" t="s">
        <v>2001</v>
      </c>
      <c r="B964" s="56" t="s">
        <v>2002</v>
      </c>
      <c r="C964" s="57" t="s">
        <v>2003</v>
      </c>
      <c r="D964" s="56" t="s">
        <v>11</v>
      </c>
      <c r="E964" s="56" t="s">
        <v>19</v>
      </c>
      <c r="F964" s="58">
        <v>5</v>
      </c>
      <c r="G964" s="59">
        <v>610.89</v>
      </c>
      <c r="H964" s="60">
        <v>3054.45</v>
      </c>
      <c r="I964" s="38"/>
      <c r="J964" s="38"/>
      <c r="L964" s="27"/>
    </row>
    <row r="965" spans="1:12" ht="16.5" customHeight="1" x14ac:dyDescent="0.25">
      <c r="A965" s="55" t="s">
        <v>3881</v>
      </c>
      <c r="B965" s="56" t="s">
        <v>3903</v>
      </c>
      <c r="C965" s="57" t="s">
        <v>3904</v>
      </c>
      <c r="D965" s="56" t="s">
        <v>6792</v>
      </c>
      <c r="E965" s="56" t="s">
        <v>19</v>
      </c>
      <c r="F965" s="58">
        <v>5</v>
      </c>
      <c r="G965" s="59">
        <v>608.96</v>
      </c>
      <c r="H965" s="60">
        <v>3044.8</v>
      </c>
      <c r="I965" s="38"/>
      <c r="J965" s="38"/>
      <c r="L965" s="27"/>
    </row>
    <row r="966" spans="1:12" ht="16.5" customHeight="1" x14ac:dyDescent="0.25">
      <c r="A966" s="55" t="s">
        <v>6277</v>
      </c>
      <c r="B966" s="56" t="s">
        <v>6290</v>
      </c>
      <c r="C966" s="57" t="s">
        <v>6291</v>
      </c>
      <c r="D966" s="56" t="s">
        <v>6792</v>
      </c>
      <c r="E966" s="56" t="s">
        <v>68</v>
      </c>
      <c r="F966" s="58">
        <v>7</v>
      </c>
      <c r="G966" s="59">
        <v>432.57</v>
      </c>
      <c r="H966" s="60">
        <v>3027.99</v>
      </c>
      <c r="I966" s="38"/>
      <c r="J966" s="38"/>
      <c r="L966" s="27"/>
    </row>
    <row r="967" spans="1:12" ht="16.5" customHeight="1" x14ac:dyDescent="0.25">
      <c r="A967" s="55" t="s">
        <v>6051</v>
      </c>
      <c r="B967" s="56" t="s">
        <v>6064</v>
      </c>
      <c r="C967" s="57" t="s">
        <v>6065</v>
      </c>
      <c r="D967" s="56" t="s">
        <v>11</v>
      </c>
      <c r="E967" s="56" t="s">
        <v>12</v>
      </c>
      <c r="F967" s="58">
        <v>122</v>
      </c>
      <c r="G967" s="59">
        <v>24.74</v>
      </c>
      <c r="H967" s="60">
        <v>3018.28</v>
      </c>
      <c r="I967" s="38"/>
      <c r="J967" s="38"/>
      <c r="L967" s="27"/>
    </row>
    <row r="968" spans="1:12" ht="16.5" customHeight="1" x14ac:dyDescent="0.25">
      <c r="A968" s="55" t="s">
        <v>2962</v>
      </c>
      <c r="B968" s="56" t="s">
        <v>2963</v>
      </c>
      <c r="C968" s="57" t="s">
        <v>2964</v>
      </c>
      <c r="D968" s="56" t="s">
        <v>6792</v>
      </c>
      <c r="E968" s="56" t="s">
        <v>19</v>
      </c>
      <c r="F968" s="58">
        <v>5</v>
      </c>
      <c r="G968" s="59">
        <v>599.6</v>
      </c>
      <c r="H968" s="60">
        <v>2998</v>
      </c>
      <c r="I968" s="38"/>
      <c r="J968" s="38"/>
      <c r="L968" s="27"/>
    </row>
    <row r="969" spans="1:12" ht="16.5" customHeight="1" x14ac:dyDescent="0.25">
      <c r="A969" s="55" t="s">
        <v>5754</v>
      </c>
      <c r="B969" s="56" t="s">
        <v>5758</v>
      </c>
      <c r="C969" s="57" t="s">
        <v>5759</v>
      </c>
      <c r="D969" s="56" t="s">
        <v>11</v>
      </c>
      <c r="E969" s="56" t="s">
        <v>29</v>
      </c>
      <c r="F969" s="58">
        <v>7</v>
      </c>
      <c r="G969" s="59">
        <v>427.91</v>
      </c>
      <c r="H969" s="60">
        <v>2995.37</v>
      </c>
      <c r="I969" s="38"/>
      <c r="J969" s="38"/>
      <c r="L969" s="27"/>
    </row>
    <row r="970" spans="1:12" ht="16.5" customHeight="1" x14ac:dyDescent="0.25">
      <c r="A970" s="55" t="s">
        <v>5115</v>
      </c>
      <c r="B970" s="56" t="s">
        <v>5119</v>
      </c>
      <c r="C970" s="57" t="s">
        <v>5120</v>
      </c>
      <c r="D970" s="56" t="s">
        <v>6792</v>
      </c>
      <c r="E970" s="56" t="s">
        <v>12</v>
      </c>
      <c r="F970" s="58">
        <v>5</v>
      </c>
      <c r="G970" s="59">
        <v>598.87</v>
      </c>
      <c r="H970" s="60">
        <v>2994.35</v>
      </c>
      <c r="I970" s="38"/>
      <c r="J970" s="38"/>
      <c r="L970" s="27"/>
    </row>
    <row r="971" spans="1:12" ht="16.5" customHeight="1" x14ac:dyDescent="0.25">
      <c r="A971" s="55" t="s">
        <v>4676</v>
      </c>
      <c r="B971" s="56" t="s">
        <v>4677</v>
      </c>
      <c r="C971" s="57" t="s">
        <v>4678</v>
      </c>
      <c r="D971" s="56" t="s">
        <v>6792</v>
      </c>
      <c r="E971" s="56" t="s">
        <v>29</v>
      </c>
      <c r="F971" s="58">
        <v>5</v>
      </c>
      <c r="G971" s="59">
        <v>598.04999999999995</v>
      </c>
      <c r="H971" s="60">
        <v>2990.25</v>
      </c>
      <c r="I971" s="38"/>
      <c r="J971" s="38"/>
      <c r="L971" s="27"/>
    </row>
    <row r="972" spans="1:12" ht="16.5" customHeight="1" x14ac:dyDescent="0.25">
      <c r="A972" s="55" t="s">
        <v>2367</v>
      </c>
      <c r="B972" s="56" t="s">
        <v>2368</v>
      </c>
      <c r="C972" s="57" t="s">
        <v>2369</v>
      </c>
      <c r="D972" s="56" t="s">
        <v>6792</v>
      </c>
      <c r="E972" s="56" t="s">
        <v>12</v>
      </c>
      <c r="F972" s="61">
        <v>5</v>
      </c>
      <c r="G972" s="59">
        <v>594.44000000000005</v>
      </c>
      <c r="H972" s="60">
        <v>2972.2</v>
      </c>
      <c r="I972" s="38"/>
      <c r="J972" s="38"/>
      <c r="L972" s="27"/>
    </row>
    <row r="973" spans="1:12" ht="15" customHeight="1" x14ac:dyDescent="0.25">
      <c r="A973" s="55" t="s">
        <v>4189</v>
      </c>
      <c r="B973" s="56" t="s">
        <v>4222</v>
      </c>
      <c r="C973" s="57" t="s">
        <v>4223</v>
      </c>
      <c r="D973" s="56" t="s">
        <v>11</v>
      </c>
      <c r="E973" s="56" t="s">
        <v>19</v>
      </c>
      <c r="F973" s="58">
        <v>72</v>
      </c>
      <c r="G973" s="59">
        <v>41.19</v>
      </c>
      <c r="H973" s="60">
        <v>2965.68</v>
      </c>
      <c r="I973" s="38"/>
      <c r="J973" s="38"/>
      <c r="L973" s="27"/>
    </row>
    <row r="974" spans="1:12" ht="24.75" customHeight="1" x14ac:dyDescent="0.25">
      <c r="A974" s="55" t="s">
        <v>5109</v>
      </c>
      <c r="B974" s="56" t="s">
        <v>5113</v>
      </c>
      <c r="C974" s="57" t="s">
        <v>5114</v>
      </c>
      <c r="D974" s="56" t="s">
        <v>6792</v>
      </c>
      <c r="E974" s="56" t="s">
        <v>12</v>
      </c>
      <c r="F974" s="58">
        <v>5</v>
      </c>
      <c r="G974" s="59">
        <v>587.83000000000004</v>
      </c>
      <c r="H974" s="60">
        <v>2939.15</v>
      </c>
      <c r="I974" s="38"/>
      <c r="J974" s="38"/>
      <c r="L974" s="27"/>
    </row>
    <row r="975" spans="1:12" ht="24.75" customHeight="1" x14ac:dyDescent="0.25">
      <c r="A975" s="55" t="s">
        <v>3743</v>
      </c>
      <c r="B975" s="56" t="s">
        <v>3756</v>
      </c>
      <c r="C975" s="57" t="s">
        <v>3757</v>
      </c>
      <c r="D975" s="56" t="s">
        <v>6792</v>
      </c>
      <c r="E975" s="56" t="s">
        <v>19</v>
      </c>
      <c r="F975" s="58">
        <v>41</v>
      </c>
      <c r="G975" s="59">
        <v>71.06</v>
      </c>
      <c r="H975" s="60">
        <v>2913.46</v>
      </c>
      <c r="I975" s="38"/>
      <c r="J975" s="38"/>
      <c r="L975" s="27"/>
    </row>
    <row r="976" spans="1:12" ht="16.5" customHeight="1" x14ac:dyDescent="0.25">
      <c r="A976" s="55" t="s">
        <v>2808</v>
      </c>
      <c r="B976" s="56" t="s">
        <v>2809</v>
      </c>
      <c r="C976" s="57" t="s">
        <v>2810</v>
      </c>
      <c r="D976" s="56" t="s">
        <v>11</v>
      </c>
      <c r="E976" s="56" t="s">
        <v>68</v>
      </c>
      <c r="F976" s="58">
        <v>200</v>
      </c>
      <c r="G976" s="59">
        <v>14.41</v>
      </c>
      <c r="H976" s="60">
        <v>2882</v>
      </c>
      <c r="I976" s="38"/>
      <c r="J976" s="38"/>
      <c r="L976" s="27"/>
    </row>
    <row r="977" spans="1:12" ht="16.5" customHeight="1" x14ac:dyDescent="0.25">
      <c r="A977" s="55" t="s">
        <v>5200</v>
      </c>
      <c r="B977" s="56" t="s">
        <v>5201</v>
      </c>
      <c r="C977" s="57" t="s">
        <v>5202</v>
      </c>
      <c r="D977" s="56" t="s">
        <v>11</v>
      </c>
      <c r="E977" s="56" t="s">
        <v>12</v>
      </c>
      <c r="F977" s="58">
        <v>7</v>
      </c>
      <c r="G977" s="59">
        <v>409.24</v>
      </c>
      <c r="H977" s="60">
        <v>2864.68</v>
      </c>
      <c r="I977" s="38"/>
      <c r="J977" s="38"/>
      <c r="L977" s="27"/>
    </row>
    <row r="978" spans="1:12" ht="16.5" customHeight="1" x14ac:dyDescent="0.25">
      <c r="A978" s="55" t="s">
        <v>1801</v>
      </c>
      <c r="B978" s="56" t="s">
        <v>1802</v>
      </c>
      <c r="C978" s="57" t="s">
        <v>1803</v>
      </c>
      <c r="D978" s="56" t="s">
        <v>6792</v>
      </c>
      <c r="E978" s="56" t="s">
        <v>12</v>
      </c>
      <c r="F978" s="58">
        <v>12</v>
      </c>
      <c r="G978" s="59">
        <v>238.49</v>
      </c>
      <c r="H978" s="60">
        <v>2861.88</v>
      </c>
      <c r="I978" s="38"/>
      <c r="J978" s="38"/>
      <c r="L978" s="27"/>
    </row>
    <row r="979" spans="1:12" ht="16.5" customHeight="1" x14ac:dyDescent="0.25">
      <c r="A979" s="55" t="s">
        <v>6604</v>
      </c>
      <c r="B979" s="56" t="s">
        <v>6617</v>
      </c>
      <c r="C979" s="57" t="s">
        <v>6618</v>
      </c>
      <c r="D979" s="56" t="s">
        <v>6840</v>
      </c>
      <c r="E979" s="56" t="s">
        <v>29</v>
      </c>
      <c r="F979" s="61">
        <v>7</v>
      </c>
      <c r="G979" s="59">
        <v>408.8</v>
      </c>
      <c r="H979" s="60">
        <v>2861.6</v>
      </c>
      <c r="I979" s="38"/>
      <c r="J979" s="38"/>
      <c r="L979" s="27"/>
    </row>
    <row r="980" spans="1:12" ht="16.5" customHeight="1" x14ac:dyDescent="0.25">
      <c r="A980" s="55" t="s">
        <v>445</v>
      </c>
      <c r="B980" s="56" t="s">
        <v>449</v>
      </c>
      <c r="C980" s="57" t="s">
        <v>450</v>
      </c>
      <c r="D980" s="56" t="s">
        <v>6792</v>
      </c>
      <c r="E980" s="56" t="s">
        <v>12</v>
      </c>
      <c r="F980" s="58">
        <v>61</v>
      </c>
      <c r="G980" s="59">
        <v>46.9</v>
      </c>
      <c r="H980" s="60">
        <v>2860.9</v>
      </c>
      <c r="I980" s="38"/>
      <c r="J980" s="38"/>
      <c r="L980" s="27"/>
    </row>
    <row r="981" spans="1:12" ht="16.5" customHeight="1" x14ac:dyDescent="0.25">
      <c r="A981" s="55" t="s">
        <v>4212</v>
      </c>
      <c r="B981" s="56" t="s">
        <v>4246</v>
      </c>
      <c r="C981" s="57" t="s">
        <v>4247</v>
      </c>
      <c r="D981" s="56" t="s">
        <v>6792</v>
      </c>
      <c r="E981" s="56" t="s">
        <v>19</v>
      </c>
      <c r="F981" s="58">
        <v>2</v>
      </c>
      <c r="G981" s="59">
        <v>1425.09</v>
      </c>
      <c r="H981" s="60">
        <v>2850.18</v>
      </c>
      <c r="I981" s="38"/>
      <c r="J981" s="38"/>
      <c r="L981" s="27"/>
    </row>
    <row r="982" spans="1:12" ht="16.5" customHeight="1" x14ac:dyDescent="0.25">
      <c r="A982" s="55" t="s">
        <v>1123</v>
      </c>
      <c r="B982" s="56" t="s">
        <v>1124</v>
      </c>
      <c r="C982" s="57" t="s">
        <v>1125</v>
      </c>
      <c r="D982" s="56" t="s">
        <v>11</v>
      </c>
      <c r="E982" s="56" t="s">
        <v>12</v>
      </c>
      <c r="F982" s="58">
        <v>14</v>
      </c>
      <c r="G982" s="59">
        <v>203.18</v>
      </c>
      <c r="H982" s="60">
        <v>2844.52</v>
      </c>
      <c r="I982" s="38"/>
      <c r="J982" s="38"/>
      <c r="K982" s="27" t="s">
        <v>6805</v>
      </c>
      <c r="L982" s="27"/>
    </row>
    <row r="983" spans="1:12" ht="16.5" customHeight="1" x14ac:dyDescent="0.25">
      <c r="A983" s="55" t="s">
        <v>1944</v>
      </c>
      <c r="B983" s="56" t="s">
        <v>1945</v>
      </c>
      <c r="C983" s="57" t="s">
        <v>1946</v>
      </c>
      <c r="D983" s="56" t="s">
        <v>11</v>
      </c>
      <c r="E983" s="56" t="s">
        <v>68</v>
      </c>
      <c r="F983" s="58">
        <v>43</v>
      </c>
      <c r="G983" s="59">
        <v>66.069999999999993</v>
      </c>
      <c r="H983" s="60">
        <v>2841.01</v>
      </c>
      <c r="I983" s="38"/>
      <c r="J983" s="38"/>
      <c r="L983" s="27"/>
    </row>
    <row r="984" spans="1:12" ht="16.5" customHeight="1" x14ac:dyDescent="0.25">
      <c r="A984" s="55" t="s">
        <v>3785</v>
      </c>
      <c r="B984" s="56" t="s">
        <v>3798</v>
      </c>
      <c r="C984" s="57" t="s">
        <v>3799</v>
      </c>
      <c r="D984" s="56" t="s">
        <v>6792</v>
      </c>
      <c r="E984" s="56" t="s">
        <v>19</v>
      </c>
      <c r="F984" s="58">
        <v>5</v>
      </c>
      <c r="G984" s="59">
        <v>568.07000000000005</v>
      </c>
      <c r="H984" s="60">
        <v>2840.35</v>
      </c>
      <c r="I984" s="38"/>
      <c r="J984" s="38"/>
      <c r="L984" s="27"/>
    </row>
    <row r="985" spans="1:12" ht="16.5" customHeight="1" x14ac:dyDescent="0.25">
      <c r="A985" s="55" t="s">
        <v>3788</v>
      </c>
      <c r="B985" s="56" t="s">
        <v>3801</v>
      </c>
      <c r="C985" s="57" t="s">
        <v>3802</v>
      </c>
      <c r="D985" s="56" t="s">
        <v>6792</v>
      </c>
      <c r="E985" s="56" t="s">
        <v>19</v>
      </c>
      <c r="F985" s="58">
        <v>5</v>
      </c>
      <c r="G985" s="59">
        <v>563.33000000000004</v>
      </c>
      <c r="H985" s="60">
        <v>2816.65</v>
      </c>
      <c r="I985" s="38"/>
      <c r="J985" s="38"/>
      <c r="L985" s="27"/>
    </row>
    <row r="986" spans="1:12" ht="16.5" customHeight="1" x14ac:dyDescent="0.25">
      <c r="A986" s="55" t="s">
        <v>2520</v>
      </c>
      <c r="B986" s="56" t="s">
        <v>2521</v>
      </c>
      <c r="C986" s="57" t="s">
        <v>2522</v>
      </c>
      <c r="D986" s="56" t="s">
        <v>6840</v>
      </c>
      <c r="E986" s="56" t="s">
        <v>19</v>
      </c>
      <c r="F986" s="58">
        <v>120</v>
      </c>
      <c r="G986" s="59">
        <v>23.31</v>
      </c>
      <c r="H986" s="60">
        <v>2797.2</v>
      </c>
      <c r="I986" s="38"/>
      <c r="J986" s="38"/>
      <c r="L986" s="27"/>
    </row>
    <row r="987" spans="1:12" ht="16.5" customHeight="1" x14ac:dyDescent="0.25">
      <c r="A987" s="55" t="s">
        <v>5975</v>
      </c>
      <c r="B987" s="56" t="s">
        <v>5978</v>
      </c>
      <c r="C987" s="57" t="s">
        <v>5876</v>
      </c>
      <c r="D987" s="56" t="s">
        <v>6792</v>
      </c>
      <c r="E987" s="56" t="s">
        <v>12</v>
      </c>
      <c r="F987" s="58">
        <v>7</v>
      </c>
      <c r="G987" s="59">
        <v>397.38</v>
      </c>
      <c r="H987" s="60">
        <v>2781.66</v>
      </c>
      <c r="I987" s="38"/>
      <c r="J987" s="38"/>
      <c r="L987" s="27"/>
    </row>
    <row r="988" spans="1:12" ht="16.5" customHeight="1" x14ac:dyDescent="0.25">
      <c r="A988" s="55" t="s">
        <v>26</v>
      </c>
      <c r="B988" s="56" t="s">
        <v>27</v>
      </c>
      <c r="C988" s="57" t="s">
        <v>28</v>
      </c>
      <c r="D988" s="56" t="s">
        <v>6792</v>
      </c>
      <c r="E988" s="56" t="s">
        <v>29</v>
      </c>
      <c r="F988" s="58">
        <v>52</v>
      </c>
      <c r="G988" s="59">
        <v>53.4</v>
      </c>
      <c r="H988" s="60">
        <v>2776.8</v>
      </c>
      <c r="I988" s="38"/>
      <c r="J988" s="38"/>
      <c r="L988" s="27"/>
    </row>
    <row r="989" spans="1:12" ht="16.5" customHeight="1" x14ac:dyDescent="0.25">
      <c r="A989" s="55" t="s">
        <v>6204</v>
      </c>
      <c r="B989" s="56" t="s">
        <v>6217</v>
      </c>
      <c r="C989" s="57" t="s">
        <v>6218</v>
      </c>
      <c r="D989" s="56" t="s">
        <v>6792</v>
      </c>
      <c r="E989" s="56" t="s">
        <v>12</v>
      </c>
      <c r="F989" s="58">
        <v>52</v>
      </c>
      <c r="G989" s="59">
        <v>53.4</v>
      </c>
      <c r="H989" s="60">
        <v>2776.8</v>
      </c>
      <c r="I989" s="38"/>
      <c r="J989" s="38"/>
      <c r="L989" s="27"/>
    </row>
    <row r="990" spans="1:12" ht="16.5" customHeight="1" x14ac:dyDescent="0.25">
      <c r="A990" s="55" t="s">
        <v>2544</v>
      </c>
      <c r="B990" s="56" t="s">
        <v>2545</v>
      </c>
      <c r="C990" s="57" t="s">
        <v>2546</v>
      </c>
      <c r="D990" s="56" t="s">
        <v>6840</v>
      </c>
      <c r="E990" s="56" t="s">
        <v>19</v>
      </c>
      <c r="F990" s="58">
        <v>80</v>
      </c>
      <c r="G990" s="59">
        <v>34.549999999999997</v>
      </c>
      <c r="H990" s="60">
        <v>2764</v>
      </c>
      <c r="I990" s="38"/>
      <c r="J990" s="38"/>
      <c r="L990" s="27"/>
    </row>
    <row r="991" spans="1:12" ht="16.5" customHeight="1" x14ac:dyDescent="0.25">
      <c r="A991" s="55" t="s">
        <v>641</v>
      </c>
      <c r="B991" s="56" t="s">
        <v>642</v>
      </c>
      <c r="C991" s="57" t="s">
        <v>643</v>
      </c>
      <c r="D991" s="56" t="s">
        <v>6792</v>
      </c>
      <c r="E991" s="56" t="s">
        <v>19</v>
      </c>
      <c r="F991" s="58">
        <v>29</v>
      </c>
      <c r="G991" s="59">
        <v>95.21</v>
      </c>
      <c r="H991" s="60">
        <v>2761.09</v>
      </c>
      <c r="I991" s="38"/>
      <c r="J991" s="38"/>
      <c r="L991" s="27"/>
    </row>
    <row r="992" spans="1:12" ht="16.5" customHeight="1" x14ac:dyDescent="0.25">
      <c r="A992" s="55" t="s">
        <v>1453</v>
      </c>
      <c r="B992" s="56" t="s">
        <v>1454</v>
      </c>
      <c r="C992" s="57" t="s">
        <v>1455</v>
      </c>
      <c r="D992" s="56" t="s">
        <v>6792</v>
      </c>
      <c r="E992" s="56" t="s">
        <v>68</v>
      </c>
      <c r="F992" s="58">
        <v>5</v>
      </c>
      <c r="G992" s="59">
        <v>552.02</v>
      </c>
      <c r="H992" s="60">
        <v>2760.1</v>
      </c>
      <c r="I992" s="38"/>
      <c r="J992" s="38"/>
      <c r="L992" s="27"/>
    </row>
    <row r="993" spans="1:12" ht="24.75" customHeight="1" x14ac:dyDescent="0.25">
      <c r="A993" s="55" t="s">
        <v>6237</v>
      </c>
      <c r="B993" s="56" t="s">
        <v>6250</v>
      </c>
      <c r="C993" s="57" t="s">
        <v>6251</v>
      </c>
      <c r="D993" s="56" t="s">
        <v>6792</v>
      </c>
      <c r="E993" s="56" t="s">
        <v>12</v>
      </c>
      <c r="F993" s="58">
        <v>52</v>
      </c>
      <c r="G993" s="59">
        <v>52.29</v>
      </c>
      <c r="H993" s="60">
        <v>2719.08</v>
      </c>
      <c r="I993" s="38"/>
      <c r="J993" s="38"/>
      <c r="L993" s="27"/>
    </row>
    <row r="994" spans="1:12" ht="24.75" customHeight="1" x14ac:dyDescent="0.25">
      <c r="A994" s="55" t="s">
        <v>659</v>
      </c>
      <c r="B994" s="56" t="s">
        <v>660</v>
      </c>
      <c r="C994" s="57" t="s">
        <v>661</v>
      </c>
      <c r="D994" s="56" t="s">
        <v>6792</v>
      </c>
      <c r="E994" s="56" t="s">
        <v>19</v>
      </c>
      <c r="F994" s="58">
        <v>520</v>
      </c>
      <c r="G994" s="59">
        <v>5.21</v>
      </c>
      <c r="H994" s="60">
        <v>2709.2</v>
      </c>
      <c r="I994" s="38"/>
      <c r="J994" s="38"/>
      <c r="L994" s="27"/>
    </row>
    <row r="995" spans="1:12" ht="24.75" customHeight="1" x14ac:dyDescent="0.25">
      <c r="A995" s="55" t="s">
        <v>6401</v>
      </c>
      <c r="B995" s="56" t="s">
        <v>6414</v>
      </c>
      <c r="C995" s="57" t="s">
        <v>6415</v>
      </c>
      <c r="D995" s="56" t="s">
        <v>6792</v>
      </c>
      <c r="E995" s="56" t="s">
        <v>6273</v>
      </c>
      <c r="F995" s="58">
        <v>14</v>
      </c>
      <c r="G995" s="59">
        <v>192.19</v>
      </c>
      <c r="H995" s="60">
        <v>2690.66</v>
      </c>
      <c r="I995" s="38"/>
      <c r="J995" s="38"/>
      <c r="L995" s="27"/>
    </row>
    <row r="996" spans="1:12" ht="16.5" customHeight="1" x14ac:dyDescent="0.25">
      <c r="A996" s="55" t="s">
        <v>2541</v>
      </c>
      <c r="B996" s="56" t="s">
        <v>2542</v>
      </c>
      <c r="C996" s="57" t="s">
        <v>2543</v>
      </c>
      <c r="D996" s="56" t="s">
        <v>6840</v>
      </c>
      <c r="E996" s="56" t="s">
        <v>19</v>
      </c>
      <c r="F996" s="58">
        <v>80</v>
      </c>
      <c r="G996" s="59">
        <v>33.5</v>
      </c>
      <c r="H996" s="60">
        <v>2680</v>
      </c>
      <c r="I996" s="38"/>
      <c r="J996" s="38"/>
      <c r="L996" s="27"/>
    </row>
    <row r="997" spans="1:12" ht="24.75" customHeight="1" x14ac:dyDescent="0.25">
      <c r="A997" s="55" t="s">
        <v>1783</v>
      </c>
      <c r="B997" s="56" t="s">
        <v>1784</v>
      </c>
      <c r="C997" s="57" t="s">
        <v>1785</v>
      </c>
      <c r="D997" s="56" t="s">
        <v>6792</v>
      </c>
      <c r="E997" s="56" t="s">
        <v>68</v>
      </c>
      <c r="F997" s="58">
        <v>5</v>
      </c>
      <c r="G997" s="59">
        <v>535.54999999999995</v>
      </c>
      <c r="H997" s="60">
        <v>2677.75</v>
      </c>
      <c r="I997" s="38"/>
      <c r="J997" s="38"/>
      <c r="L997" s="27"/>
    </row>
    <row r="998" spans="1:12" ht="24.75" customHeight="1" x14ac:dyDescent="0.25">
      <c r="A998" s="55" t="s">
        <v>2067</v>
      </c>
      <c r="B998" s="56" t="s">
        <v>2068</v>
      </c>
      <c r="C998" s="57" t="s">
        <v>2069</v>
      </c>
      <c r="D998" s="56" t="s">
        <v>11</v>
      </c>
      <c r="E998" s="56" t="s">
        <v>19</v>
      </c>
      <c r="F998" s="61">
        <v>3</v>
      </c>
      <c r="G998" s="59">
        <v>885.66</v>
      </c>
      <c r="H998" s="60">
        <v>2656.98</v>
      </c>
      <c r="I998" s="38"/>
      <c r="J998" s="38"/>
      <c r="L998" s="27"/>
    </row>
    <row r="999" spans="1:12" ht="24.75" customHeight="1" x14ac:dyDescent="0.25">
      <c r="A999" s="55" t="s">
        <v>5871</v>
      </c>
      <c r="B999" s="56" t="s">
        <v>5875</v>
      </c>
      <c r="C999" s="57" t="s">
        <v>5876</v>
      </c>
      <c r="D999" s="56" t="s">
        <v>6792</v>
      </c>
      <c r="E999" s="56" t="s">
        <v>12</v>
      </c>
      <c r="F999" s="58">
        <v>7</v>
      </c>
      <c r="G999" s="59">
        <v>378.6</v>
      </c>
      <c r="H999" s="60">
        <v>2650.2</v>
      </c>
      <c r="I999" s="38"/>
      <c r="J999" s="38"/>
      <c r="L999" s="27"/>
    </row>
    <row r="1000" spans="1:12" ht="24.75" customHeight="1" x14ac:dyDescent="0.25">
      <c r="A1000" s="55" t="s">
        <v>3076</v>
      </c>
      <c r="B1000" s="56" t="s">
        <v>3077</v>
      </c>
      <c r="C1000" s="57" t="s">
        <v>3078</v>
      </c>
      <c r="D1000" s="56" t="s">
        <v>11</v>
      </c>
      <c r="E1000" s="56" t="s">
        <v>19</v>
      </c>
      <c r="F1000" s="58">
        <v>42</v>
      </c>
      <c r="G1000" s="59">
        <v>62.97</v>
      </c>
      <c r="H1000" s="60">
        <v>2644.74</v>
      </c>
      <c r="I1000" s="38"/>
      <c r="J1000" s="38"/>
      <c r="L1000" s="27"/>
    </row>
    <row r="1001" spans="1:12" ht="24.75" customHeight="1" x14ac:dyDescent="0.25">
      <c r="A1001" s="55" t="s">
        <v>1075</v>
      </c>
      <c r="B1001" s="56" t="s">
        <v>1076</v>
      </c>
      <c r="C1001" s="57" t="s">
        <v>1077</v>
      </c>
      <c r="D1001" s="56" t="s">
        <v>11</v>
      </c>
      <c r="E1001" s="56" t="s">
        <v>12</v>
      </c>
      <c r="F1001" s="58">
        <v>100</v>
      </c>
      <c r="G1001" s="59">
        <v>26.33</v>
      </c>
      <c r="H1001" s="60">
        <v>2633</v>
      </c>
      <c r="I1001" s="38"/>
      <c r="J1001" s="38"/>
      <c r="L1001" s="27"/>
    </row>
    <row r="1002" spans="1:12" ht="24.75" customHeight="1" x14ac:dyDescent="0.25">
      <c r="A1002" s="55" t="s">
        <v>4141</v>
      </c>
      <c r="B1002" s="56" t="s">
        <v>4172</v>
      </c>
      <c r="C1002" s="57" t="s">
        <v>4173</v>
      </c>
      <c r="D1002" s="56" t="s">
        <v>6792</v>
      </c>
      <c r="E1002" s="56" t="s">
        <v>19</v>
      </c>
      <c r="F1002" s="58">
        <v>101</v>
      </c>
      <c r="G1002" s="59">
        <v>25.86</v>
      </c>
      <c r="H1002" s="60">
        <v>2611.86</v>
      </c>
      <c r="I1002" s="38"/>
      <c r="J1002" s="38"/>
      <c r="L1002" s="27"/>
    </row>
    <row r="1003" spans="1:12" ht="16.5" customHeight="1" x14ac:dyDescent="0.25">
      <c r="A1003" s="55" t="s">
        <v>3812</v>
      </c>
      <c r="B1003" s="56" t="s">
        <v>3825</v>
      </c>
      <c r="C1003" s="57" t="s">
        <v>3826</v>
      </c>
      <c r="D1003" s="56" t="s">
        <v>6792</v>
      </c>
      <c r="E1003" s="56" t="s">
        <v>19</v>
      </c>
      <c r="F1003" s="58">
        <v>5</v>
      </c>
      <c r="G1003" s="59">
        <v>521.4</v>
      </c>
      <c r="H1003" s="60">
        <v>2607</v>
      </c>
      <c r="I1003" s="38"/>
      <c r="J1003" s="38"/>
      <c r="L1003" s="27"/>
    </row>
    <row r="1004" spans="1:12" ht="24.75" customHeight="1" x14ac:dyDescent="0.25">
      <c r="A1004" s="55" t="s">
        <v>4209</v>
      </c>
      <c r="B1004" s="56" t="s">
        <v>4243</v>
      </c>
      <c r="C1004" s="57" t="s">
        <v>4244</v>
      </c>
      <c r="D1004" s="56" t="s">
        <v>6792</v>
      </c>
      <c r="E1004" s="56" t="s">
        <v>19</v>
      </c>
      <c r="F1004" s="58">
        <v>2</v>
      </c>
      <c r="G1004" s="59">
        <v>1302.95</v>
      </c>
      <c r="H1004" s="60">
        <v>2605.9</v>
      </c>
      <c r="I1004" s="38"/>
      <c r="J1004" s="38"/>
      <c r="L1004" s="27"/>
    </row>
    <row r="1005" spans="1:12" ht="24.75" customHeight="1" x14ac:dyDescent="0.25">
      <c r="A1005" s="55" t="s">
        <v>5859</v>
      </c>
      <c r="B1005" s="56" t="s">
        <v>5863</v>
      </c>
      <c r="C1005" s="57" t="s">
        <v>5864</v>
      </c>
      <c r="D1005" s="56" t="s">
        <v>6792</v>
      </c>
      <c r="E1005" s="56" t="s">
        <v>68</v>
      </c>
      <c r="F1005" s="58">
        <v>7</v>
      </c>
      <c r="G1005" s="59">
        <v>371.04</v>
      </c>
      <c r="H1005" s="60">
        <v>2597.2800000000002</v>
      </c>
      <c r="I1005" s="38"/>
      <c r="J1005" s="38"/>
      <c r="L1005" s="27"/>
    </row>
    <row r="1006" spans="1:12" ht="24.75" customHeight="1" x14ac:dyDescent="0.25">
      <c r="A1006" s="55" t="s">
        <v>2109</v>
      </c>
      <c r="B1006" s="56" t="s">
        <v>2110</v>
      </c>
      <c r="C1006" s="57" t="s">
        <v>2111</v>
      </c>
      <c r="D1006" s="56" t="s">
        <v>6792</v>
      </c>
      <c r="E1006" s="56" t="s">
        <v>68</v>
      </c>
      <c r="F1006" s="61">
        <v>2</v>
      </c>
      <c r="G1006" s="59">
        <v>1297.5</v>
      </c>
      <c r="H1006" s="60">
        <v>2595</v>
      </c>
      <c r="I1006" s="38"/>
      <c r="J1006" s="38"/>
      <c r="L1006" s="27"/>
    </row>
    <row r="1007" spans="1:12" ht="24.75" customHeight="1" x14ac:dyDescent="0.25">
      <c r="A1007" s="55" t="s">
        <v>3103</v>
      </c>
      <c r="B1007" s="56" t="s">
        <v>3104</v>
      </c>
      <c r="C1007" s="57" t="s">
        <v>3105</v>
      </c>
      <c r="D1007" s="56" t="s">
        <v>6792</v>
      </c>
      <c r="E1007" s="56" t="s">
        <v>19</v>
      </c>
      <c r="F1007" s="58">
        <v>3</v>
      </c>
      <c r="G1007" s="59">
        <v>861.85</v>
      </c>
      <c r="H1007" s="60">
        <v>2585.5500000000002</v>
      </c>
      <c r="I1007" s="38"/>
      <c r="J1007" s="38"/>
      <c r="L1007" s="27"/>
    </row>
    <row r="1008" spans="1:12" ht="24.75" customHeight="1" x14ac:dyDescent="0.25">
      <c r="A1008" s="55" t="s">
        <v>650</v>
      </c>
      <c r="B1008" s="56" t="s">
        <v>651</v>
      </c>
      <c r="C1008" s="57" t="s">
        <v>652</v>
      </c>
      <c r="D1008" s="56" t="s">
        <v>6792</v>
      </c>
      <c r="E1008" s="56" t="s">
        <v>68</v>
      </c>
      <c r="F1008" s="58">
        <v>1408</v>
      </c>
      <c r="G1008" s="59">
        <v>1.83</v>
      </c>
      <c r="H1008" s="60">
        <v>2576.64</v>
      </c>
      <c r="I1008" s="38"/>
      <c r="J1008" s="38"/>
      <c r="L1008" s="27"/>
    </row>
    <row r="1009" spans="1:12" ht="24.75" customHeight="1" x14ac:dyDescent="0.25">
      <c r="A1009" s="55" t="s">
        <v>1150</v>
      </c>
      <c r="B1009" s="56" t="s">
        <v>1151</v>
      </c>
      <c r="C1009" s="57" t="s">
        <v>6841</v>
      </c>
      <c r="D1009" s="56" t="s">
        <v>6792</v>
      </c>
      <c r="E1009" s="56" t="s">
        <v>68</v>
      </c>
      <c r="F1009" s="58">
        <v>24</v>
      </c>
      <c r="G1009" s="59">
        <v>107.36</v>
      </c>
      <c r="H1009" s="60">
        <v>2576.64</v>
      </c>
      <c r="I1009" s="38"/>
      <c r="J1009" s="38"/>
      <c r="L1009" s="27"/>
    </row>
    <row r="1010" spans="1:12" ht="24.75" customHeight="1" x14ac:dyDescent="0.25">
      <c r="A1010" s="55" t="s">
        <v>2151</v>
      </c>
      <c r="B1010" s="56" t="s">
        <v>2152</v>
      </c>
      <c r="C1010" s="57" t="s">
        <v>2153</v>
      </c>
      <c r="D1010" s="56" t="s">
        <v>6840</v>
      </c>
      <c r="E1010" s="56" t="s">
        <v>19</v>
      </c>
      <c r="F1010" s="61">
        <v>7</v>
      </c>
      <c r="G1010" s="59">
        <v>366.61</v>
      </c>
      <c r="H1010" s="60">
        <v>2566.27</v>
      </c>
      <c r="I1010" s="38"/>
      <c r="J1010" s="38"/>
      <c r="L1010" s="27"/>
    </row>
    <row r="1011" spans="1:12" ht="24.75" customHeight="1" x14ac:dyDescent="0.25">
      <c r="A1011" s="55" t="s">
        <v>5950</v>
      </c>
      <c r="B1011" s="56" t="s">
        <v>5954</v>
      </c>
      <c r="C1011" s="57" t="s">
        <v>5955</v>
      </c>
      <c r="D1011" s="56" t="s">
        <v>6792</v>
      </c>
      <c r="E1011" s="56" t="s">
        <v>19</v>
      </c>
      <c r="F1011" s="58">
        <v>7</v>
      </c>
      <c r="G1011" s="59">
        <v>363.18</v>
      </c>
      <c r="H1011" s="60">
        <v>2542.2600000000002</v>
      </c>
      <c r="I1011" s="38"/>
      <c r="J1011" s="38"/>
      <c r="L1011" s="27"/>
    </row>
    <row r="1012" spans="1:12" ht="24.75" customHeight="1" x14ac:dyDescent="0.25">
      <c r="A1012" s="55" t="s">
        <v>5953</v>
      </c>
      <c r="B1012" s="56" t="s">
        <v>5957</v>
      </c>
      <c r="C1012" s="57" t="s">
        <v>5958</v>
      </c>
      <c r="D1012" s="56" t="s">
        <v>6792</v>
      </c>
      <c r="E1012" s="56" t="s">
        <v>19</v>
      </c>
      <c r="F1012" s="58">
        <v>7</v>
      </c>
      <c r="G1012" s="59">
        <v>363.05</v>
      </c>
      <c r="H1012" s="60">
        <v>2541.35</v>
      </c>
      <c r="I1012" s="38"/>
      <c r="J1012" s="38"/>
      <c r="L1012" s="27"/>
    </row>
    <row r="1013" spans="1:12" ht="24.75" customHeight="1" x14ac:dyDescent="0.25">
      <c r="A1013" s="55" t="s">
        <v>881</v>
      </c>
      <c r="B1013" s="56" t="s">
        <v>882</v>
      </c>
      <c r="C1013" s="57" t="s">
        <v>883</v>
      </c>
      <c r="D1013" s="56" t="s">
        <v>6792</v>
      </c>
      <c r="E1013" s="56" t="s">
        <v>19</v>
      </c>
      <c r="F1013" s="58">
        <v>4</v>
      </c>
      <c r="G1013" s="59">
        <v>634.55999999999995</v>
      </c>
      <c r="H1013" s="60">
        <v>2538.2399999999998</v>
      </c>
      <c r="I1013" s="38"/>
      <c r="J1013" s="38"/>
      <c r="L1013" s="27"/>
    </row>
    <row r="1014" spans="1:12" ht="24.75" customHeight="1" x14ac:dyDescent="0.25">
      <c r="A1014" s="55" t="s">
        <v>4447</v>
      </c>
      <c r="B1014" s="56" t="s">
        <v>4448</v>
      </c>
      <c r="C1014" s="57" t="s">
        <v>4449</v>
      </c>
      <c r="D1014" s="56" t="s">
        <v>6792</v>
      </c>
      <c r="E1014" s="56" t="s">
        <v>29</v>
      </c>
      <c r="F1014" s="58">
        <v>6</v>
      </c>
      <c r="G1014" s="59">
        <v>422.68</v>
      </c>
      <c r="H1014" s="60">
        <v>2536.08</v>
      </c>
      <c r="I1014" s="38"/>
      <c r="J1014" s="38"/>
      <c r="L1014" s="27"/>
    </row>
    <row r="1015" spans="1:12" ht="24.75" customHeight="1" x14ac:dyDescent="0.25">
      <c r="A1015" s="55" t="s">
        <v>69</v>
      </c>
      <c r="B1015" s="56" t="s">
        <v>70</v>
      </c>
      <c r="C1015" s="57" t="s">
        <v>71</v>
      </c>
      <c r="D1015" s="56" t="s">
        <v>11</v>
      </c>
      <c r="E1015" s="56" t="s">
        <v>12</v>
      </c>
      <c r="F1015" s="58">
        <v>26</v>
      </c>
      <c r="G1015" s="59">
        <v>97.4</v>
      </c>
      <c r="H1015" s="60">
        <v>2532.4</v>
      </c>
      <c r="I1015" s="38"/>
      <c r="J1015" s="38"/>
      <c r="L1015" s="27"/>
    </row>
    <row r="1016" spans="1:12" ht="24.75" customHeight="1" x14ac:dyDescent="0.25">
      <c r="A1016" s="55" t="s">
        <v>6261</v>
      </c>
      <c r="B1016" s="56" t="s">
        <v>6275</v>
      </c>
      <c r="C1016" s="57" t="s">
        <v>6276</v>
      </c>
      <c r="D1016" s="56" t="s">
        <v>6792</v>
      </c>
      <c r="E1016" s="56" t="s">
        <v>12</v>
      </c>
      <c r="F1016" s="58">
        <v>7</v>
      </c>
      <c r="G1016" s="59">
        <v>356.37</v>
      </c>
      <c r="H1016" s="60">
        <v>2494.59</v>
      </c>
      <c r="I1016" s="38"/>
      <c r="J1016" s="38"/>
      <c r="L1016" s="27"/>
    </row>
    <row r="1017" spans="1:12" ht="16.5" customHeight="1" x14ac:dyDescent="0.25">
      <c r="A1017" s="55" t="s">
        <v>2529</v>
      </c>
      <c r="B1017" s="56" t="s">
        <v>2530</v>
      </c>
      <c r="C1017" s="57" t="s">
        <v>2531</v>
      </c>
      <c r="D1017" s="56" t="s">
        <v>6840</v>
      </c>
      <c r="E1017" s="56" t="s">
        <v>19</v>
      </c>
      <c r="F1017" s="58">
        <v>80</v>
      </c>
      <c r="G1017" s="59">
        <v>31.05</v>
      </c>
      <c r="H1017" s="60">
        <v>2484</v>
      </c>
      <c r="I1017" s="38"/>
      <c r="J1017" s="38"/>
      <c r="L1017" s="27"/>
    </row>
    <row r="1018" spans="1:12" ht="16.5" customHeight="1" x14ac:dyDescent="0.25">
      <c r="A1018" s="55" t="s">
        <v>2022</v>
      </c>
      <c r="B1018" s="56" t="s">
        <v>2023</v>
      </c>
      <c r="C1018" s="57" t="s">
        <v>2024</v>
      </c>
      <c r="D1018" s="56" t="s">
        <v>6792</v>
      </c>
      <c r="E1018" s="56" t="s">
        <v>698</v>
      </c>
      <c r="F1018" s="58">
        <v>2</v>
      </c>
      <c r="G1018" s="59">
        <v>1235.03</v>
      </c>
      <c r="H1018" s="60">
        <v>2470.06</v>
      </c>
      <c r="I1018" s="38"/>
      <c r="J1018" s="38"/>
      <c r="L1018" s="27"/>
    </row>
    <row r="1019" spans="1:12" ht="16.5" customHeight="1" x14ac:dyDescent="0.25">
      <c r="A1019" s="55" t="s">
        <v>1705</v>
      </c>
      <c r="B1019" s="56" t="s">
        <v>1706</v>
      </c>
      <c r="C1019" s="57" t="s">
        <v>1707</v>
      </c>
      <c r="D1019" s="56" t="s">
        <v>6792</v>
      </c>
      <c r="E1019" s="56" t="s">
        <v>68</v>
      </c>
      <c r="F1019" s="58">
        <v>5</v>
      </c>
      <c r="G1019" s="59">
        <v>491.62</v>
      </c>
      <c r="H1019" s="60">
        <v>2458.1</v>
      </c>
      <c r="I1019" s="38"/>
      <c r="J1019" s="38"/>
      <c r="L1019" s="27"/>
    </row>
    <row r="1020" spans="1:12" ht="16.5" customHeight="1" x14ac:dyDescent="0.25">
      <c r="A1020" s="55" t="s">
        <v>2941</v>
      </c>
      <c r="B1020" s="56" t="s">
        <v>2942</v>
      </c>
      <c r="C1020" s="57" t="s">
        <v>2943</v>
      </c>
      <c r="D1020" s="56" t="s">
        <v>6792</v>
      </c>
      <c r="E1020" s="56" t="s">
        <v>19</v>
      </c>
      <c r="F1020" s="58">
        <v>3</v>
      </c>
      <c r="G1020" s="59">
        <v>817.87</v>
      </c>
      <c r="H1020" s="60">
        <v>2453.61</v>
      </c>
      <c r="I1020" s="38"/>
      <c r="J1020" s="38"/>
      <c r="L1020" s="27"/>
    </row>
    <row r="1021" spans="1:12" ht="16.5" customHeight="1" x14ac:dyDescent="0.25">
      <c r="A1021" s="55" t="s">
        <v>5673</v>
      </c>
      <c r="B1021" s="56" t="s">
        <v>5674</v>
      </c>
      <c r="C1021" s="57" t="s">
        <v>5675</v>
      </c>
      <c r="D1021" s="56" t="s">
        <v>6792</v>
      </c>
      <c r="E1021" s="56" t="s">
        <v>12</v>
      </c>
      <c r="F1021" s="58">
        <v>7</v>
      </c>
      <c r="G1021" s="59">
        <v>350</v>
      </c>
      <c r="H1021" s="60">
        <v>2450</v>
      </c>
      <c r="I1021" s="38"/>
      <c r="J1021" s="38"/>
      <c r="L1021" s="27"/>
    </row>
    <row r="1022" spans="1:12" ht="16.5" customHeight="1" x14ac:dyDescent="0.25">
      <c r="A1022" s="55" t="s">
        <v>385</v>
      </c>
      <c r="B1022" s="56" t="s">
        <v>389</v>
      </c>
      <c r="C1022" s="57" t="s">
        <v>390</v>
      </c>
      <c r="D1022" s="56" t="s">
        <v>6792</v>
      </c>
      <c r="E1022" s="56" t="s">
        <v>12</v>
      </c>
      <c r="F1022" s="58">
        <v>7</v>
      </c>
      <c r="G1022" s="59">
        <v>347.11</v>
      </c>
      <c r="H1022" s="60">
        <v>2429.77</v>
      </c>
      <c r="I1022" s="38"/>
      <c r="J1022" s="38"/>
      <c r="L1022" s="27"/>
    </row>
    <row r="1023" spans="1:12" ht="16.5" customHeight="1" x14ac:dyDescent="0.25">
      <c r="A1023" s="55" t="s">
        <v>2655</v>
      </c>
      <c r="B1023" s="56" t="s">
        <v>2656</v>
      </c>
      <c r="C1023" s="57" t="s">
        <v>2657</v>
      </c>
      <c r="D1023" s="56" t="s">
        <v>6792</v>
      </c>
      <c r="E1023" s="56" t="s">
        <v>19</v>
      </c>
      <c r="F1023" s="58">
        <v>5</v>
      </c>
      <c r="G1023" s="59">
        <v>483.7</v>
      </c>
      <c r="H1023" s="60">
        <v>2418.5</v>
      </c>
      <c r="I1023" s="38"/>
      <c r="J1023" s="38"/>
      <c r="L1023" s="27"/>
    </row>
    <row r="1024" spans="1:12" ht="16.5" customHeight="1" x14ac:dyDescent="0.25">
      <c r="A1024" s="55" t="s">
        <v>2890</v>
      </c>
      <c r="B1024" s="56" t="s">
        <v>2891</v>
      </c>
      <c r="C1024" s="57" t="s">
        <v>2892</v>
      </c>
      <c r="D1024" s="56" t="s">
        <v>6792</v>
      </c>
      <c r="E1024" s="56" t="s">
        <v>19</v>
      </c>
      <c r="F1024" s="58">
        <v>5</v>
      </c>
      <c r="G1024" s="59">
        <v>483.7</v>
      </c>
      <c r="H1024" s="60">
        <v>2418.5</v>
      </c>
      <c r="I1024" s="38"/>
      <c r="J1024" s="38"/>
      <c r="L1024" s="27"/>
    </row>
    <row r="1025" spans="1:12" ht="16.5" customHeight="1" x14ac:dyDescent="0.25">
      <c r="A1025" s="55" t="s">
        <v>2751</v>
      </c>
      <c r="B1025" s="56" t="s">
        <v>2752</v>
      </c>
      <c r="C1025" s="57" t="s">
        <v>2753</v>
      </c>
      <c r="D1025" s="56" t="s">
        <v>6792</v>
      </c>
      <c r="E1025" s="56" t="s">
        <v>19</v>
      </c>
      <c r="F1025" s="58">
        <v>35</v>
      </c>
      <c r="G1025" s="59">
        <v>68.83</v>
      </c>
      <c r="H1025" s="60">
        <v>2409.0500000000002</v>
      </c>
      <c r="I1025" s="38"/>
      <c r="J1025" s="38"/>
      <c r="L1025" s="27"/>
    </row>
    <row r="1026" spans="1:12" ht="16.5" customHeight="1" x14ac:dyDescent="0.25">
      <c r="A1026" s="55" t="s">
        <v>3981</v>
      </c>
      <c r="B1026" s="56" t="s">
        <v>4006</v>
      </c>
      <c r="C1026" s="57" t="s">
        <v>4007</v>
      </c>
      <c r="D1026" s="56" t="s">
        <v>6792</v>
      </c>
      <c r="E1026" s="56" t="s">
        <v>19</v>
      </c>
      <c r="F1026" s="58">
        <v>2</v>
      </c>
      <c r="G1026" s="59">
        <v>1201.1199999999999</v>
      </c>
      <c r="H1026" s="60">
        <v>2402.2399999999998</v>
      </c>
      <c r="I1026" s="38"/>
      <c r="J1026" s="38"/>
      <c r="L1026" s="27"/>
    </row>
    <row r="1027" spans="1:12" ht="16.5" customHeight="1" x14ac:dyDescent="0.25">
      <c r="A1027" s="55" t="s">
        <v>4459</v>
      </c>
      <c r="B1027" s="56" t="s">
        <v>4461</v>
      </c>
      <c r="C1027" s="57" t="s">
        <v>4462</v>
      </c>
      <c r="D1027" s="56" t="s">
        <v>6792</v>
      </c>
      <c r="E1027" s="56" t="s">
        <v>12</v>
      </c>
      <c r="F1027" s="61">
        <v>25</v>
      </c>
      <c r="G1027" s="59">
        <v>96</v>
      </c>
      <c r="H1027" s="60">
        <v>2400</v>
      </c>
      <c r="I1027" s="38"/>
      <c r="J1027" s="38"/>
      <c r="L1027" s="27"/>
    </row>
    <row r="1028" spans="1:12" ht="24.75" customHeight="1" x14ac:dyDescent="0.25">
      <c r="A1028" s="55" t="s">
        <v>2136</v>
      </c>
      <c r="B1028" s="56" t="s">
        <v>2137</v>
      </c>
      <c r="C1028" s="57" t="s">
        <v>2138</v>
      </c>
      <c r="D1028" s="56" t="s">
        <v>6792</v>
      </c>
      <c r="E1028" s="56" t="s">
        <v>19</v>
      </c>
      <c r="F1028" s="61">
        <v>2</v>
      </c>
      <c r="G1028" s="59">
        <v>1196.95</v>
      </c>
      <c r="H1028" s="60">
        <v>2393.9</v>
      </c>
      <c r="I1028" s="38"/>
      <c r="J1028" s="38"/>
      <c r="L1028" s="27"/>
    </row>
    <row r="1029" spans="1:12" ht="16.5" customHeight="1" x14ac:dyDescent="0.25">
      <c r="A1029" s="55" t="s">
        <v>1777</v>
      </c>
      <c r="B1029" s="56" t="s">
        <v>1778</v>
      </c>
      <c r="C1029" s="57" t="s">
        <v>1779</v>
      </c>
      <c r="D1029" s="56" t="s">
        <v>6792</v>
      </c>
      <c r="E1029" s="56" t="s">
        <v>68</v>
      </c>
      <c r="F1029" s="58">
        <v>7</v>
      </c>
      <c r="G1029" s="59">
        <v>341.83</v>
      </c>
      <c r="H1029" s="60">
        <v>2392.81</v>
      </c>
      <c r="I1029" s="38"/>
      <c r="J1029" s="38"/>
      <c r="L1029" s="27"/>
    </row>
    <row r="1030" spans="1:12" ht="24.75" customHeight="1" x14ac:dyDescent="0.25">
      <c r="A1030" s="55" t="s">
        <v>760</v>
      </c>
      <c r="B1030" s="56" t="s">
        <v>761</v>
      </c>
      <c r="C1030" s="57" t="s">
        <v>762</v>
      </c>
      <c r="D1030" s="56" t="s">
        <v>6792</v>
      </c>
      <c r="E1030" s="56" t="s">
        <v>19</v>
      </c>
      <c r="F1030" s="58">
        <v>7</v>
      </c>
      <c r="G1030" s="59">
        <v>341.68</v>
      </c>
      <c r="H1030" s="60">
        <v>2391.7600000000002</v>
      </c>
      <c r="I1030" s="38"/>
      <c r="J1030" s="38"/>
      <c r="L1030" s="27"/>
    </row>
    <row r="1031" spans="1:12" ht="16.5" customHeight="1" x14ac:dyDescent="0.25">
      <c r="A1031" s="55" t="s">
        <v>6304</v>
      </c>
      <c r="B1031" s="56" t="s">
        <v>6317</v>
      </c>
      <c r="C1031" s="57" t="s">
        <v>6318</v>
      </c>
      <c r="D1031" s="56" t="s">
        <v>6792</v>
      </c>
      <c r="E1031" s="56" t="s">
        <v>19</v>
      </c>
      <c r="F1031" s="58">
        <v>7</v>
      </c>
      <c r="G1031" s="59">
        <v>341.32</v>
      </c>
      <c r="H1031" s="60">
        <v>2389.2399999999998</v>
      </c>
      <c r="I1031" s="38"/>
      <c r="J1031" s="38"/>
      <c r="L1031" s="27"/>
    </row>
    <row r="1032" spans="1:12" ht="16.5" customHeight="1" x14ac:dyDescent="0.25">
      <c r="A1032" s="55" t="s">
        <v>4844</v>
      </c>
      <c r="B1032" s="56" t="s">
        <v>4848</v>
      </c>
      <c r="C1032" s="57" t="s">
        <v>4849</v>
      </c>
      <c r="D1032" s="56" t="s">
        <v>11</v>
      </c>
      <c r="E1032" s="56" t="s">
        <v>12</v>
      </c>
      <c r="F1032" s="58">
        <v>7</v>
      </c>
      <c r="G1032" s="59">
        <v>340.33</v>
      </c>
      <c r="H1032" s="60">
        <v>2382.31</v>
      </c>
      <c r="I1032" s="38"/>
      <c r="J1032" s="38"/>
      <c r="L1032" s="27"/>
    </row>
    <row r="1033" spans="1:12" ht="24.75" customHeight="1" x14ac:dyDescent="0.25">
      <c r="A1033" s="55" t="s">
        <v>1332</v>
      </c>
      <c r="B1033" s="56" t="s">
        <v>1339</v>
      </c>
      <c r="C1033" s="57" t="s">
        <v>1340</v>
      </c>
      <c r="D1033" s="56" t="s">
        <v>6792</v>
      </c>
      <c r="E1033" s="56" t="s">
        <v>68</v>
      </c>
      <c r="F1033" s="58">
        <v>9</v>
      </c>
      <c r="G1033" s="59">
        <v>264.57</v>
      </c>
      <c r="H1033" s="60">
        <v>2381.13</v>
      </c>
      <c r="I1033" s="38"/>
      <c r="J1033" s="38"/>
      <c r="L1033" s="27"/>
    </row>
    <row r="1034" spans="1:12" ht="16.5" customHeight="1" x14ac:dyDescent="0.25">
      <c r="A1034" s="55" t="s">
        <v>5979</v>
      </c>
      <c r="B1034" s="56" t="s">
        <v>5982</v>
      </c>
      <c r="C1034" s="57" t="s">
        <v>5983</v>
      </c>
      <c r="D1034" s="56" t="s">
        <v>6792</v>
      </c>
      <c r="E1034" s="56" t="s">
        <v>19</v>
      </c>
      <c r="F1034" s="58">
        <v>2</v>
      </c>
      <c r="G1034" s="59">
        <v>1187.31</v>
      </c>
      <c r="H1034" s="60">
        <v>2374.62</v>
      </c>
      <c r="I1034" s="38"/>
      <c r="J1034" s="38"/>
      <c r="L1034" s="27"/>
    </row>
    <row r="1035" spans="1:12" ht="16.5" customHeight="1" x14ac:dyDescent="0.25">
      <c r="A1035" s="55" t="s">
        <v>56</v>
      </c>
      <c r="B1035" s="56" t="s">
        <v>57</v>
      </c>
      <c r="C1035" s="57" t="s">
        <v>58</v>
      </c>
      <c r="D1035" s="56" t="s">
        <v>6792</v>
      </c>
      <c r="E1035" s="56" t="s">
        <v>29</v>
      </c>
      <c r="F1035" s="58">
        <v>48</v>
      </c>
      <c r="G1035" s="59">
        <v>49.12</v>
      </c>
      <c r="H1035" s="60">
        <v>2357.7600000000002</v>
      </c>
      <c r="I1035" s="38"/>
      <c r="J1035" s="38"/>
      <c r="L1035" s="27"/>
    </row>
    <row r="1036" spans="1:12" ht="16.5" customHeight="1" x14ac:dyDescent="0.25">
      <c r="A1036" s="55" t="s">
        <v>5694</v>
      </c>
      <c r="B1036" s="56" t="s">
        <v>5695</v>
      </c>
      <c r="C1036" s="57" t="s">
        <v>5696</v>
      </c>
      <c r="D1036" s="56" t="s">
        <v>11</v>
      </c>
      <c r="E1036" s="56" t="s">
        <v>68</v>
      </c>
      <c r="F1036" s="58">
        <v>52</v>
      </c>
      <c r="G1036" s="59">
        <v>45.3</v>
      </c>
      <c r="H1036" s="60">
        <v>2355.6</v>
      </c>
      <c r="I1036" s="38"/>
      <c r="J1036" s="38"/>
      <c r="L1036" s="27"/>
    </row>
    <row r="1037" spans="1:12" ht="16.5" customHeight="1" x14ac:dyDescent="0.25">
      <c r="A1037" s="55" t="s">
        <v>4688</v>
      </c>
      <c r="B1037" s="56" t="s">
        <v>4689</v>
      </c>
      <c r="C1037" s="57" t="s">
        <v>4690</v>
      </c>
      <c r="D1037" s="56" t="s">
        <v>11</v>
      </c>
      <c r="E1037" s="56" t="s">
        <v>12</v>
      </c>
      <c r="F1037" s="58">
        <v>36</v>
      </c>
      <c r="G1037" s="59">
        <v>65.239999999999995</v>
      </c>
      <c r="H1037" s="60">
        <v>2348.64</v>
      </c>
      <c r="I1037" s="38"/>
      <c r="J1037" s="38"/>
      <c r="L1037" s="27"/>
    </row>
    <row r="1038" spans="1:12" ht="16.5" customHeight="1" x14ac:dyDescent="0.25">
      <c r="A1038" s="55" t="s">
        <v>2899</v>
      </c>
      <c r="B1038" s="56" t="s">
        <v>2900</v>
      </c>
      <c r="C1038" s="57" t="s">
        <v>2901</v>
      </c>
      <c r="D1038" s="56" t="s">
        <v>6792</v>
      </c>
      <c r="E1038" s="56" t="s">
        <v>19</v>
      </c>
      <c r="F1038" s="58">
        <v>3</v>
      </c>
      <c r="G1038" s="59">
        <v>779.15</v>
      </c>
      <c r="H1038" s="60">
        <v>2337.4499999999998</v>
      </c>
      <c r="I1038" s="38"/>
      <c r="J1038" s="38"/>
      <c r="L1038" s="27"/>
    </row>
    <row r="1039" spans="1:12" ht="16.5" customHeight="1" x14ac:dyDescent="0.25">
      <c r="A1039" s="55" t="s">
        <v>6090</v>
      </c>
      <c r="B1039" s="56" t="s">
        <v>6103</v>
      </c>
      <c r="C1039" s="57" t="s">
        <v>6104</v>
      </c>
      <c r="D1039" s="56" t="s">
        <v>6792</v>
      </c>
      <c r="E1039" s="56" t="s">
        <v>19</v>
      </c>
      <c r="F1039" s="58">
        <v>7</v>
      </c>
      <c r="G1039" s="59">
        <v>332.31</v>
      </c>
      <c r="H1039" s="60">
        <v>2326.17</v>
      </c>
      <c r="I1039" s="38"/>
      <c r="J1039" s="38"/>
      <c r="L1039" s="27"/>
    </row>
    <row r="1040" spans="1:12" ht="16.5" customHeight="1" x14ac:dyDescent="0.25">
      <c r="A1040" s="55" t="s">
        <v>4985</v>
      </c>
      <c r="B1040" s="56" t="s">
        <v>4989</v>
      </c>
      <c r="C1040" s="57" t="s">
        <v>6846</v>
      </c>
      <c r="D1040" s="56" t="s">
        <v>11</v>
      </c>
      <c r="E1040" s="56" t="s">
        <v>68</v>
      </c>
      <c r="F1040" s="58">
        <v>14</v>
      </c>
      <c r="G1040" s="59">
        <v>165.6</v>
      </c>
      <c r="H1040" s="60">
        <v>2318.4</v>
      </c>
      <c r="I1040" s="38"/>
      <c r="J1040" s="38"/>
      <c r="L1040" s="27"/>
    </row>
    <row r="1041" spans="1:12" ht="16.5" customHeight="1" x14ac:dyDescent="0.25">
      <c r="A1041" s="55" t="s">
        <v>6120</v>
      </c>
      <c r="B1041" s="56" t="s">
        <v>6133</v>
      </c>
      <c r="C1041" s="57" t="s">
        <v>6134</v>
      </c>
      <c r="D1041" s="56" t="s">
        <v>6792</v>
      </c>
      <c r="E1041" s="56" t="s">
        <v>19</v>
      </c>
      <c r="F1041" s="58">
        <v>7</v>
      </c>
      <c r="G1041" s="59">
        <v>329.7</v>
      </c>
      <c r="H1041" s="60">
        <v>2307.9</v>
      </c>
      <c r="I1041" s="38"/>
      <c r="J1041" s="38"/>
      <c r="L1041" s="27"/>
    </row>
    <row r="1042" spans="1:12" ht="16.5" customHeight="1" x14ac:dyDescent="0.25">
      <c r="A1042" s="55" t="s">
        <v>6826</v>
      </c>
      <c r="B1042" s="56" t="s">
        <v>4190</v>
      </c>
      <c r="C1042" s="57" t="s">
        <v>4191</v>
      </c>
      <c r="D1042" s="56" t="s">
        <v>6792</v>
      </c>
      <c r="E1042" s="56" t="s">
        <v>19</v>
      </c>
      <c r="F1042" s="58">
        <v>5</v>
      </c>
      <c r="G1042" s="59">
        <v>460.7</v>
      </c>
      <c r="H1042" s="60">
        <v>2303.5</v>
      </c>
      <c r="I1042" s="38"/>
      <c r="J1042" s="38"/>
      <c r="L1042" s="27"/>
    </row>
    <row r="1043" spans="1:12" ht="16.5" customHeight="1" x14ac:dyDescent="0.25">
      <c r="A1043" s="55" t="s">
        <v>708</v>
      </c>
      <c r="B1043" s="56" t="s">
        <v>709</v>
      </c>
      <c r="C1043" s="57" t="s">
        <v>710</v>
      </c>
      <c r="D1043" s="56" t="s">
        <v>6792</v>
      </c>
      <c r="E1043" s="56" t="s">
        <v>698</v>
      </c>
      <c r="F1043" s="58">
        <v>52</v>
      </c>
      <c r="G1043" s="59">
        <v>44.28</v>
      </c>
      <c r="H1043" s="60">
        <v>2302.56</v>
      </c>
      <c r="I1043" s="38"/>
      <c r="J1043" s="38"/>
      <c r="L1043" s="27"/>
    </row>
    <row r="1044" spans="1:12" ht="16.5" customHeight="1" x14ac:dyDescent="0.25">
      <c r="A1044" s="55" t="s">
        <v>33</v>
      </c>
      <c r="B1044" s="56" t="s">
        <v>34</v>
      </c>
      <c r="C1044" s="57" t="s">
        <v>35</v>
      </c>
      <c r="D1044" s="56" t="s">
        <v>36</v>
      </c>
      <c r="E1044" s="56" t="s">
        <v>37</v>
      </c>
      <c r="F1044" s="58">
        <v>500</v>
      </c>
      <c r="G1044" s="59">
        <v>4.57</v>
      </c>
      <c r="H1044" s="60">
        <v>2285</v>
      </c>
      <c r="I1044" s="38"/>
      <c r="J1044" s="38"/>
      <c r="L1044" s="27"/>
    </row>
    <row r="1045" spans="1:12" ht="16.5" customHeight="1" x14ac:dyDescent="0.25">
      <c r="A1045" s="55" t="s">
        <v>2526</v>
      </c>
      <c r="B1045" s="56" t="s">
        <v>2527</v>
      </c>
      <c r="C1045" s="57" t="s">
        <v>2528</v>
      </c>
      <c r="D1045" s="56" t="s">
        <v>6840</v>
      </c>
      <c r="E1045" s="56" t="s">
        <v>19</v>
      </c>
      <c r="F1045" s="58">
        <v>80</v>
      </c>
      <c r="G1045" s="59">
        <v>28.54</v>
      </c>
      <c r="H1045" s="60">
        <v>2283.1999999999998</v>
      </c>
      <c r="I1045" s="38"/>
      <c r="J1045" s="38"/>
      <c r="L1045" s="27"/>
    </row>
    <row r="1046" spans="1:12" ht="16.5" customHeight="1" x14ac:dyDescent="0.25">
      <c r="A1046" s="55" t="s">
        <v>1147</v>
      </c>
      <c r="B1046" s="56" t="s">
        <v>1148</v>
      </c>
      <c r="C1046" s="57" t="s">
        <v>1149</v>
      </c>
      <c r="D1046" s="56" t="s">
        <v>6792</v>
      </c>
      <c r="E1046" s="56" t="s">
        <v>68</v>
      </c>
      <c r="F1046" s="58">
        <v>24</v>
      </c>
      <c r="G1046" s="59">
        <v>95.02</v>
      </c>
      <c r="H1046" s="60">
        <v>2280.48</v>
      </c>
      <c r="I1046" s="38"/>
      <c r="J1046" s="38"/>
      <c r="L1046" s="27"/>
    </row>
    <row r="1047" spans="1:12" ht="16.5" customHeight="1" x14ac:dyDescent="0.25">
      <c r="A1047" s="55" t="s">
        <v>2658</v>
      </c>
      <c r="B1047" s="56" t="s">
        <v>2659</v>
      </c>
      <c r="C1047" s="57" t="s">
        <v>2660</v>
      </c>
      <c r="D1047" s="56" t="s">
        <v>6792</v>
      </c>
      <c r="E1047" s="56" t="s">
        <v>19</v>
      </c>
      <c r="F1047" s="58">
        <v>5</v>
      </c>
      <c r="G1047" s="59">
        <v>456.09</v>
      </c>
      <c r="H1047" s="60">
        <v>2280.4499999999998</v>
      </c>
      <c r="I1047" s="38"/>
      <c r="J1047" s="38"/>
      <c r="L1047" s="27"/>
    </row>
    <row r="1048" spans="1:12" ht="16.5" customHeight="1" x14ac:dyDescent="0.25">
      <c r="A1048" s="55" t="s">
        <v>2893</v>
      </c>
      <c r="B1048" s="56" t="s">
        <v>2894</v>
      </c>
      <c r="C1048" s="57" t="s">
        <v>2895</v>
      </c>
      <c r="D1048" s="56" t="s">
        <v>6792</v>
      </c>
      <c r="E1048" s="56" t="s">
        <v>19</v>
      </c>
      <c r="F1048" s="58">
        <v>5</v>
      </c>
      <c r="G1048" s="59">
        <v>456.09</v>
      </c>
      <c r="H1048" s="60">
        <v>2280.4499999999998</v>
      </c>
      <c r="I1048" s="38"/>
      <c r="J1048" s="38"/>
      <c r="L1048" s="27"/>
    </row>
    <row r="1049" spans="1:12" ht="16.5" customHeight="1" x14ac:dyDescent="0.25">
      <c r="A1049" s="55" t="s">
        <v>2947</v>
      </c>
      <c r="B1049" s="56" t="s">
        <v>2948</v>
      </c>
      <c r="C1049" s="57" t="s">
        <v>2949</v>
      </c>
      <c r="D1049" s="56" t="s">
        <v>6792</v>
      </c>
      <c r="E1049" s="56" t="s">
        <v>19</v>
      </c>
      <c r="F1049" s="58">
        <v>5</v>
      </c>
      <c r="G1049" s="59">
        <v>455.74</v>
      </c>
      <c r="H1049" s="60">
        <v>2278.6999999999998</v>
      </c>
      <c r="I1049" s="38"/>
      <c r="J1049" s="38"/>
      <c r="L1049" s="27"/>
    </row>
    <row r="1050" spans="1:12" ht="16.5" customHeight="1" x14ac:dyDescent="0.25">
      <c r="A1050" s="55" t="s">
        <v>2538</v>
      </c>
      <c r="B1050" s="56" t="s">
        <v>2539</v>
      </c>
      <c r="C1050" s="57" t="s">
        <v>2540</v>
      </c>
      <c r="D1050" s="56" t="s">
        <v>6840</v>
      </c>
      <c r="E1050" s="56" t="s">
        <v>19</v>
      </c>
      <c r="F1050" s="58">
        <v>80</v>
      </c>
      <c r="G1050" s="59">
        <v>28.45</v>
      </c>
      <c r="H1050" s="60">
        <v>2276</v>
      </c>
      <c r="I1050" s="38"/>
      <c r="J1050" s="38"/>
      <c r="L1050" s="27"/>
    </row>
    <row r="1051" spans="1:12" ht="16.5" customHeight="1" x14ac:dyDescent="0.25">
      <c r="A1051" s="55" t="s">
        <v>2652</v>
      </c>
      <c r="B1051" s="56" t="s">
        <v>2653</v>
      </c>
      <c r="C1051" s="57" t="s">
        <v>2654</v>
      </c>
      <c r="D1051" s="56" t="s">
        <v>6792</v>
      </c>
      <c r="E1051" s="56" t="s">
        <v>19</v>
      </c>
      <c r="F1051" s="58">
        <v>5</v>
      </c>
      <c r="G1051" s="59">
        <v>454.9</v>
      </c>
      <c r="H1051" s="60">
        <v>2274.5</v>
      </c>
      <c r="I1051" s="38"/>
      <c r="J1051" s="38"/>
      <c r="L1051" s="27"/>
    </row>
    <row r="1052" spans="1:12" ht="16.5" customHeight="1" x14ac:dyDescent="0.25">
      <c r="A1052" s="55" t="s">
        <v>2887</v>
      </c>
      <c r="B1052" s="56" t="s">
        <v>2888</v>
      </c>
      <c r="C1052" s="57" t="s">
        <v>2889</v>
      </c>
      <c r="D1052" s="56" t="s">
        <v>6792</v>
      </c>
      <c r="E1052" s="56" t="s">
        <v>19</v>
      </c>
      <c r="F1052" s="58">
        <v>5</v>
      </c>
      <c r="G1052" s="59">
        <v>454.9</v>
      </c>
      <c r="H1052" s="60">
        <v>2274.5</v>
      </c>
      <c r="I1052" s="38"/>
      <c r="J1052" s="38"/>
      <c r="L1052" s="27"/>
    </row>
    <row r="1053" spans="1:12" ht="16.5" customHeight="1" x14ac:dyDescent="0.25">
      <c r="A1053" s="55" t="s">
        <v>2992</v>
      </c>
      <c r="B1053" s="56" t="s">
        <v>2993</v>
      </c>
      <c r="C1053" s="57" t="s">
        <v>2994</v>
      </c>
      <c r="D1053" s="56" t="s">
        <v>11</v>
      </c>
      <c r="E1053" s="56" t="s">
        <v>68</v>
      </c>
      <c r="F1053" s="61">
        <v>200</v>
      </c>
      <c r="G1053" s="59">
        <v>11.32</v>
      </c>
      <c r="H1053" s="60">
        <v>2264</v>
      </c>
      <c r="I1053" s="38"/>
      <c r="J1053" s="38"/>
      <c r="K1053" s="27" t="s">
        <v>3301</v>
      </c>
      <c r="L1053" s="27"/>
    </row>
    <row r="1054" spans="1:12" ht="16.5" customHeight="1" x14ac:dyDescent="0.25">
      <c r="A1054" s="55" t="s">
        <v>644</v>
      </c>
      <c r="B1054" s="56" t="s">
        <v>645</v>
      </c>
      <c r="C1054" s="57" t="s">
        <v>646</v>
      </c>
      <c r="D1054" s="56" t="s">
        <v>6792</v>
      </c>
      <c r="E1054" s="56" t="s">
        <v>19</v>
      </c>
      <c r="F1054" s="58">
        <v>174</v>
      </c>
      <c r="G1054" s="59">
        <v>13.01</v>
      </c>
      <c r="H1054" s="60">
        <v>2263.7399999999998</v>
      </c>
      <c r="I1054" s="38"/>
      <c r="J1054" s="38"/>
      <c r="L1054" s="27"/>
    </row>
    <row r="1055" spans="1:12" ht="16.5" customHeight="1" x14ac:dyDescent="0.25">
      <c r="A1055" s="55" t="s">
        <v>3181</v>
      </c>
      <c r="B1055" s="56" t="s">
        <v>3182</v>
      </c>
      <c r="C1055" s="57" t="s">
        <v>3183</v>
      </c>
      <c r="D1055" s="56" t="s">
        <v>11</v>
      </c>
      <c r="E1055" s="56" t="s">
        <v>19</v>
      </c>
      <c r="F1055" s="58">
        <v>20</v>
      </c>
      <c r="G1055" s="59">
        <v>113.17</v>
      </c>
      <c r="H1055" s="60">
        <v>2263.4</v>
      </c>
      <c r="I1055" s="38"/>
      <c r="J1055" s="38"/>
      <c r="L1055" s="27"/>
    </row>
    <row r="1056" spans="1:12" ht="16.5" customHeight="1" x14ac:dyDescent="0.25">
      <c r="A1056" s="55" t="s">
        <v>4673</v>
      </c>
      <c r="B1056" s="56" t="s">
        <v>4674</v>
      </c>
      <c r="C1056" s="57" t="s">
        <v>4675</v>
      </c>
      <c r="D1056" s="56" t="s">
        <v>6792</v>
      </c>
      <c r="E1056" s="56" t="s">
        <v>29</v>
      </c>
      <c r="F1056" s="58">
        <v>5</v>
      </c>
      <c r="G1056" s="59">
        <v>450.66</v>
      </c>
      <c r="H1056" s="60">
        <v>2253.3000000000002</v>
      </c>
      <c r="I1056" s="38"/>
      <c r="J1056" s="38"/>
      <c r="L1056" s="27"/>
    </row>
    <row r="1057" spans="1:12" ht="16.5" customHeight="1" x14ac:dyDescent="0.25">
      <c r="A1057" s="55" t="s">
        <v>2010</v>
      </c>
      <c r="B1057" s="56" t="s">
        <v>2011</v>
      </c>
      <c r="C1057" s="57" t="s">
        <v>2012</v>
      </c>
      <c r="D1057" s="56" t="s">
        <v>11</v>
      </c>
      <c r="E1057" s="56" t="s">
        <v>19</v>
      </c>
      <c r="F1057" s="58">
        <v>7</v>
      </c>
      <c r="G1057" s="59">
        <v>321.23</v>
      </c>
      <c r="H1057" s="60">
        <v>2248.61</v>
      </c>
      <c r="I1057" s="38"/>
      <c r="J1057" s="38"/>
      <c r="L1057" s="27"/>
    </row>
    <row r="1058" spans="1:12" ht="16.5" customHeight="1" x14ac:dyDescent="0.25">
      <c r="A1058" s="55" t="s">
        <v>4047</v>
      </c>
      <c r="B1058" s="56" t="s">
        <v>4071</v>
      </c>
      <c r="C1058" s="57" t="s">
        <v>4072</v>
      </c>
      <c r="D1058" s="56" t="s">
        <v>6792</v>
      </c>
      <c r="E1058" s="56" t="s">
        <v>19</v>
      </c>
      <c r="F1058" s="58">
        <v>5</v>
      </c>
      <c r="G1058" s="59">
        <v>448.67</v>
      </c>
      <c r="H1058" s="60">
        <v>2243.35</v>
      </c>
      <c r="I1058" s="38"/>
      <c r="J1058" s="38"/>
      <c r="L1058" s="27"/>
    </row>
    <row r="1059" spans="1:12" ht="16.5" customHeight="1" x14ac:dyDescent="0.25">
      <c r="A1059" s="55" t="s">
        <v>3857</v>
      </c>
      <c r="B1059" s="56" t="s">
        <v>3879</v>
      </c>
      <c r="C1059" s="57" t="s">
        <v>3880</v>
      </c>
      <c r="D1059" s="56" t="s">
        <v>6792</v>
      </c>
      <c r="E1059" s="56" t="s">
        <v>19</v>
      </c>
      <c r="F1059" s="58">
        <v>5</v>
      </c>
      <c r="G1059" s="59">
        <v>448.19</v>
      </c>
      <c r="H1059" s="60">
        <v>2240.9499999999998</v>
      </c>
      <c r="I1059" s="38"/>
      <c r="J1059" s="38"/>
      <c r="L1059" s="27"/>
    </row>
    <row r="1060" spans="1:12" ht="16.5" customHeight="1" x14ac:dyDescent="0.25">
      <c r="A1060" s="55" t="s">
        <v>5580</v>
      </c>
      <c r="B1060" s="56" t="s">
        <v>5584</v>
      </c>
      <c r="C1060" s="57" t="s">
        <v>5585</v>
      </c>
      <c r="D1060" s="56" t="s">
        <v>6792</v>
      </c>
      <c r="E1060" s="56" t="s">
        <v>12</v>
      </c>
      <c r="F1060" s="58">
        <v>100</v>
      </c>
      <c r="G1060" s="59">
        <v>22.35</v>
      </c>
      <c r="H1060" s="60">
        <v>2235</v>
      </c>
      <c r="I1060" s="38"/>
      <c r="J1060" s="38"/>
      <c r="K1060" s="27" t="s">
        <v>6533</v>
      </c>
      <c r="L1060" s="27"/>
    </row>
    <row r="1061" spans="1:12" ht="16.5" customHeight="1" x14ac:dyDescent="0.25">
      <c r="A1061" s="55" t="s">
        <v>1998</v>
      </c>
      <c r="B1061" s="56" t="s">
        <v>1999</v>
      </c>
      <c r="C1061" s="57" t="s">
        <v>2000</v>
      </c>
      <c r="D1061" s="56" t="s">
        <v>11</v>
      </c>
      <c r="E1061" s="56" t="s">
        <v>19</v>
      </c>
      <c r="F1061" s="58">
        <v>5</v>
      </c>
      <c r="G1061" s="59">
        <v>446.9</v>
      </c>
      <c r="H1061" s="60">
        <v>2234.5</v>
      </c>
      <c r="I1061" s="38"/>
      <c r="J1061" s="38"/>
      <c r="L1061" s="27"/>
    </row>
    <row r="1062" spans="1:12" ht="16.5" customHeight="1" x14ac:dyDescent="0.25">
      <c r="A1062" s="55" t="s">
        <v>2742</v>
      </c>
      <c r="B1062" s="56" t="s">
        <v>2743</v>
      </c>
      <c r="C1062" s="57" t="s">
        <v>2744</v>
      </c>
      <c r="D1062" s="56" t="s">
        <v>11</v>
      </c>
      <c r="E1062" s="56" t="s">
        <v>19</v>
      </c>
      <c r="F1062" s="58">
        <v>80</v>
      </c>
      <c r="G1062" s="59">
        <v>27.86</v>
      </c>
      <c r="H1062" s="60">
        <v>2228.8000000000002</v>
      </c>
      <c r="I1062" s="38"/>
      <c r="J1062" s="38"/>
      <c r="L1062" s="27"/>
    </row>
    <row r="1063" spans="1:12" ht="16.5" customHeight="1" x14ac:dyDescent="0.25">
      <c r="A1063" s="55" t="s">
        <v>686</v>
      </c>
      <c r="B1063" s="56" t="s">
        <v>687</v>
      </c>
      <c r="C1063" s="57" t="s">
        <v>688</v>
      </c>
      <c r="D1063" s="56" t="s">
        <v>6792</v>
      </c>
      <c r="E1063" s="56" t="s">
        <v>12</v>
      </c>
      <c r="F1063" s="58">
        <v>13</v>
      </c>
      <c r="G1063" s="59">
        <v>171.31</v>
      </c>
      <c r="H1063" s="60">
        <v>2227.0300000000002</v>
      </c>
      <c r="I1063" s="38"/>
      <c r="J1063" s="38"/>
      <c r="L1063" s="27"/>
    </row>
    <row r="1064" spans="1:12" ht="16.5" customHeight="1" x14ac:dyDescent="0.25">
      <c r="A1064" s="55" t="s">
        <v>6343</v>
      </c>
      <c r="B1064" s="56" t="s">
        <v>6356</v>
      </c>
      <c r="C1064" s="57" t="s">
        <v>6357</v>
      </c>
      <c r="D1064" s="56" t="s">
        <v>6358</v>
      </c>
      <c r="E1064" s="56" t="s">
        <v>1368</v>
      </c>
      <c r="F1064" s="58">
        <v>179</v>
      </c>
      <c r="G1064" s="59">
        <v>12.37</v>
      </c>
      <c r="H1064" s="60">
        <v>2214.23</v>
      </c>
      <c r="I1064" s="38"/>
      <c r="J1064" s="38"/>
      <c r="L1064" s="27"/>
    </row>
    <row r="1065" spans="1:12" ht="24.75" customHeight="1" x14ac:dyDescent="0.25">
      <c r="A1065" s="55" t="s">
        <v>4174</v>
      </c>
      <c r="B1065" s="56" t="s">
        <v>4207</v>
      </c>
      <c r="C1065" s="57" t="s">
        <v>4208</v>
      </c>
      <c r="D1065" s="56" t="s">
        <v>6792</v>
      </c>
      <c r="E1065" s="56" t="s">
        <v>19</v>
      </c>
      <c r="F1065" s="58">
        <v>5</v>
      </c>
      <c r="G1065" s="59">
        <v>442.54</v>
      </c>
      <c r="H1065" s="60">
        <v>2212.6999999999998</v>
      </c>
      <c r="I1065" s="38"/>
      <c r="J1065" s="38"/>
      <c r="L1065" s="27"/>
    </row>
    <row r="1066" spans="1:12" ht="16.5" customHeight="1" x14ac:dyDescent="0.25">
      <c r="A1066" s="55" t="s">
        <v>1599</v>
      </c>
      <c r="B1066" s="56" t="s">
        <v>1600</v>
      </c>
      <c r="C1066" s="57" t="s">
        <v>1601</v>
      </c>
      <c r="D1066" s="56" t="s">
        <v>6792</v>
      </c>
      <c r="E1066" s="56" t="s">
        <v>68</v>
      </c>
      <c r="F1066" s="58">
        <v>77</v>
      </c>
      <c r="G1066" s="59">
        <v>28.64</v>
      </c>
      <c r="H1066" s="60">
        <v>2205.2800000000002</v>
      </c>
      <c r="I1066" s="38"/>
      <c r="J1066" s="38"/>
      <c r="L1066" s="27"/>
    </row>
    <row r="1067" spans="1:12" ht="16.5" customHeight="1" x14ac:dyDescent="0.25">
      <c r="A1067" s="55" t="s">
        <v>2250</v>
      </c>
      <c r="B1067" s="56" t="s">
        <v>2251</v>
      </c>
      <c r="C1067" s="57" t="s">
        <v>2252</v>
      </c>
      <c r="D1067" s="56" t="s">
        <v>11</v>
      </c>
      <c r="E1067" s="56" t="s">
        <v>19</v>
      </c>
      <c r="F1067" s="61">
        <v>5</v>
      </c>
      <c r="G1067" s="59">
        <v>439</v>
      </c>
      <c r="H1067" s="60">
        <v>2195</v>
      </c>
      <c r="I1067" s="38"/>
      <c r="J1067" s="38"/>
      <c r="L1067" s="27"/>
    </row>
    <row r="1068" spans="1:12" ht="16.5" customHeight="1" x14ac:dyDescent="0.25">
      <c r="A1068" s="55" t="s">
        <v>3206</v>
      </c>
      <c r="B1068" s="56" t="s">
        <v>3210</v>
      </c>
      <c r="C1068" s="57" t="s">
        <v>3211</v>
      </c>
      <c r="D1068" s="56" t="s">
        <v>6792</v>
      </c>
      <c r="E1068" s="56" t="s">
        <v>19</v>
      </c>
      <c r="F1068" s="61">
        <v>10</v>
      </c>
      <c r="G1068" s="59">
        <v>218.76</v>
      </c>
      <c r="H1068" s="60">
        <v>2187.6</v>
      </c>
      <c r="I1068" s="38"/>
      <c r="J1068" s="38"/>
      <c r="K1068" s="27" t="s">
        <v>6798</v>
      </c>
      <c r="L1068" s="27"/>
    </row>
    <row r="1069" spans="1:12" ht="16.5" customHeight="1" x14ac:dyDescent="0.25">
      <c r="A1069" s="55" t="s">
        <v>3860</v>
      </c>
      <c r="B1069" s="56" t="s">
        <v>3882</v>
      </c>
      <c r="C1069" s="57" t="s">
        <v>3883</v>
      </c>
      <c r="D1069" s="56" t="s">
        <v>6792</v>
      </c>
      <c r="E1069" s="56" t="s">
        <v>19</v>
      </c>
      <c r="F1069" s="58">
        <v>5</v>
      </c>
      <c r="G1069" s="59">
        <v>434.44</v>
      </c>
      <c r="H1069" s="60">
        <v>2172.1999999999998</v>
      </c>
      <c r="I1069" s="38"/>
      <c r="J1069" s="38"/>
      <c r="L1069" s="27"/>
    </row>
    <row r="1070" spans="1:12" ht="16.5" customHeight="1" x14ac:dyDescent="0.25">
      <c r="A1070" s="55" t="s">
        <v>2385</v>
      </c>
      <c r="B1070" s="56" t="s">
        <v>2386</v>
      </c>
      <c r="C1070" s="57" t="s">
        <v>2387</v>
      </c>
      <c r="D1070" s="56" t="s">
        <v>6792</v>
      </c>
      <c r="E1070" s="56" t="s">
        <v>19</v>
      </c>
      <c r="F1070" s="61">
        <v>5</v>
      </c>
      <c r="G1070" s="59">
        <v>433.96</v>
      </c>
      <c r="H1070" s="60">
        <v>2169.8000000000002</v>
      </c>
      <c r="I1070" s="38"/>
      <c r="J1070" s="38"/>
      <c r="L1070" s="27"/>
    </row>
    <row r="1071" spans="1:12" ht="16.5" customHeight="1" x14ac:dyDescent="0.25">
      <c r="A1071" s="55" t="s">
        <v>1494</v>
      </c>
      <c r="B1071" s="56" t="s">
        <v>1495</v>
      </c>
      <c r="C1071" s="57" t="s">
        <v>1496</v>
      </c>
      <c r="D1071" s="56" t="s">
        <v>11</v>
      </c>
      <c r="E1071" s="56" t="s">
        <v>19</v>
      </c>
      <c r="F1071" s="58">
        <v>32</v>
      </c>
      <c r="G1071" s="59">
        <v>67.709999999999994</v>
      </c>
      <c r="H1071" s="60">
        <v>2166.7199999999998</v>
      </c>
      <c r="I1071" s="38"/>
      <c r="J1071" s="38"/>
      <c r="L1071" s="27"/>
    </row>
    <row r="1072" spans="1:12" ht="16.5" customHeight="1" x14ac:dyDescent="0.25">
      <c r="A1072" s="55" t="s">
        <v>2682</v>
      </c>
      <c r="B1072" s="56" t="s">
        <v>2683</v>
      </c>
      <c r="C1072" s="57" t="s">
        <v>2684</v>
      </c>
      <c r="D1072" s="56" t="s">
        <v>6792</v>
      </c>
      <c r="E1072" s="56" t="s">
        <v>68</v>
      </c>
      <c r="F1072" s="58">
        <v>5</v>
      </c>
      <c r="G1072" s="59">
        <v>432.07</v>
      </c>
      <c r="H1072" s="60">
        <v>2160.35</v>
      </c>
      <c r="I1072" s="38"/>
      <c r="J1072" s="38"/>
      <c r="L1072" s="27"/>
    </row>
    <row r="1073" spans="1:12" ht="16.5" customHeight="1" x14ac:dyDescent="0.25">
      <c r="A1073" s="55" t="s">
        <v>2277</v>
      </c>
      <c r="B1073" s="56" t="s">
        <v>2278</v>
      </c>
      <c r="C1073" s="57" t="s">
        <v>2279</v>
      </c>
      <c r="D1073" s="56" t="s">
        <v>6792</v>
      </c>
      <c r="E1073" s="56" t="s">
        <v>19</v>
      </c>
      <c r="F1073" s="61">
        <v>64</v>
      </c>
      <c r="G1073" s="59">
        <v>33.630000000000003</v>
      </c>
      <c r="H1073" s="60">
        <v>2152.3200000000002</v>
      </c>
      <c r="I1073" s="38"/>
      <c r="J1073" s="38"/>
      <c r="L1073" s="27"/>
    </row>
    <row r="1074" spans="1:12" ht="16.5" customHeight="1" x14ac:dyDescent="0.25">
      <c r="A1074" s="55" t="s">
        <v>6456</v>
      </c>
      <c r="B1074" s="56" t="s">
        <v>6469</v>
      </c>
      <c r="C1074" s="57" t="s">
        <v>6470</v>
      </c>
      <c r="D1074" s="56" t="s">
        <v>6792</v>
      </c>
      <c r="E1074" s="56" t="s">
        <v>68</v>
      </c>
      <c r="F1074" s="58">
        <v>5</v>
      </c>
      <c r="G1074" s="59">
        <v>427.79</v>
      </c>
      <c r="H1074" s="60">
        <v>2138.9499999999998</v>
      </c>
      <c r="I1074" s="38"/>
      <c r="J1074" s="38"/>
      <c r="L1074" s="27"/>
    </row>
    <row r="1075" spans="1:12" ht="16.5" customHeight="1" x14ac:dyDescent="0.25">
      <c r="A1075" s="55" t="s">
        <v>2400</v>
      </c>
      <c r="B1075" s="56" t="s">
        <v>2401</v>
      </c>
      <c r="C1075" s="57" t="s">
        <v>2402</v>
      </c>
      <c r="D1075" s="56" t="s">
        <v>6792</v>
      </c>
      <c r="E1075" s="56" t="s">
        <v>19</v>
      </c>
      <c r="F1075" s="61">
        <v>3</v>
      </c>
      <c r="G1075" s="59">
        <v>710.49</v>
      </c>
      <c r="H1075" s="60">
        <v>2131.4699999999998</v>
      </c>
      <c r="I1075" s="38"/>
      <c r="J1075" s="38"/>
      <c r="L1075" s="27"/>
    </row>
    <row r="1076" spans="1:12" ht="16.5" customHeight="1" x14ac:dyDescent="0.25">
      <c r="A1076" s="55" t="s">
        <v>3993</v>
      </c>
      <c r="B1076" s="56" t="s">
        <v>4018</v>
      </c>
      <c r="C1076" s="57" t="s">
        <v>4019</v>
      </c>
      <c r="D1076" s="56" t="s">
        <v>6792</v>
      </c>
      <c r="E1076" s="56" t="s">
        <v>19</v>
      </c>
      <c r="F1076" s="58">
        <v>5</v>
      </c>
      <c r="G1076" s="59">
        <v>423.91</v>
      </c>
      <c r="H1076" s="60">
        <v>2119.5500000000002</v>
      </c>
      <c r="I1076" s="38"/>
      <c r="J1076" s="38"/>
      <c r="L1076" s="27"/>
    </row>
    <row r="1077" spans="1:12" ht="16.5" customHeight="1" x14ac:dyDescent="0.25">
      <c r="A1077" s="55" t="s">
        <v>5832</v>
      </c>
      <c r="B1077" s="56" t="s">
        <v>5836</v>
      </c>
      <c r="C1077" s="57" t="s">
        <v>5837</v>
      </c>
      <c r="D1077" s="56" t="s">
        <v>6792</v>
      </c>
      <c r="E1077" s="56" t="s">
        <v>68</v>
      </c>
      <c r="F1077" s="58">
        <v>3</v>
      </c>
      <c r="G1077" s="59">
        <v>701.22</v>
      </c>
      <c r="H1077" s="60">
        <v>2103.66</v>
      </c>
      <c r="I1077" s="38"/>
      <c r="J1077" s="38"/>
      <c r="L1077" s="27"/>
    </row>
    <row r="1078" spans="1:12" ht="41.25" customHeight="1" x14ac:dyDescent="0.25">
      <c r="A1078" s="55" t="s">
        <v>2169</v>
      </c>
      <c r="B1078" s="56" t="s">
        <v>2170</v>
      </c>
      <c r="C1078" s="57" t="s">
        <v>2171</v>
      </c>
      <c r="D1078" s="56" t="s">
        <v>36</v>
      </c>
      <c r="E1078" s="56" t="s">
        <v>1653</v>
      </c>
      <c r="F1078" s="61">
        <v>25</v>
      </c>
      <c r="G1078" s="59">
        <v>84.12</v>
      </c>
      <c r="H1078" s="60">
        <v>2103</v>
      </c>
      <c r="I1078" s="38"/>
      <c r="J1078" s="38"/>
      <c r="L1078" s="27"/>
    </row>
    <row r="1079" spans="1:12" ht="16.5" customHeight="1" x14ac:dyDescent="0.25">
      <c r="A1079" s="55" t="s">
        <v>2523</v>
      </c>
      <c r="B1079" s="56" t="s">
        <v>2524</v>
      </c>
      <c r="C1079" s="57" t="s">
        <v>2525</v>
      </c>
      <c r="D1079" s="56" t="s">
        <v>6840</v>
      </c>
      <c r="E1079" s="56" t="s">
        <v>19</v>
      </c>
      <c r="F1079" s="58">
        <v>80</v>
      </c>
      <c r="G1079" s="59">
        <v>26.21</v>
      </c>
      <c r="H1079" s="60">
        <v>2096.8000000000002</v>
      </c>
      <c r="I1079" s="38"/>
      <c r="J1079" s="38"/>
      <c r="L1079" s="27"/>
    </row>
    <row r="1080" spans="1:12" ht="16.5" customHeight="1" x14ac:dyDescent="0.25">
      <c r="A1080" s="55" t="s">
        <v>711</v>
      </c>
      <c r="B1080" s="56" t="s">
        <v>712</v>
      </c>
      <c r="C1080" s="57" t="s">
        <v>713</v>
      </c>
      <c r="D1080" s="56" t="s">
        <v>6792</v>
      </c>
      <c r="E1080" s="56" t="s">
        <v>68</v>
      </c>
      <c r="F1080" s="58">
        <v>177</v>
      </c>
      <c r="G1080" s="59">
        <v>11.78</v>
      </c>
      <c r="H1080" s="60">
        <v>2085.06</v>
      </c>
      <c r="I1080" s="38"/>
      <c r="J1080" s="38"/>
      <c r="L1080" s="27"/>
    </row>
    <row r="1081" spans="1:12" ht="16.5" customHeight="1" x14ac:dyDescent="0.25">
      <c r="A1081" s="55" t="s">
        <v>3671</v>
      </c>
      <c r="B1081" s="56" t="s">
        <v>3684</v>
      </c>
      <c r="C1081" s="57" t="s">
        <v>3685</v>
      </c>
      <c r="D1081" s="56" t="s">
        <v>6792</v>
      </c>
      <c r="E1081" s="56" t="s">
        <v>19</v>
      </c>
      <c r="F1081" s="58">
        <v>5</v>
      </c>
      <c r="G1081" s="59">
        <v>413.96</v>
      </c>
      <c r="H1081" s="60">
        <v>2069.8000000000002</v>
      </c>
      <c r="I1081" s="38"/>
      <c r="J1081" s="38"/>
      <c r="L1081" s="27"/>
    </row>
    <row r="1082" spans="1:12" ht="16.5" customHeight="1" x14ac:dyDescent="0.25">
      <c r="A1082" s="55" t="s">
        <v>1253</v>
      </c>
      <c r="B1082" s="56" t="s">
        <v>1260</v>
      </c>
      <c r="C1082" s="57" t="s">
        <v>1261</v>
      </c>
      <c r="D1082" s="56" t="s">
        <v>6792</v>
      </c>
      <c r="E1082" s="56" t="s">
        <v>68</v>
      </c>
      <c r="F1082" s="58">
        <v>268</v>
      </c>
      <c r="G1082" s="59">
        <v>7.71</v>
      </c>
      <c r="H1082" s="60">
        <v>2066.2800000000002</v>
      </c>
      <c r="I1082" s="38"/>
      <c r="J1082" s="38"/>
      <c r="L1082" s="27"/>
    </row>
    <row r="1083" spans="1:12" ht="16.5" customHeight="1" x14ac:dyDescent="0.25">
      <c r="A1083" s="55" t="s">
        <v>72</v>
      </c>
      <c r="B1083" s="56" t="s">
        <v>73</v>
      </c>
      <c r="C1083" s="57" t="s">
        <v>74</v>
      </c>
      <c r="D1083" s="56" t="s">
        <v>11</v>
      </c>
      <c r="E1083" s="56" t="s">
        <v>12</v>
      </c>
      <c r="F1083" s="58">
        <v>40</v>
      </c>
      <c r="G1083" s="59">
        <v>51.63</v>
      </c>
      <c r="H1083" s="60">
        <v>2065.1999999999998</v>
      </c>
      <c r="I1083" s="38"/>
      <c r="J1083" s="38"/>
      <c r="L1083" s="27"/>
    </row>
    <row r="1084" spans="1:12" ht="16.5" customHeight="1" x14ac:dyDescent="0.25">
      <c r="A1084" s="55" t="s">
        <v>590</v>
      </c>
      <c r="B1084" s="56" t="s">
        <v>591</v>
      </c>
      <c r="C1084" s="57" t="s">
        <v>592</v>
      </c>
      <c r="D1084" s="56" t="s">
        <v>11</v>
      </c>
      <c r="E1084" s="56" t="s">
        <v>19</v>
      </c>
      <c r="F1084" s="58">
        <v>5</v>
      </c>
      <c r="G1084" s="59">
        <v>409.93</v>
      </c>
      <c r="H1084" s="60">
        <v>2049.65</v>
      </c>
      <c r="I1084" s="38"/>
      <c r="J1084" s="38"/>
      <c r="L1084" s="27"/>
    </row>
    <row r="1085" spans="1:12" ht="16.5" customHeight="1" x14ac:dyDescent="0.25">
      <c r="A1085" s="55" t="s">
        <v>3896</v>
      </c>
      <c r="B1085" s="56" t="s">
        <v>3918</v>
      </c>
      <c r="C1085" s="57" t="s">
        <v>3919</v>
      </c>
      <c r="D1085" s="56" t="s">
        <v>6792</v>
      </c>
      <c r="E1085" s="56" t="s">
        <v>19</v>
      </c>
      <c r="F1085" s="58">
        <v>5</v>
      </c>
      <c r="G1085" s="59">
        <v>406.09</v>
      </c>
      <c r="H1085" s="60">
        <v>2030.45</v>
      </c>
      <c r="I1085" s="38"/>
      <c r="J1085" s="38"/>
      <c r="L1085" s="27"/>
    </row>
    <row r="1086" spans="1:12" ht="16.5" customHeight="1" x14ac:dyDescent="0.25">
      <c r="A1086" s="55" t="s">
        <v>2355</v>
      </c>
      <c r="B1086" s="56" t="s">
        <v>2356</v>
      </c>
      <c r="C1086" s="57" t="s">
        <v>2357</v>
      </c>
      <c r="D1086" s="56" t="s">
        <v>6792</v>
      </c>
      <c r="E1086" s="56" t="s">
        <v>19</v>
      </c>
      <c r="F1086" s="61">
        <v>5</v>
      </c>
      <c r="G1086" s="59">
        <v>405.58</v>
      </c>
      <c r="H1086" s="60">
        <v>2027.9</v>
      </c>
      <c r="I1086" s="38"/>
      <c r="J1086" s="38"/>
      <c r="L1086" s="27"/>
    </row>
    <row r="1087" spans="1:12" ht="16.5" customHeight="1" x14ac:dyDescent="0.25">
      <c r="A1087" s="55" t="s">
        <v>4052</v>
      </c>
      <c r="B1087" s="56" t="s">
        <v>4077</v>
      </c>
      <c r="C1087" s="57" t="s">
        <v>4078</v>
      </c>
      <c r="D1087" s="56" t="s">
        <v>11</v>
      </c>
      <c r="E1087" s="56" t="s">
        <v>19</v>
      </c>
      <c r="F1087" s="58">
        <v>36</v>
      </c>
      <c r="G1087" s="59">
        <v>56.07</v>
      </c>
      <c r="H1087" s="60">
        <v>2018.52</v>
      </c>
      <c r="I1087" s="38"/>
      <c r="J1087" s="38"/>
      <c r="L1087" s="27"/>
    </row>
    <row r="1088" spans="1:12" ht="16.5" customHeight="1" x14ac:dyDescent="0.25">
      <c r="A1088" s="55" t="s">
        <v>3274</v>
      </c>
      <c r="B1088" s="56" t="s">
        <v>3287</v>
      </c>
      <c r="C1088" s="57" t="s">
        <v>3288</v>
      </c>
      <c r="D1088" s="56" t="s">
        <v>6792</v>
      </c>
      <c r="E1088" s="56" t="s">
        <v>19</v>
      </c>
      <c r="F1088" s="61">
        <v>32</v>
      </c>
      <c r="G1088" s="59">
        <v>63.05</v>
      </c>
      <c r="H1088" s="60">
        <v>2017.6</v>
      </c>
      <c r="I1088" s="38"/>
      <c r="J1088" s="38"/>
      <c r="L1088" s="27"/>
    </row>
    <row r="1089" spans="1:12" ht="16.5" customHeight="1" x14ac:dyDescent="0.25">
      <c r="A1089" s="55" t="s">
        <v>3222</v>
      </c>
      <c r="B1089" s="56" t="s">
        <v>3235</v>
      </c>
      <c r="C1089" s="57" t="s">
        <v>3236</v>
      </c>
      <c r="D1089" s="56" t="s">
        <v>6792</v>
      </c>
      <c r="E1089" s="56" t="s">
        <v>19</v>
      </c>
      <c r="F1089" s="61">
        <v>10</v>
      </c>
      <c r="G1089" s="59">
        <v>200.79</v>
      </c>
      <c r="H1089" s="60">
        <v>2007.9</v>
      </c>
      <c r="I1089" s="38"/>
      <c r="J1089" s="38"/>
      <c r="K1089" s="27" t="s">
        <v>6798</v>
      </c>
      <c r="L1089" s="27"/>
    </row>
    <row r="1090" spans="1:12" ht="16.5" customHeight="1" x14ac:dyDescent="0.25">
      <c r="A1090" s="55" t="s">
        <v>5118</v>
      </c>
      <c r="B1090" s="56" t="s">
        <v>5122</v>
      </c>
      <c r="C1090" s="57" t="s">
        <v>5123</v>
      </c>
      <c r="D1090" s="56" t="s">
        <v>11</v>
      </c>
      <c r="E1090" s="56" t="s">
        <v>93</v>
      </c>
      <c r="F1090" s="58">
        <v>153</v>
      </c>
      <c r="G1090" s="59">
        <v>13.11</v>
      </c>
      <c r="H1090" s="60">
        <v>2005.83</v>
      </c>
      <c r="I1090" s="38"/>
      <c r="J1090" s="38"/>
      <c r="L1090" s="27"/>
    </row>
    <row r="1091" spans="1:12" ht="16.5" customHeight="1" x14ac:dyDescent="0.25">
      <c r="A1091" s="55" t="s">
        <v>1965</v>
      </c>
      <c r="B1091" s="56" t="s">
        <v>1966</v>
      </c>
      <c r="C1091" s="57" t="s">
        <v>1967</v>
      </c>
      <c r="D1091" s="56" t="s">
        <v>6792</v>
      </c>
      <c r="E1091" s="56" t="s">
        <v>19</v>
      </c>
      <c r="F1091" s="58">
        <v>5</v>
      </c>
      <c r="G1091" s="59">
        <v>398.95</v>
      </c>
      <c r="H1091" s="60">
        <v>1994.75</v>
      </c>
      <c r="I1091" s="38"/>
      <c r="J1091" s="38"/>
      <c r="L1091" s="27"/>
    </row>
    <row r="1092" spans="1:12" ht="16.5" customHeight="1" x14ac:dyDescent="0.25">
      <c r="A1092" s="55" t="s">
        <v>3839</v>
      </c>
      <c r="B1092" s="56" t="s">
        <v>3855</v>
      </c>
      <c r="C1092" s="57" t="s">
        <v>3856</v>
      </c>
      <c r="D1092" s="56" t="s">
        <v>6840</v>
      </c>
      <c r="E1092" s="56" t="s">
        <v>19</v>
      </c>
      <c r="F1092" s="58">
        <v>5</v>
      </c>
      <c r="G1092" s="59">
        <v>397.36</v>
      </c>
      <c r="H1092" s="60">
        <v>1986.8</v>
      </c>
      <c r="I1092" s="38"/>
      <c r="J1092" s="38"/>
      <c r="L1092" s="27"/>
    </row>
    <row r="1093" spans="1:12" ht="16.5" customHeight="1" x14ac:dyDescent="0.25">
      <c r="A1093" s="55" t="s">
        <v>430</v>
      </c>
      <c r="B1093" s="56" t="s">
        <v>434</v>
      </c>
      <c r="C1093" s="57" t="s">
        <v>435</v>
      </c>
      <c r="D1093" s="56" t="s">
        <v>6792</v>
      </c>
      <c r="E1093" s="56" t="s">
        <v>12</v>
      </c>
      <c r="F1093" s="58">
        <v>127</v>
      </c>
      <c r="G1093" s="59">
        <v>15.61</v>
      </c>
      <c r="H1093" s="60">
        <v>1982.47</v>
      </c>
      <c r="I1093" s="38"/>
      <c r="J1093" s="38"/>
      <c r="L1093" s="27"/>
    </row>
    <row r="1094" spans="1:12" ht="16.5" customHeight="1" x14ac:dyDescent="0.25">
      <c r="A1094" s="55" t="s">
        <v>4035</v>
      </c>
      <c r="B1094" s="56" t="s">
        <v>4059</v>
      </c>
      <c r="C1094" s="57" t="s">
        <v>4060</v>
      </c>
      <c r="D1094" s="56" t="s">
        <v>6792</v>
      </c>
      <c r="E1094" s="56" t="s">
        <v>19</v>
      </c>
      <c r="F1094" s="58">
        <v>5</v>
      </c>
      <c r="G1094" s="59">
        <v>395.09</v>
      </c>
      <c r="H1094" s="60">
        <v>1975.45</v>
      </c>
      <c r="I1094" s="38"/>
      <c r="J1094" s="38"/>
      <c r="L1094" s="27"/>
    </row>
    <row r="1095" spans="1:12" ht="16.5" customHeight="1" x14ac:dyDescent="0.25">
      <c r="A1095" s="55" t="s">
        <v>4044</v>
      </c>
      <c r="B1095" s="56" t="s">
        <v>4068</v>
      </c>
      <c r="C1095" s="57" t="s">
        <v>4069</v>
      </c>
      <c r="D1095" s="56" t="s">
        <v>6792</v>
      </c>
      <c r="E1095" s="56" t="s">
        <v>19</v>
      </c>
      <c r="F1095" s="58">
        <v>5</v>
      </c>
      <c r="G1095" s="59">
        <v>395.04</v>
      </c>
      <c r="H1095" s="60">
        <v>1975.2</v>
      </c>
      <c r="I1095" s="38"/>
      <c r="J1095" s="38"/>
      <c r="L1095" s="27"/>
    </row>
    <row r="1096" spans="1:12" ht="16.5" customHeight="1" x14ac:dyDescent="0.25">
      <c r="A1096" s="55" t="s">
        <v>1780</v>
      </c>
      <c r="B1096" s="56" t="s">
        <v>1781</v>
      </c>
      <c r="C1096" s="57" t="s">
        <v>1782</v>
      </c>
      <c r="D1096" s="56" t="s">
        <v>6792</v>
      </c>
      <c r="E1096" s="56" t="s">
        <v>68</v>
      </c>
      <c r="F1096" s="58">
        <v>5</v>
      </c>
      <c r="G1096" s="59">
        <v>394.34</v>
      </c>
      <c r="H1096" s="60">
        <v>1971.7</v>
      </c>
      <c r="I1096" s="38"/>
      <c r="J1096" s="38"/>
      <c r="L1096" s="27"/>
    </row>
    <row r="1097" spans="1:12" ht="16.5" customHeight="1" x14ac:dyDescent="0.25">
      <c r="A1097" s="55" t="s">
        <v>4281</v>
      </c>
      <c r="B1097" s="56" t="s">
        <v>4300</v>
      </c>
      <c r="C1097" s="57" t="s">
        <v>4301</v>
      </c>
      <c r="D1097" s="56" t="s">
        <v>11</v>
      </c>
      <c r="E1097" s="56" t="s">
        <v>19</v>
      </c>
      <c r="F1097" s="58">
        <v>127</v>
      </c>
      <c r="G1097" s="59">
        <v>15.5</v>
      </c>
      <c r="H1097" s="60">
        <v>1968.5</v>
      </c>
      <c r="I1097" s="38"/>
      <c r="J1097" s="38"/>
      <c r="L1097" s="27"/>
    </row>
    <row r="1098" spans="1:12" ht="16.5" customHeight="1" x14ac:dyDescent="0.25">
      <c r="A1098" s="55" t="s">
        <v>3212</v>
      </c>
      <c r="B1098" s="56" t="s">
        <v>3223</v>
      </c>
      <c r="C1098" s="57" t="s">
        <v>3224</v>
      </c>
      <c r="D1098" s="56" t="s">
        <v>6792</v>
      </c>
      <c r="E1098" s="56" t="s">
        <v>19</v>
      </c>
      <c r="F1098" s="61">
        <v>5</v>
      </c>
      <c r="G1098" s="59">
        <v>390.86</v>
      </c>
      <c r="H1098" s="60">
        <v>1954.3</v>
      </c>
      <c r="I1098" s="38"/>
      <c r="J1098" s="38"/>
      <c r="L1098" s="27"/>
    </row>
    <row r="1099" spans="1:12" ht="16.5" customHeight="1" x14ac:dyDescent="0.25">
      <c r="A1099" s="55" t="s">
        <v>1596</v>
      </c>
      <c r="B1099" s="56" t="s">
        <v>1597</v>
      </c>
      <c r="C1099" s="57" t="s">
        <v>1598</v>
      </c>
      <c r="D1099" s="56" t="s">
        <v>6792</v>
      </c>
      <c r="E1099" s="56" t="s">
        <v>68</v>
      </c>
      <c r="F1099" s="58">
        <v>77</v>
      </c>
      <c r="G1099" s="59">
        <v>25.31</v>
      </c>
      <c r="H1099" s="60">
        <v>1948.87</v>
      </c>
      <c r="I1099" s="38"/>
      <c r="J1099" s="38"/>
      <c r="L1099" s="27"/>
    </row>
    <row r="1100" spans="1:12" ht="16.5" customHeight="1" x14ac:dyDescent="0.25">
      <c r="A1100" s="55" t="s">
        <v>4275</v>
      </c>
      <c r="B1100" s="56" t="s">
        <v>4294</v>
      </c>
      <c r="C1100" s="57" t="s">
        <v>4295</v>
      </c>
      <c r="D1100" s="56" t="s">
        <v>6840</v>
      </c>
      <c r="E1100" s="56" t="s">
        <v>19</v>
      </c>
      <c r="F1100" s="58">
        <v>52</v>
      </c>
      <c r="G1100" s="59">
        <v>37.200000000000003</v>
      </c>
      <c r="H1100" s="60">
        <v>1934.4</v>
      </c>
      <c r="I1100" s="38"/>
      <c r="J1100" s="38"/>
      <c r="L1100" s="27"/>
    </row>
    <row r="1101" spans="1:12" ht="16.5" customHeight="1" x14ac:dyDescent="0.25">
      <c r="A1101" s="55" t="s">
        <v>2028</v>
      </c>
      <c r="B1101" s="56" t="s">
        <v>2029</v>
      </c>
      <c r="C1101" s="57" t="s">
        <v>2030</v>
      </c>
      <c r="D1101" s="56" t="s">
        <v>6792</v>
      </c>
      <c r="E1101" s="56" t="s">
        <v>68</v>
      </c>
      <c r="F1101" s="58">
        <v>2</v>
      </c>
      <c r="G1101" s="59">
        <v>964.48</v>
      </c>
      <c r="H1101" s="60">
        <v>1928.96</v>
      </c>
      <c r="I1101" s="38"/>
      <c r="J1101" s="38"/>
      <c r="L1101" s="27"/>
    </row>
    <row r="1102" spans="1:12" ht="16.5" customHeight="1" x14ac:dyDescent="0.25">
      <c r="A1102" s="55" t="s">
        <v>3145</v>
      </c>
      <c r="B1102" s="56" t="s">
        <v>3146</v>
      </c>
      <c r="C1102" s="57" t="s">
        <v>3147</v>
      </c>
      <c r="D1102" s="56" t="s">
        <v>6792</v>
      </c>
      <c r="E1102" s="56" t="s">
        <v>19</v>
      </c>
      <c r="F1102" s="58">
        <v>5</v>
      </c>
      <c r="G1102" s="59">
        <v>385.6</v>
      </c>
      <c r="H1102" s="60">
        <v>1928</v>
      </c>
      <c r="I1102" s="38"/>
      <c r="J1102" s="38"/>
      <c r="L1102" s="27"/>
    </row>
    <row r="1103" spans="1:12" ht="16.5" customHeight="1" x14ac:dyDescent="0.25">
      <c r="A1103" s="55" t="s">
        <v>2055</v>
      </c>
      <c r="B1103" s="56" t="s">
        <v>2056</v>
      </c>
      <c r="C1103" s="57" t="s">
        <v>2057</v>
      </c>
      <c r="D1103" s="56" t="s">
        <v>11</v>
      </c>
      <c r="E1103" s="56" t="s">
        <v>19</v>
      </c>
      <c r="F1103" s="61">
        <v>4</v>
      </c>
      <c r="G1103" s="59">
        <v>481.57</v>
      </c>
      <c r="H1103" s="60">
        <v>1926.28</v>
      </c>
      <c r="I1103" s="38"/>
      <c r="J1103" s="38"/>
      <c r="L1103" s="27"/>
    </row>
    <row r="1104" spans="1:12" ht="16.5" customHeight="1" x14ac:dyDescent="0.25">
      <c r="A1104" s="55" t="s">
        <v>6144</v>
      </c>
      <c r="B1104" s="56" t="s">
        <v>6157</v>
      </c>
      <c r="C1104" s="57" t="s">
        <v>6158</v>
      </c>
      <c r="D1104" s="56" t="s">
        <v>6792</v>
      </c>
      <c r="E1104" s="56" t="s">
        <v>12</v>
      </c>
      <c r="F1104" s="58">
        <v>9</v>
      </c>
      <c r="G1104" s="59">
        <v>213.57</v>
      </c>
      <c r="H1104" s="60">
        <v>1922.13</v>
      </c>
      <c r="I1104" s="38"/>
      <c r="J1104" s="38"/>
      <c r="L1104" s="27"/>
    </row>
    <row r="1105" spans="1:12" ht="16.5" customHeight="1" x14ac:dyDescent="0.25">
      <c r="A1105" s="55" t="s">
        <v>6574</v>
      </c>
      <c r="B1105" s="56" t="s">
        <v>6587</v>
      </c>
      <c r="C1105" s="57" t="s">
        <v>6588</v>
      </c>
      <c r="D1105" s="56" t="s">
        <v>6840</v>
      </c>
      <c r="E1105" s="56" t="s">
        <v>68</v>
      </c>
      <c r="F1105" s="61">
        <v>26</v>
      </c>
      <c r="G1105" s="59">
        <v>73.89</v>
      </c>
      <c r="H1105" s="60">
        <v>1921.14</v>
      </c>
      <c r="I1105" s="38"/>
      <c r="J1105" s="38"/>
      <c r="L1105" s="27"/>
    </row>
    <row r="1106" spans="1:12" ht="16.5" customHeight="1" x14ac:dyDescent="0.25">
      <c r="A1106" s="55" t="s">
        <v>2100</v>
      </c>
      <c r="B1106" s="56" t="s">
        <v>2101</v>
      </c>
      <c r="C1106" s="57" t="s">
        <v>2102</v>
      </c>
      <c r="D1106" s="56" t="s">
        <v>6792</v>
      </c>
      <c r="E1106" s="56" t="s">
        <v>19</v>
      </c>
      <c r="F1106" s="61">
        <v>5</v>
      </c>
      <c r="G1106" s="59">
        <v>383.9</v>
      </c>
      <c r="H1106" s="60">
        <v>1919.5</v>
      </c>
      <c r="I1106" s="38"/>
      <c r="J1106" s="38"/>
      <c r="L1106" s="27"/>
    </row>
    <row r="1107" spans="1:12" ht="16.5" customHeight="1" x14ac:dyDescent="0.25">
      <c r="A1107" s="55" t="s">
        <v>5973</v>
      </c>
      <c r="B1107" s="56" t="s">
        <v>5976</v>
      </c>
      <c r="C1107" s="57" t="s">
        <v>5873</v>
      </c>
      <c r="D1107" s="56" t="s">
        <v>6792</v>
      </c>
      <c r="E1107" s="56" t="s">
        <v>12</v>
      </c>
      <c r="F1107" s="58">
        <v>7</v>
      </c>
      <c r="G1107" s="59">
        <v>273.35000000000002</v>
      </c>
      <c r="H1107" s="60">
        <v>1913.45</v>
      </c>
      <c r="I1107" s="38"/>
      <c r="J1107" s="38"/>
      <c r="L1107" s="27"/>
    </row>
    <row r="1108" spans="1:12" ht="16.5" customHeight="1" x14ac:dyDescent="0.25">
      <c r="A1108" s="55" t="s">
        <v>3040</v>
      </c>
      <c r="B1108" s="56" t="s">
        <v>3041</v>
      </c>
      <c r="C1108" s="57" t="s">
        <v>3042</v>
      </c>
      <c r="D1108" s="56" t="s">
        <v>6792</v>
      </c>
      <c r="E1108" s="56" t="s">
        <v>19</v>
      </c>
      <c r="F1108" s="58">
        <v>7</v>
      </c>
      <c r="G1108" s="59">
        <v>273.08</v>
      </c>
      <c r="H1108" s="60">
        <v>1911.56</v>
      </c>
      <c r="I1108" s="38"/>
      <c r="J1108" s="38"/>
      <c r="L1108" s="27"/>
    </row>
    <row r="1109" spans="1:12" ht="16.5" customHeight="1" x14ac:dyDescent="0.25">
      <c r="A1109" s="55" t="s">
        <v>5256</v>
      </c>
      <c r="B1109" s="56" t="s">
        <v>5257</v>
      </c>
      <c r="C1109" s="57" t="s">
        <v>5258</v>
      </c>
      <c r="D1109" s="56" t="s">
        <v>11</v>
      </c>
      <c r="E1109" s="56" t="s">
        <v>3301</v>
      </c>
      <c r="F1109" s="58">
        <v>72</v>
      </c>
      <c r="G1109" s="59">
        <v>26.52</v>
      </c>
      <c r="H1109" s="60">
        <v>1909.44</v>
      </c>
      <c r="I1109" s="38"/>
      <c r="J1109" s="38"/>
      <c r="L1109" s="27"/>
    </row>
    <row r="1110" spans="1:12" ht="16.5" customHeight="1" x14ac:dyDescent="0.25">
      <c r="A1110" s="55" t="s">
        <v>4356</v>
      </c>
      <c r="B1110" s="56" t="s">
        <v>4357</v>
      </c>
      <c r="C1110" s="57" t="s">
        <v>4358</v>
      </c>
      <c r="D1110" s="56" t="s">
        <v>4359</v>
      </c>
      <c r="E1110" s="56" t="s">
        <v>68</v>
      </c>
      <c r="F1110" s="58">
        <v>126</v>
      </c>
      <c r="G1110" s="59">
        <v>15.13</v>
      </c>
      <c r="H1110" s="60">
        <v>1906.38</v>
      </c>
      <c r="I1110" s="38"/>
      <c r="J1110" s="38"/>
      <c r="L1110" s="27"/>
    </row>
    <row r="1111" spans="1:12" ht="16.5" customHeight="1" x14ac:dyDescent="0.25">
      <c r="A1111" s="55" t="s">
        <v>2646</v>
      </c>
      <c r="B1111" s="56" t="s">
        <v>2647</v>
      </c>
      <c r="C1111" s="57" t="s">
        <v>2648</v>
      </c>
      <c r="D1111" s="56" t="s">
        <v>6792</v>
      </c>
      <c r="E1111" s="56" t="s">
        <v>19</v>
      </c>
      <c r="F1111" s="58">
        <v>4</v>
      </c>
      <c r="G1111" s="59">
        <v>475.96</v>
      </c>
      <c r="H1111" s="60">
        <v>1903.84</v>
      </c>
      <c r="I1111" s="38"/>
      <c r="J1111" s="38"/>
      <c r="L1111" s="27"/>
    </row>
    <row r="1112" spans="1:12" ht="16.5" customHeight="1" x14ac:dyDescent="0.25">
      <c r="A1112" s="55" t="s">
        <v>2739</v>
      </c>
      <c r="B1112" s="56" t="s">
        <v>2740</v>
      </c>
      <c r="C1112" s="57" t="s">
        <v>2741</v>
      </c>
      <c r="D1112" s="56" t="s">
        <v>11</v>
      </c>
      <c r="E1112" s="56" t="s">
        <v>19</v>
      </c>
      <c r="F1112" s="58">
        <v>80</v>
      </c>
      <c r="G1112" s="59">
        <v>23.74</v>
      </c>
      <c r="H1112" s="60">
        <v>1899.2</v>
      </c>
      <c r="I1112" s="38"/>
      <c r="J1112" s="38"/>
      <c r="L1112" s="27"/>
    </row>
    <row r="1113" spans="1:12" ht="16.5" customHeight="1" x14ac:dyDescent="0.25">
      <c r="A1113" s="55" t="s">
        <v>4195</v>
      </c>
      <c r="B1113" s="56" t="s">
        <v>4228</v>
      </c>
      <c r="C1113" s="57" t="s">
        <v>4229</v>
      </c>
      <c r="D1113" s="56" t="s">
        <v>6792</v>
      </c>
      <c r="E1113" s="56" t="s">
        <v>19</v>
      </c>
      <c r="F1113" s="58">
        <v>25</v>
      </c>
      <c r="G1113" s="59">
        <v>75.86</v>
      </c>
      <c r="H1113" s="60">
        <v>1896.5</v>
      </c>
      <c r="I1113" s="38"/>
      <c r="J1113" s="38"/>
      <c r="L1113" s="27"/>
    </row>
    <row r="1114" spans="1:12" ht="16.5" customHeight="1" x14ac:dyDescent="0.25">
      <c r="A1114" s="55" t="s">
        <v>3488</v>
      </c>
      <c r="B1114" s="56" t="s">
        <v>3501</v>
      </c>
      <c r="C1114" s="57" t="s">
        <v>3502</v>
      </c>
      <c r="D1114" s="56" t="s">
        <v>6792</v>
      </c>
      <c r="E1114" s="56" t="s">
        <v>19</v>
      </c>
      <c r="F1114" s="58">
        <v>5</v>
      </c>
      <c r="G1114" s="59">
        <v>379</v>
      </c>
      <c r="H1114" s="60">
        <v>1895</v>
      </c>
      <c r="I1114" s="38"/>
      <c r="J1114" s="38"/>
      <c r="L1114" s="27"/>
    </row>
    <row r="1115" spans="1:12" ht="16.5" customHeight="1" x14ac:dyDescent="0.25">
      <c r="A1115" s="55" t="s">
        <v>6156</v>
      </c>
      <c r="B1115" s="56" t="s">
        <v>6169</v>
      </c>
      <c r="C1115" s="57" t="s">
        <v>6170</v>
      </c>
      <c r="D1115" s="56" t="s">
        <v>6792</v>
      </c>
      <c r="E1115" s="56" t="s">
        <v>12</v>
      </c>
      <c r="F1115" s="58">
        <v>8</v>
      </c>
      <c r="G1115" s="59">
        <v>236.38</v>
      </c>
      <c r="H1115" s="60">
        <v>1891.04</v>
      </c>
      <c r="I1115" s="38"/>
      <c r="J1115" s="38"/>
      <c r="L1115" s="27"/>
    </row>
    <row r="1116" spans="1:12" ht="16.5" customHeight="1" x14ac:dyDescent="0.25">
      <c r="A1116" s="55" t="s">
        <v>2217</v>
      </c>
      <c r="B1116" s="56" t="s">
        <v>2218</v>
      </c>
      <c r="C1116" s="57" t="s">
        <v>2219</v>
      </c>
      <c r="D1116" s="56" t="s">
        <v>6792</v>
      </c>
      <c r="E1116" s="56" t="s">
        <v>19</v>
      </c>
      <c r="F1116" s="61">
        <v>9</v>
      </c>
      <c r="G1116" s="59">
        <v>208.15</v>
      </c>
      <c r="H1116" s="60">
        <v>1873.35</v>
      </c>
      <c r="I1116" s="38"/>
      <c r="J1116" s="38"/>
      <c r="L1116" s="27"/>
    </row>
    <row r="1117" spans="1:12" ht="16.5" customHeight="1" x14ac:dyDescent="0.25">
      <c r="A1117" s="55" t="s">
        <v>6486</v>
      </c>
      <c r="B1117" s="56" t="s">
        <v>6500</v>
      </c>
      <c r="C1117" s="57" t="s">
        <v>6501</v>
      </c>
      <c r="D1117" s="56" t="s">
        <v>6792</v>
      </c>
      <c r="E1117" s="56" t="s">
        <v>19</v>
      </c>
      <c r="F1117" s="58">
        <v>5</v>
      </c>
      <c r="G1117" s="59">
        <v>373.62</v>
      </c>
      <c r="H1117" s="60">
        <v>1868.1</v>
      </c>
      <c r="I1117" s="38"/>
      <c r="J1117" s="38"/>
      <c r="L1117" s="27"/>
    </row>
    <row r="1118" spans="1:12" ht="16.5" customHeight="1" x14ac:dyDescent="0.25">
      <c r="A1118" s="55" t="s">
        <v>1702</v>
      </c>
      <c r="B1118" s="56" t="s">
        <v>1703</v>
      </c>
      <c r="C1118" s="57" t="s">
        <v>1704</v>
      </c>
      <c r="D1118" s="56" t="s">
        <v>6792</v>
      </c>
      <c r="E1118" s="56" t="s">
        <v>68</v>
      </c>
      <c r="F1118" s="58">
        <v>5</v>
      </c>
      <c r="G1118" s="59">
        <v>372.04</v>
      </c>
      <c r="H1118" s="60">
        <v>1860.2</v>
      </c>
      <c r="I1118" s="38"/>
      <c r="J1118" s="38"/>
      <c r="L1118" s="27"/>
    </row>
    <row r="1119" spans="1:12" ht="16.5" customHeight="1" x14ac:dyDescent="0.25">
      <c r="A1119" s="55" t="s">
        <v>3815</v>
      </c>
      <c r="B1119" s="56" t="s">
        <v>3828</v>
      </c>
      <c r="C1119" s="57" t="s">
        <v>3829</v>
      </c>
      <c r="D1119" s="56" t="s">
        <v>6792</v>
      </c>
      <c r="E1119" s="56" t="s">
        <v>19</v>
      </c>
      <c r="F1119" s="58">
        <v>5</v>
      </c>
      <c r="G1119" s="59">
        <v>370.38</v>
      </c>
      <c r="H1119" s="60">
        <v>1851.9</v>
      </c>
      <c r="I1119" s="38"/>
      <c r="J1119" s="38"/>
      <c r="L1119" s="27"/>
    </row>
    <row r="1120" spans="1:12" ht="16.5" customHeight="1" x14ac:dyDescent="0.25">
      <c r="A1120" s="55" t="s">
        <v>1941</v>
      </c>
      <c r="B1120" s="56" t="s">
        <v>1942</v>
      </c>
      <c r="C1120" s="57" t="s">
        <v>1943</v>
      </c>
      <c r="D1120" s="56" t="s">
        <v>11</v>
      </c>
      <c r="E1120" s="56" t="s">
        <v>68</v>
      </c>
      <c r="F1120" s="58">
        <v>32</v>
      </c>
      <c r="G1120" s="59">
        <v>57.58</v>
      </c>
      <c r="H1120" s="60">
        <v>1842.56</v>
      </c>
      <c r="I1120" s="38"/>
      <c r="J1120" s="38"/>
      <c r="L1120" s="27"/>
    </row>
    <row r="1121" spans="1:12" ht="16.5" customHeight="1" x14ac:dyDescent="0.25">
      <c r="A1121" s="55" t="s">
        <v>4005</v>
      </c>
      <c r="B1121" s="56" t="s">
        <v>4030</v>
      </c>
      <c r="C1121" s="57" t="s">
        <v>4031</v>
      </c>
      <c r="D1121" s="56" t="s">
        <v>6792</v>
      </c>
      <c r="E1121" s="56" t="s">
        <v>19</v>
      </c>
      <c r="F1121" s="58">
        <v>7</v>
      </c>
      <c r="G1121" s="59">
        <v>263.19</v>
      </c>
      <c r="H1121" s="60">
        <v>1842.33</v>
      </c>
      <c r="I1121" s="38"/>
      <c r="J1121" s="38"/>
      <c r="L1121" s="27"/>
    </row>
    <row r="1122" spans="1:12" ht="16.5" customHeight="1" x14ac:dyDescent="0.25">
      <c r="A1122" s="55" t="s">
        <v>90</v>
      </c>
      <c r="B1122" s="56" t="s">
        <v>91</v>
      </c>
      <c r="C1122" s="57" t="s">
        <v>92</v>
      </c>
      <c r="D1122" s="56" t="s">
        <v>11</v>
      </c>
      <c r="E1122" s="56" t="s">
        <v>93</v>
      </c>
      <c r="F1122" s="58">
        <v>170</v>
      </c>
      <c r="G1122" s="59">
        <v>10.82</v>
      </c>
      <c r="H1122" s="60">
        <v>1839.4</v>
      </c>
      <c r="I1122" s="38"/>
      <c r="J1122" s="38"/>
      <c r="L1122" s="27"/>
    </row>
    <row r="1123" spans="1:12" ht="16.5" customHeight="1" x14ac:dyDescent="0.25">
      <c r="A1123" s="55" t="s">
        <v>1132</v>
      </c>
      <c r="B1123" s="56" t="s">
        <v>1133</v>
      </c>
      <c r="C1123" s="57" t="s">
        <v>1134</v>
      </c>
      <c r="D1123" s="56" t="s">
        <v>11</v>
      </c>
      <c r="E1123" s="56" t="s">
        <v>68</v>
      </c>
      <c r="F1123" s="58">
        <v>22</v>
      </c>
      <c r="G1123" s="59">
        <v>83.03</v>
      </c>
      <c r="H1123" s="60">
        <v>1826.66</v>
      </c>
      <c r="I1123" s="38"/>
      <c r="J1123" s="38"/>
      <c r="L1123" s="27"/>
    </row>
    <row r="1124" spans="1:12" ht="16.5" customHeight="1" x14ac:dyDescent="0.25">
      <c r="A1124" s="55" t="s">
        <v>4156</v>
      </c>
      <c r="B1124" s="56" t="s">
        <v>4187</v>
      </c>
      <c r="C1124" s="57" t="s">
        <v>4188</v>
      </c>
      <c r="D1124" s="56" t="s">
        <v>6792</v>
      </c>
      <c r="E1124" s="56" t="s">
        <v>19</v>
      </c>
      <c r="F1124" s="58">
        <v>5</v>
      </c>
      <c r="G1124" s="59">
        <v>363.5</v>
      </c>
      <c r="H1124" s="60">
        <v>1817.5</v>
      </c>
      <c r="I1124" s="38"/>
      <c r="J1124" s="38"/>
      <c r="L1124" s="27"/>
    </row>
    <row r="1125" spans="1:12" ht="16.5" customHeight="1" x14ac:dyDescent="0.25">
      <c r="A1125" s="55" t="s">
        <v>268</v>
      </c>
      <c r="B1125" s="56" t="s">
        <v>269</v>
      </c>
      <c r="C1125" s="57" t="s">
        <v>270</v>
      </c>
      <c r="D1125" s="56" t="s">
        <v>11</v>
      </c>
      <c r="E1125" s="56" t="s">
        <v>68</v>
      </c>
      <c r="F1125" s="58">
        <v>7</v>
      </c>
      <c r="G1125" s="59">
        <v>259.31</v>
      </c>
      <c r="H1125" s="60">
        <v>1815.17</v>
      </c>
      <c r="I1125" s="38"/>
      <c r="J1125" s="38"/>
      <c r="L1125" s="27"/>
    </row>
    <row r="1126" spans="1:12" ht="16.5" customHeight="1" x14ac:dyDescent="0.25">
      <c r="A1126" s="55" t="s">
        <v>4278</v>
      </c>
      <c r="B1126" s="56" t="s">
        <v>4297</v>
      </c>
      <c r="C1126" s="57" t="s">
        <v>4298</v>
      </c>
      <c r="D1126" s="56" t="s">
        <v>11</v>
      </c>
      <c r="E1126" s="56" t="s">
        <v>19</v>
      </c>
      <c r="F1126" s="58">
        <v>127</v>
      </c>
      <c r="G1126" s="59">
        <v>14.27</v>
      </c>
      <c r="H1126" s="60">
        <v>1812.29</v>
      </c>
      <c r="I1126" s="38"/>
      <c r="J1126" s="38"/>
      <c r="L1126" s="27"/>
    </row>
    <row r="1127" spans="1:12" ht="16.5" customHeight="1" x14ac:dyDescent="0.25">
      <c r="A1127" s="55" t="s">
        <v>5629</v>
      </c>
      <c r="B1127" s="56" t="s">
        <v>5630</v>
      </c>
      <c r="C1127" s="57" t="s">
        <v>5631</v>
      </c>
      <c r="D1127" s="56" t="s">
        <v>6792</v>
      </c>
      <c r="E1127" s="56" t="s">
        <v>68</v>
      </c>
      <c r="F1127" s="58">
        <v>7</v>
      </c>
      <c r="G1127" s="59">
        <v>258.85000000000002</v>
      </c>
      <c r="H1127" s="60">
        <v>1811.95</v>
      </c>
      <c r="I1127" s="38"/>
      <c r="J1127" s="38"/>
      <c r="L1127" s="27"/>
    </row>
    <row r="1128" spans="1:12" ht="16.5" customHeight="1" x14ac:dyDescent="0.25">
      <c r="A1128" s="55" t="s">
        <v>1458</v>
      </c>
      <c r="B1128" s="56" t="s">
        <v>1459</v>
      </c>
      <c r="C1128" s="57" t="s">
        <v>1460</v>
      </c>
      <c r="D1128" s="56" t="s">
        <v>11</v>
      </c>
      <c r="E1128" s="56" t="s">
        <v>68</v>
      </c>
      <c r="F1128" s="58">
        <v>52</v>
      </c>
      <c r="G1128" s="59">
        <v>34.72</v>
      </c>
      <c r="H1128" s="60">
        <v>1805.44</v>
      </c>
      <c r="I1128" s="38"/>
      <c r="J1128" s="38"/>
      <c r="L1128" s="27"/>
    </row>
    <row r="1129" spans="1:12" ht="16.5" customHeight="1" x14ac:dyDescent="0.25">
      <c r="A1129" s="55" t="s">
        <v>2331</v>
      </c>
      <c r="B1129" s="56" t="s">
        <v>2332</v>
      </c>
      <c r="C1129" s="57" t="s">
        <v>2333</v>
      </c>
      <c r="D1129" s="56" t="s">
        <v>6792</v>
      </c>
      <c r="E1129" s="56" t="s">
        <v>68</v>
      </c>
      <c r="F1129" s="61">
        <v>470</v>
      </c>
      <c r="G1129" s="59">
        <v>3.84</v>
      </c>
      <c r="H1129" s="60">
        <v>1804.8</v>
      </c>
      <c r="I1129" s="38"/>
      <c r="J1129" s="38"/>
      <c r="L1129" s="27"/>
    </row>
    <row r="1130" spans="1:12" ht="16.5" customHeight="1" x14ac:dyDescent="0.25">
      <c r="A1130" s="55" t="s">
        <v>5457</v>
      </c>
      <c r="B1130" s="56" t="s">
        <v>5458</v>
      </c>
      <c r="C1130" s="57" t="s">
        <v>5459</v>
      </c>
      <c r="D1130" s="56" t="s">
        <v>11</v>
      </c>
      <c r="E1130" s="56" t="s">
        <v>12</v>
      </c>
      <c r="F1130" s="58">
        <v>150</v>
      </c>
      <c r="G1130" s="59">
        <v>12.03</v>
      </c>
      <c r="H1130" s="60">
        <v>1804.5</v>
      </c>
      <c r="I1130" s="38"/>
      <c r="J1130" s="38"/>
      <c r="K1130" s="27" t="s">
        <v>6533</v>
      </c>
      <c r="L1130" s="27"/>
    </row>
    <row r="1131" spans="1:12" ht="16.5" customHeight="1" x14ac:dyDescent="0.25">
      <c r="A1131" s="55" t="s">
        <v>2778</v>
      </c>
      <c r="B1131" s="56" t="s">
        <v>2779</v>
      </c>
      <c r="C1131" s="57" t="s">
        <v>2780</v>
      </c>
      <c r="D1131" s="56" t="s">
        <v>11</v>
      </c>
      <c r="E1131" s="56" t="s">
        <v>68</v>
      </c>
      <c r="F1131" s="58">
        <v>120</v>
      </c>
      <c r="G1131" s="59">
        <v>14.99</v>
      </c>
      <c r="H1131" s="60">
        <v>1798.8</v>
      </c>
      <c r="I1131" s="38"/>
      <c r="J1131" s="38"/>
      <c r="L1131" s="27"/>
    </row>
    <row r="1132" spans="1:12" ht="16.5" customHeight="1" x14ac:dyDescent="0.25">
      <c r="A1132" s="55" t="s">
        <v>1756</v>
      </c>
      <c r="B1132" s="56" t="s">
        <v>1757</v>
      </c>
      <c r="C1132" s="57" t="s">
        <v>1758</v>
      </c>
      <c r="D1132" s="56" t="s">
        <v>6792</v>
      </c>
      <c r="E1132" s="56" t="s">
        <v>19</v>
      </c>
      <c r="F1132" s="58">
        <v>3</v>
      </c>
      <c r="G1132" s="59">
        <v>596.16</v>
      </c>
      <c r="H1132" s="60">
        <v>1788.48</v>
      </c>
      <c r="I1132" s="38"/>
      <c r="J1132" s="38"/>
      <c r="L1132" s="27"/>
    </row>
    <row r="1133" spans="1:12" ht="16.5" customHeight="1" x14ac:dyDescent="0.25">
      <c r="A1133" s="55" t="s">
        <v>5868</v>
      </c>
      <c r="B1133" s="56" t="s">
        <v>5872</v>
      </c>
      <c r="C1133" s="57" t="s">
        <v>5873</v>
      </c>
      <c r="D1133" s="56" t="s">
        <v>6792</v>
      </c>
      <c r="E1133" s="56" t="s">
        <v>12</v>
      </c>
      <c r="F1133" s="58">
        <v>7</v>
      </c>
      <c r="G1133" s="59">
        <v>254.57</v>
      </c>
      <c r="H1133" s="60">
        <v>1781.99</v>
      </c>
      <c r="I1133" s="38"/>
      <c r="J1133" s="38"/>
      <c r="L1133" s="27"/>
    </row>
    <row r="1134" spans="1:12" ht="16.5" customHeight="1" x14ac:dyDescent="0.25">
      <c r="A1134" s="55" t="s">
        <v>2208</v>
      </c>
      <c r="B1134" s="56" t="s">
        <v>2209</v>
      </c>
      <c r="C1134" s="57" t="s">
        <v>2210</v>
      </c>
      <c r="D1134" s="56" t="s">
        <v>6792</v>
      </c>
      <c r="E1134" s="56" t="s">
        <v>19</v>
      </c>
      <c r="F1134" s="61">
        <v>171</v>
      </c>
      <c r="G1134" s="59">
        <v>10.41</v>
      </c>
      <c r="H1134" s="60">
        <v>1780.11</v>
      </c>
      <c r="I1134" s="38"/>
      <c r="J1134" s="38"/>
      <c r="L1134" s="27"/>
    </row>
    <row r="1135" spans="1:12" ht="16.5" customHeight="1" x14ac:dyDescent="0.25">
      <c r="A1135" s="55" t="s">
        <v>1774</v>
      </c>
      <c r="B1135" s="56" t="s">
        <v>1775</v>
      </c>
      <c r="C1135" s="57" t="s">
        <v>1776</v>
      </c>
      <c r="D1135" s="56" t="s">
        <v>6792</v>
      </c>
      <c r="E1135" s="56" t="s">
        <v>68</v>
      </c>
      <c r="F1135" s="58">
        <v>7</v>
      </c>
      <c r="G1135" s="59">
        <v>254.05</v>
      </c>
      <c r="H1135" s="60">
        <v>1778.35</v>
      </c>
      <c r="I1135" s="38"/>
      <c r="J1135" s="38"/>
      <c r="L1135" s="27"/>
    </row>
    <row r="1136" spans="1:12" ht="16.5" customHeight="1" x14ac:dyDescent="0.25">
      <c r="A1136" s="55" t="s">
        <v>1533</v>
      </c>
      <c r="B1136" s="56" t="s">
        <v>1534</v>
      </c>
      <c r="C1136" s="57" t="s">
        <v>1535</v>
      </c>
      <c r="D1136" s="56" t="s">
        <v>11</v>
      </c>
      <c r="E1136" s="56" t="s">
        <v>19</v>
      </c>
      <c r="F1136" s="58">
        <v>26</v>
      </c>
      <c r="G1136" s="59">
        <v>68.3</v>
      </c>
      <c r="H1136" s="60">
        <v>1775.8</v>
      </c>
      <c r="I1136" s="38"/>
      <c r="J1136" s="38"/>
      <c r="L1136" s="27"/>
    </row>
    <row r="1137" spans="1:12" ht="16.5" customHeight="1" x14ac:dyDescent="0.25">
      <c r="A1137" s="55" t="s">
        <v>247</v>
      </c>
      <c r="B1137" s="56" t="s">
        <v>248</v>
      </c>
      <c r="C1137" s="57" t="s">
        <v>249</v>
      </c>
      <c r="D1137" s="56" t="s">
        <v>6792</v>
      </c>
      <c r="E1137" s="56" t="s">
        <v>12</v>
      </c>
      <c r="F1137" s="58">
        <v>7</v>
      </c>
      <c r="G1137" s="59">
        <v>253.14</v>
      </c>
      <c r="H1137" s="60">
        <v>1771.98</v>
      </c>
      <c r="I1137" s="38"/>
      <c r="J1137" s="38"/>
      <c r="L1137" s="27"/>
    </row>
    <row r="1138" spans="1:12" ht="16.5" customHeight="1" x14ac:dyDescent="0.25">
      <c r="A1138" s="55" t="s">
        <v>733</v>
      </c>
      <c r="B1138" s="56" t="s">
        <v>734</v>
      </c>
      <c r="C1138" s="57" t="s">
        <v>735</v>
      </c>
      <c r="D1138" s="56" t="s">
        <v>6792</v>
      </c>
      <c r="E1138" s="56" t="s">
        <v>19</v>
      </c>
      <c r="F1138" s="58">
        <v>12</v>
      </c>
      <c r="G1138" s="59">
        <v>147.11000000000001</v>
      </c>
      <c r="H1138" s="60">
        <v>1765.32</v>
      </c>
      <c r="I1138" s="38"/>
      <c r="J1138" s="38"/>
      <c r="L1138" s="27"/>
    </row>
    <row r="1139" spans="1:12" ht="16.5" customHeight="1" x14ac:dyDescent="0.25">
      <c r="A1139" s="55" t="s">
        <v>3088</v>
      </c>
      <c r="B1139" s="56" t="s">
        <v>3089</v>
      </c>
      <c r="C1139" s="57" t="s">
        <v>3090</v>
      </c>
      <c r="D1139" s="56" t="s">
        <v>6792</v>
      </c>
      <c r="E1139" s="56" t="s">
        <v>19</v>
      </c>
      <c r="F1139" s="58">
        <v>4</v>
      </c>
      <c r="G1139" s="59">
        <v>438.67</v>
      </c>
      <c r="H1139" s="60">
        <v>1754.68</v>
      </c>
      <c r="I1139" s="38"/>
      <c r="J1139" s="38"/>
      <c r="L1139" s="27"/>
    </row>
    <row r="1140" spans="1:12" ht="16.5" customHeight="1" x14ac:dyDescent="0.25">
      <c r="A1140" s="55" t="s">
        <v>1256</v>
      </c>
      <c r="B1140" s="56" t="s">
        <v>1263</v>
      </c>
      <c r="C1140" s="57" t="s">
        <v>1264</v>
      </c>
      <c r="D1140" s="56" t="s">
        <v>6792</v>
      </c>
      <c r="E1140" s="56" t="s">
        <v>68</v>
      </c>
      <c r="F1140" s="58">
        <v>102</v>
      </c>
      <c r="G1140" s="59">
        <v>17.18</v>
      </c>
      <c r="H1140" s="60">
        <v>1752.36</v>
      </c>
      <c r="I1140" s="38"/>
      <c r="J1140" s="38"/>
      <c r="L1140" s="27"/>
    </row>
    <row r="1141" spans="1:12" ht="16.5" customHeight="1" x14ac:dyDescent="0.25">
      <c r="A1141" s="55" t="s">
        <v>2688</v>
      </c>
      <c r="B1141" s="56" t="s">
        <v>2689</v>
      </c>
      <c r="C1141" s="57" t="s">
        <v>2690</v>
      </c>
      <c r="D1141" s="56" t="s">
        <v>6792</v>
      </c>
      <c r="E1141" s="56" t="s">
        <v>68</v>
      </c>
      <c r="F1141" s="58">
        <v>5</v>
      </c>
      <c r="G1141" s="59">
        <v>346.69</v>
      </c>
      <c r="H1141" s="60">
        <v>1733.45</v>
      </c>
      <c r="I1141" s="38"/>
      <c r="J1141" s="38"/>
      <c r="L1141" s="27"/>
    </row>
    <row r="1142" spans="1:12" ht="16.5" customHeight="1" x14ac:dyDescent="0.25">
      <c r="A1142" s="55" t="s">
        <v>4162</v>
      </c>
      <c r="B1142" s="56" t="s">
        <v>4196</v>
      </c>
      <c r="C1142" s="57" t="s">
        <v>4197</v>
      </c>
      <c r="D1142" s="56" t="s">
        <v>6792</v>
      </c>
      <c r="E1142" s="56" t="s">
        <v>19</v>
      </c>
      <c r="F1142" s="58">
        <v>5</v>
      </c>
      <c r="G1142" s="59">
        <v>346.09</v>
      </c>
      <c r="H1142" s="60">
        <v>1730.45</v>
      </c>
      <c r="I1142" s="38"/>
      <c r="J1142" s="38"/>
      <c r="L1142" s="27"/>
    </row>
    <row r="1143" spans="1:12" ht="16.5" customHeight="1" x14ac:dyDescent="0.25">
      <c r="A1143" s="55" t="s">
        <v>3341</v>
      </c>
      <c r="B1143" s="56" t="s">
        <v>3354</v>
      </c>
      <c r="C1143" s="57" t="s">
        <v>3355</v>
      </c>
      <c r="D1143" s="56" t="s">
        <v>6792</v>
      </c>
      <c r="E1143" s="56" t="s">
        <v>19</v>
      </c>
      <c r="F1143" s="58">
        <v>5</v>
      </c>
      <c r="G1143" s="59">
        <v>344.26</v>
      </c>
      <c r="H1143" s="60">
        <v>1721.3</v>
      </c>
      <c r="I1143" s="38"/>
      <c r="J1143" s="38"/>
      <c r="L1143" s="27"/>
    </row>
    <row r="1144" spans="1:12" ht="16.5" customHeight="1" x14ac:dyDescent="0.25">
      <c r="A1144" s="55" t="s">
        <v>3548</v>
      </c>
      <c r="B1144" s="56" t="s">
        <v>3561</v>
      </c>
      <c r="C1144" s="57" t="s">
        <v>3562</v>
      </c>
      <c r="D1144" s="56" t="s">
        <v>6792</v>
      </c>
      <c r="E1144" s="56" t="s">
        <v>19</v>
      </c>
      <c r="F1144" s="58">
        <v>5</v>
      </c>
      <c r="G1144" s="59">
        <v>344.26</v>
      </c>
      <c r="H1144" s="60">
        <v>1721.3</v>
      </c>
      <c r="I1144" s="38"/>
      <c r="J1144" s="38"/>
      <c r="L1144" s="27"/>
    </row>
    <row r="1145" spans="1:12" ht="16.5" customHeight="1" x14ac:dyDescent="0.25">
      <c r="A1145" s="55" t="s">
        <v>5850</v>
      </c>
      <c r="B1145" s="56" t="s">
        <v>5854</v>
      </c>
      <c r="C1145" s="57" t="s">
        <v>5855</v>
      </c>
      <c r="D1145" s="56" t="s">
        <v>6792</v>
      </c>
      <c r="E1145" s="56" t="s">
        <v>19</v>
      </c>
      <c r="F1145" s="58">
        <v>2</v>
      </c>
      <c r="G1145" s="59">
        <v>859.99</v>
      </c>
      <c r="H1145" s="60">
        <v>1719.98</v>
      </c>
      <c r="I1145" s="38"/>
      <c r="J1145" s="38"/>
      <c r="L1145" s="27"/>
    </row>
    <row r="1146" spans="1:12" ht="16.5" customHeight="1" x14ac:dyDescent="0.25">
      <c r="A1146" s="55" t="s">
        <v>241</v>
      </c>
      <c r="B1146" s="56" t="s">
        <v>242</v>
      </c>
      <c r="C1146" s="57" t="s">
        <v>243</v>
      </c>
      <c r="D1146" s="56" t="s">
        <v>6792</v>
      </c>
      <c r="E1146" s="56" t="s">
        <v>12</v>
      </c>
      <c r="F1146" s="58">
        <v>7</v>
      </c>
      <c r="G1146" s="59">
        <v>243.05</v>
      </c>
      <c r="H1146" s="60">
        <v>1701.35</v>
      </c>
      <c r="I1146" s="38"/>
      <c r="J1146" s="38"/>
      <c r="L1146" s="27"/>
    </row>
    <row r="1147" spans="1:12" ht="16.5" customHeight="1" x14ac:dyDescent="0.25">
      <c r="A1147" s="55" t="s">
        <v>244</v>
      </c>
      <c r="B1147" s="56" t="s">
        <v>245</v>
      </c>
      <c r="C1147" s="57" t="s">
        <v>246</v>
      </c>
      <c r="D1147" s="56" t="s">
        <v>6792</v>
      </c>
      <c r="E1147" s="56" t="s">
        <v>12</v>
      </c>
      <c r="F1147" s="58">
        <v>7</v>
      </c>
      <c r="G1147" s="59">
        <v>242.64</v>
      </c>
      <c r="H1147" s="60">
        <v>1698.48</v>
      </c>
      <c r="I1147" s="38"/>
      <c r="J1147" s="38"/>
      <c r="L1147" s="27"/>
    </row>
    <row r="1148" spans="1:12" ht="16.5" customHeight="1" x14ac:dyDescent="0.25">
      <c r="A1148" s="55" t="s">
        <v>5856</v>
      </c>
      <c r="B1148" s="56" t="s">
        <v>5860</v>
      </c>
      <c r="C1148" s="57" t="s">
        <v>5861</v>
      </c>
      <c r="D1148" s="56" t="s">
        <v>6792</v>
      </c>
      <c r="E1148" s="56" t="s">
        <v>68</v>
      </c>
      <c r="F1148" s="58">
        <v>7</v>
      </c>
      <c r="G1148" s="59">
        <v>242</v>
      </c>
      <c r="H1148" s="60">
        <v>1694</v>
      </c>
      <c r="I1148" s="38"/>
      <c r="J1148" s="38"/>
      <c r="L1148" s="27"/>
    </row>
    <row r="1149" spans="1:12" ht="16.5" customHeight="1" x14ac:dyDescent="0.25">
      <c r="A1149" s="55" t="s">
        <v>4436</v>
      </c>
      <c r="B1149" s="56" t="s">
        <v>4437</v>
      </c>
      <c r="C1149" s="57" t="s">
        <v>4438</v>
      </c>
      <c r="D1149" s="56" t="s">
        <v>11</v>
      </c>
      <c r="E1149" s="56" t="s">
        <v>12</v>
      </c>
      <c r="F1149" s="58">
        <v>35</v>
      </c>
      <c r="G1149" s="59">
        <v>48.3</v>
      </c>
      <c r="H1149" s="60">
        <v>1690.5</v>
      </c>
      <c r="I1149" s="38"/>
      <c r="J1149" s="38"/>
      <c r="L1149" s="27"/>
    </row>
    <row r="1150" spans="1:12" ht="16.5" customHeight="1" x14ac:dyDescent="0.25">
      <c r="A1150" s="55" t="s">
        <v>5188</v>
      </c>
      <c r="B1150" s="56" t="s">
        <v>5189</v>
      </c>
      <c r="C1150" s="57" t="s">
        <v>5190</v>
      </c>
      <c r="D1150" s="56" t="s">
        <v>11</v>
      </c>
      <c r="E1150" s="56" t="s">
        <v>12</v>
      </c>
      <c r="F1150" s="58">
        <v>3</v>
      </c>
      <c r="G1150" s="59">
        <v>563.48</v>
      </c>
      <c r="H1150" s="60">
        <v>1690.44</v>
      </c>
      <c r="I1150" s="38"/>
      <c r="J1150" s="38"/>
      <c r="L1150" s="27"/>
    </row>
    <row r="1151" spans="1:12" ht="16.5" customHeight="1" x14ac:dyDescent="0.25">
      <c r="A1151" s="55" t="s">
        <v>3136</v>
      </c>
      <c r="B1151" s="56" t="s">
        <v>3137</v>
      </c>
      <c r="C1151" s="57" t="s">
        <v>3138</v>
      </c>
      <c r="D1151" s="56" t="s">
        <v>6792</v>
      </c>
      <c r="E1151" s="56" t="s">
        <v>19</v>
      </c>
      <c r="F1151" s="58">
        <v>7</v>
      </c>
      <c r="G1151" s="59">
        <v>241.22</v>
      </c>
      <c r="H1151" s="60">
        <v>1688.54</v>
      </c>
      <c r="I1151" s="38"/>
      <c r="J1151" s="38"/>
      <c r="L1151" s="27"/>
    </row>
    <row r="1152" spans="1:12" ht="16.5" customHeight="1" x14ac:dyDescent="0.25">
      <c r="A1152" s="55" t="s">
        <v>2082</v>
      </c>
      <c r="B1152" s="56" t="s">
        <v>2083</v>
      </c>
      <c r="C1152" s="57" t="s">
        <v>2084</v>
      </c>
      <c r="D1152" s="56" t="s">
        <v>36</v>
      </c>
      <c r="E1152" s="56" t="s">
        <v>1653</v>
      </c>
      <c r="F1152" s="61">
        <v>12</v>
      </c>
      <c r="G1152" s="59">
        <v>140.25</v>
      </c>
      <c r="H1152" s="60">
        <v>1683</v>
      </c>
      <c r="I1152" s="38"/>
      <c r="J1152" s="38"/>
      <c r="L1152" s="27"/>
    </row>
    <row r="1153" spans="1:12" ht="16.5" customHeight="1" x14ac:dyDescent="0.25">
      <c r="A1153" s="55" t="s">
        <v>3091</v>
      </c>
      <c r="B1153" s="56" t="s">
        <v>3092</v>
      </c>
      <c r="C1153" s="57" t="s">
        <v>3093</v>
      </c>
      <c r="D1153" s="56" t="s">
        <v>11</v>
      </c>
      <c r="E1153" s="56" t="s">
        <v>19</v>
      </c>
      <c r="F1153" s="58">
        <v>29</v>
      </c>
      <c r="G1153" s="59">
        <v>58.02</v>
      </c>
      <c r="H1153" s="60">
        <v>1682.58</v>
      </c>
      <c r="I1153" s="38"/>
      <c r="J1153" s="38"/>
      <c r="L1153" s="27"/>
    </row>
    <row r="1154" spans="1:12" ht="16.5" customHeight="1" x14ac:dyDescent="0.25">
      <c r="A1154" s="55" t="s">
        <v>908</v>
      </c>
      <c r="B1154" s="56" t="s">
        <v>909</v>
      </c>
      <c r="C1154" s="57" t="s">
        <v>910</v>
      </c>
      <c r="D1154" s="56" t="s">
        <v>6840</v>
      </c>
      <c r="E1154" s="56" t="s">
        <v>68</v>
      </c>
      <c r="F1154" s="58">
        <v>5</v>
      </c>
      <c r="G1154" s="59">
        <v>335.94</v>
      </c>
      <c r="H1154" s="60">
        <v>1679.7</v>
      </c>
      <c r="I1154" s="38"/>
      <c r="J1154" s="38"/>
      <c r="K1154" s="27" t="s">
        <v>6799</v>
      </c>
      <c r="L1154" s="27"/>
    </row>
    <row r="1155" spans="1:12" ht="16.5" customHeight="1" x14ac:dyDescent="0.25">
      <c r="A1155" s="55" t="s">
        <v>4657</v>
      </c>
      <c r="B1155" s="56" t="s">
        <v>4658</v>
      </c>
      <c r="C1155" s="57" t="s">
        <v>4659</v>
      </c>
      <c r="D1155" s="56" t="s">
        <v>6792</v>
      </c>
      <c r="E1155" s="56" t="s">
        <v>68</v>
      </c>
      <c r="F1155" s="58">
        <v>112</v>
      </c>
      <c r="G1155" s="59">
        <v>14.99</v>
      </c>
      <c r="H1155" s="60">
        <v>1678.88</v>
      </c>
      <c r="I1155" s="38"/>
      <c r="J1155" s="38"/>
      <c r="L1155" s="27"/>
    </row>
    <row r="1156" spans="1:12" ht="16.5" customHeight="1" x14ac:dyDescent="0.25">
      <c r="A1156" s="55" t="s">
        <v>4372</v>
      </c>
      <c r="B1156" s="56" t="s">
        <v>4373</v>
      </c>
      <c r="C1156" s="57" t="s">
        <v>4374</v>
      </c>
      <c r="D1156" s="56" t="s">
        <v>6792</v>
      </c>
      <c r="E1156" s="56" t="s">
        <v>12</v>
      </c>
      <c r="F1156" s="58">
        <v>33</v>
      </c>
      <c r="G1156" s="59">
        <v>50.73</v>
      </c>
      <c r="H1156" s="60">
        <v>1674.09</v>
      </c>
      <c r="I1156" s="38"/>
      <c r="J1156" s="38"/>
      <c r="L1156" s="27"/>
    </row>
    <row r="1157" spans="1:12" ht="16.5" customHeight="1" x14ac:dyDescent="0.25">
      <c r="A1157" s="55" t="s">
        <v>5877</v>
      </c>
      <c r="B1157" s="56" t="s">
        <v>5881</v>
      </c>
      <c r="C1157" s="57" t="s">
        <v>5882</v>
      </c>
      <c r="D1157" s="56" t="s">
        <v>6792</v>
      </c>
      <c r="E1157" s="56" t="s">
        <v>19</v>
      </c>
      <c r="F1157" s="58">
        <v>4</v>
      </c>
      <c r="G1157" s="59">
        <v>418.42</v>
      </c>
      <c r="H1157" s="60">
        <v>1673.68</v>
      </c>
      <c r="I1157" s="38"/>
      <c r="J1157" s="38"/>
      <c r="L1157" s="27"/>
    </row>
    <row r="1158" spans="1:12" ht="16.5" customHeight="1" x14ac:dyDescent="0.25">
      <c r="A1158" s="55" t="s">
        <v>1762</v>
      </c>
      <c r="B1158" s="56" t="s">
        <v>1763</v>
      </c>
      <c r="C1158" s="57" t="s">
        <v>1764</v>
      </c>
      <c r="D1158" s="56" t="s">
        <v>6792</v>
      </c>
      <c r="E1158" s="56" t="s">
        <v>19</v>
      </c>
      <c r="F1158" s="58">
        <v>7</v>
      </c>
      <c r="G1158" s="59">
        <v>238.39</v>
      </c>
      <c r="H1158" s="60">
        <v>1668.73</v>
      </c>
      <c r="I1158" s="38"/>
      <c r="J1158" s="38"/>
      <c r="L1158" s="27"/>
    </row>
    <row r="1159" spans="1:12" ht="16.5" customHeight="1" x14ac:dyDescent="0.25">
      <c r="A1159" s="55" t="s">
        <v>130</v>
      </c>
      <c r="B1159" s="56" t="s">
        <v>131</v>
      </c>
      <c r="C1159" s="57" t="s">
        <v>132</v>
      </c>
      <c r="D1159" s="56" t="s">
        <v>6792</v>
      </c>
      <c r="E1159" s="56" t="s">
        <v>12</v>
      </c>
      <c r="F1159" s="58">
        <v>52</v>
      </c>
      <c r="G1159" s="59">
        <v>32.04</v>
      </c>
      <c r="H1159" s="60">
        <v>1666.08</v>
      </c>
      <c r="I1159" s="38"/>
      <c r="J1159" s="38"/>
      <c r="L1159" s="27"/>
    </row>
    <row r="1160" spans="1:12" ht="16.5" customHeight="1" x14ac:dyDescent="0.25">
      <c r="A1160" s="55" t="s">
        <v>4192</v>
      </c>
      <c r="B1160" s="56" t="s">
        <v>4225</v>
      </c>
      <c r="C1160" s="57" t="s">
        <v>4226</v>
      </c>
      <c r="D1160" s="56" t="s">
        <v>11</v>
      </c>
      <c r="E1160" s="56" t="s">
        <v>19</v>
      </c>
      <c r="F1160" s="58">
        <v>37</v>
      </c>
      <c r="G1160" s="59">
        <v>44.99</v>
      </c>
      <c r="H1160" s="60">
        <v>1664.63</v>
      </c>
      <c r="I1160" s="38"/>
      <c r="J1160" s="38"/>
      <c r="L1160" s="27"/>
    </row>
    <row r="1161" spans="1:12" ht="16.5" customHeight="1" x14ac:dyDescent="0.25">
      <c r="A1161" s="55" t="s">
        <v>5784</v>
      </c>
      <c r="B1161" s="56" t="s">
        <v>5788</v>
      </c>
      <c r="C1161" s="57" t="s">
        <v>5789</v>
      </c>
      <c r="D1161" s="56" t="s">
        <v>6792</v>
      </c>
      <c r="E1161" s="56" t="s">
        <v>68</v>
      </c>
      <c r="F1161" s="58">
        <v>2</v>
      </c>
      <c r="G1161" s="59">
        <v>826.86</v>
      </c>
      <c r="H1161" s="60">
        <v>1653.72</v>
      </c>
      <c r="I1161" s="38"/>
      <c r="J1161" s="38"/>
      <c r="L1161" s="27"/>
    </row>
    <row r="1162" spans="1:12" ht="16.5" customHeight="1" x14ac:dyDescent="0.25">
      <c r="A1162" s="55" t="s">
        <v>3404</v>
      </c>
      <c r="B1162" s="56" t="s">
        <v>3417</v>
      </c>
      <c r="C1162" s="57" t="s">
        <v>3418</v>
      </c>
      <c r="D1162" s="56" t="s">
        <v>6792</v>
      </c>
      <c r="E1162" s="56" t="s">
        <v>68</v>
      </c>
      <c r="F1162" s="58">
        <v>1394</v>
      </c>
      <c r="G1162" s="59">
        <v>1.18</v>
      </c>
      <c r="H1162" s="60">
        <v>1644.92</v>
      </c>
      <c r="I1162" s="38"/>
      <c r="J1162" s="38"/>
      <c r="L1162" s="27"/>
    </row>
    <row r="1163" spans="1:12" ht="16.5" customHeight="1" x14ac:dyDescent="0.25">
      <c r="A1163" s="55" t="s">
        <v>4038</v>
      </c>
      <c r="B1163" s="56" t="s">
        <v>4062</v>
      </c>
      <c r="C1163" s="57" t="s">
        <v>4063</v>
      </c>
      <c r="D1163" s="56" t="s">
        <v>6792</v>
      </c>
      <c r="E1163" s="56" t="s">
        <v>19</v>
      </c>
      <c r="F1163" s="58">
        <v>5</v>
      </c>
      <c r="G1163" s="59">
        <v>328.73</v>
      </c>
      <c r="H1163" s="60">
        <v>1643.65</v>
      </c>
      <c r="I1163" s="38"/>
      <c r="J1163" s="38"/>
      <c r="L1163" s="27"/>
    </row>
    <row r="1164" spans="1:12" ht="16.5" customHeight="1" x14ac:dyDescent="0.25">
      <c r="A1164" s="55" t="s">
        <v>4032</v>
      </c>
      <c r="B1164" s="56" t="s">
        <v>4056</v>
      </c>
      <c r="C1164" s="57" t="s">
        <v>4057</v>
      </c>
      <c r="D1164" s="56" t="s">
        <v>6792</v>
      </c>
      <c r="E1164" s="56" t="s">
        <v>19</v>
      </c>
      <c r="F1164" s="58">
        <v>5</v>
      </c>
      <c r="G1164" s="59">
        <v>328.68</v>
      </c>
      <c r="H1164" s="60">
        <v>1643.4</v>
      </c>
      <c r="I1164" s="38"/>
      <c r="J1164" s="38"/>
      <c r="L1164" s="27"/>
    </row>
    <row r="1165" spans="1:12" ht="16.5" customHeight="1" x14ac:dyDescent="0.25">
      <c r="A1165" s="55" t="s">
        <v>2625</v>
      </c>
      <c r="B1165" s="56" t="s">
        <v>2626</v>
      </c>
      <c r="C1165" s="57" t="s">
        <v>2627</v>
      </c>
      <c r="D1165" s="56" t="s">
        <v>6792</v>
      </c>
      <c r="E1165" s="56" t="s">
        <v>19</v>
      </c>
      <c r="F1165" s="58">
        <v>5</v>
      </c>
      <c r="G1165" s="59">
        <v>327.92</v>
      </c>
      <c r="H1165" s="60">
        <v>1639.6</v>
      </c>
      <c r="I1165" s="38"/>
      <c r="J1165" s="38"/>
      <c r="L1165" s="27"/>
    </row>
    <row r="1166" spans="1:12" ht="16.5" customHeight="1" x14ac:dyDescent="0.25">
      <c r="A1166" s="55" t="s">
        <v>705</v>
      </c>
      <c r="B1166" s="56" t="s">
        <v>706</v>
      </c>
      <c r="C1166" s="57" t="s">
        <v>707</v>
      </c>
      <c r="D1166" s="56" t="s">
        <v>6792</v>
      </c>
      <c r="E1166" s="56" t="s">
        <v>698</v>
      </c>
      <c r="F1166" s="58">
        <v>52</v>
      </c>
      <c r="G1166" s="59">
        <v>31.49</v>
      </c>
      <c r="H1166" s="60">
        <v>1637.48</v>
      </c>
      <c r="I1166" s="38"/>
      <c r="J1166" s="38"/>
      <c r="L1166" s="27"/>
    </row>
    <row r="1167" spans="1:12" ht="16.5" customHeight="1" x14ac:dyDescent="0.25">
      <c r="A1167" s="55" t="s">
        <v>1144</v>
      </c>
      <c r="B1167" s="56" t="s">
        <v>1145</v>
      </c>
      <c r="C1167" s="57" t="s">
        <v>1146</v>
      </c>
      <c r="D1167" s="56" t="s">
        <v>11</v>
      </c>
      <c r="E1167" s="56" t="s">
        <v>68</v>
      </c>
      <c r="F1167" s="58">
        <v>37</v>
      </c>
      <c r="G1167" s="59">
        <v>44.16</v>
      </c>
      <c r="H1167" s="60">
        <v>1633.92</v>
      </c>
      <c r="I1167" s="38"/>
      <c r="J1167" s="38"/>
      <c r="L1167" s="27"/>
    </row>
    <row r="1168" spans="1:12" ht="16.5" customHeight="1" x14ac:dyDescent="0.25">
      <c r="A1168" s="55" t="s">
        <v>2340</v>
      </c>
      <c r="B1168" s="56" t="s">
        <v>2341</v>
      </c>
      <c r="C1168" s="57" t="s">
        <v>2342</v>
      </c>
      <c r="D1168" s="56" t="s">
        <v>6792</v>
      </c>
      <c r="E1168" s="56" t="s">
        <v>68</v>
      </c>
      <c r="F1168" s="61">
        <v>18</v>
      </c>
      <c r="G1168" s="59">
        <v>90.7</v>
      </c>
      <c r="H1168" s="60">
        <v>1632.6</v>
      </c>
      <c r="I1168" s="38"/>
      <c r="J1168" s="38"/>
      <c r="L1168" s="27"/>
    </row>
    <row r="1169" spans="1:12" ht="16.5" customHeight="1" x14ac:dyDescent="0.25">
      <c r="A1169" s="55" t="s">
        <v>2550</v>
      </c>
      <c r="B1169" s="56" t="s">
        <v>2551</v>
      </c>
      <c r="C1169" s="57" t="s">
        <v>2552</v>
      </c>
      <c r="D1169" s="56" t="s">
        <v>6840</v>
      </c>
      <c r="E1169" s="56" t="s">
        <v>19</v>
      </c>
      <c r="F1169" s="58">
        <v>40</v>
      </c>
      <c r="G1169" s="59">
        <v>40.67</v>
      </c>
      <c r="H1169" s="60">
        <v>1626.8</v>
      </c>
      <c r="I1169" s="38"/>
      <c r="J1169" s="38"/>
      <c r="L1169" s="27"/>
    </row>
    <row r="1170" spans="1:12" ht="16.5" customHeight="1" x14ac:dyDescent="0.25">
      <c r="A1170" s="55" t="s">
        <v>6114</v>
      </c>
      <c r="B1170" s="56" t="s">
        <v>6127</v>
      </c>
      <c r="C1170" s="57" t="s">
        <v>6128</v>
      </c>
      <c r="D1170" s="56" t="s">
        <v>6792</v>
      </c>
      <c r="E1170" s="56" t="s">
        <v>19</v>
      </c>
      <c r="F1170" s="58">
        <v>7</v>
      </c>
      <c r="G1170" s="59">
        <v>231.21</v>
      </c>
      <c r="H1170" s="60">
        <v>1618.47</v>
      </c>
      <c r="I1170" s="38"/>
      <c r="J1170" s="38"/>
      <c r="L1170" s="27"/>
    </row>
    <row r="1171" spans="1:12" ht="16.5" customHeight="1" x14ac:dyDescent="0.25">
      <c r="A1171" s="55" t="s">
        <v>4970</v>
      </c>
      <c r="B1171" s="56" t="s">
        <v>4974</v>
      </c>
      <c r="C1171" s="57" t="s">
        <v>4975</v>
      </c>
      <c r="D1171" s="56" t="s">
        <v>6792</v>
      </c>
      <c r="E1171" s="56" t="s">
        <v>68</v>
      </c>
      <c r="F1171" s="58">
        <v>8</v>
      </c>
      <c r="G1171" s="59">
        <v>202.22</v>
      </c>
      <c r="H1171" s="60">
        <v>1617.76</v>
      </c>
      <c r="I1171" s="38"/>
      <c r="J1171" s="38"/>
      <c r="L1171" s="27"/>
    </row>
    <row r="1172" spans="1:12" ht="16.5" customHeight="1" x14ac:dyDescent="0.25">
      <c r="A1172" s="55" t="s">
        <v>1708</v>
      </c>
      <c r="B1172" s="56" t="s">
        <v>1709</v>
      </c>
      <c r="C1172" s="57" t="s">
        <v>1710</v>
      </c>
      <c r="D1172" s="56" t="s">
        <v>6792</v>
      </c>
      <c r="E1172" s="56" t="s">
        <v>68</v>
      </c>
      <c r="F1172" s="58">
        <v>3</v>
      </c>
      <c r="G1172" s="59">
        <v>534.91999999999996</v>
      </c>
      <c r="H1172" s="60">
        <v>1604.76</v>
      </c>
      <c r="I1172" s="38"/>
      <c r="J1172" s="38"/>
      <c r="L1172" s="27"/>
    </row>
    <row r="1173" spans="1:12" ht="16.5" customHeight="1" x14ac:dyDescent="0.25">
      <c r="A1173" s="55" t="s">
        <v>1593</v>
      </c>
      <c r="B1173" s="56" t="s">
        <v>1594</v>
      </c>
      <c r="C1173" s="57" t="s">
        <v>1595</v>
      </c>
      <c r="D1173" s="56" t="s">
        <v>6792</v>
      </c>
      <c r="E1173" s="56" t="s">
        <v>68</v>
      </c>
      <c r="F1173" s="58">
        <v>77</v>
      </c>
      <c r="G1173" s="59">
        <v>20.8</v>
      </c>
      <c r="H1173" s="60">
        <v>1601.6</v>
      </c>
      <c r="I1173" s="38"/>
      <c r="J1173" s="38"/>
      <c r="L1173" s="27"/>
    </row>
    <row r="1174" spans="1:12" ht="16.5" customHeight="1" x14ac:dyDescent="0.25">
      <c r="A1174" s="55" t="s">
        <v>3680</v>
      </c>
      <c r="B1174" s="56" t="s">
        <v>3693</v>
      </c>
      <c r="C1174" s="57" t="s">
        <v>3694</v>
      </c>
      <c r="D1174" s="56" t="s">
        <v>6792</v>
      </c>
      <c r="E1174" s="56" t="s">
        <v>19</v>
      </c>
      <c r="F1174" s="58">
        <v>5</v>
      </c>
      <c r="G1174" s="59">
        <v>318.77999999999997</v>
      </c>
      <c r="H1174" s="60">
        <v>1593.9</v>
      </c>
      <c r="I1174" s="38"/>
      <c r="J1174" s="38"/>
      <c r="L1174" s="27"/>
    </row>
    <row r="1175" spans="1:12" ht="16.5" customHeight="1" x14ac:dyDescent="0.25">
      <c r="A1175" s="55" t="s">
        <v>3686</v>
      </c>
      <c r="B1175" s="56" t="s">
        <v>3699</v>
      </c>
      <c r="C1175" s="57" t="s">
        <v>3700</v>
      </c>
      <c r="D1175" s="56" t="s">
        <v>6792</v>
      </c>
      <c r="E1175" s="56" t="s">
        <v>19</v>
      </c>
      <c r="F1175" s="58">
        <v>5</v>
      </c>
      <c r="G1175" s="59">
        <v>318.77999999999997</v>
      </c>
      <c r="H1175" s="60">
        <v>1593.9</v>
      </c>
      <c r="I1175" s="38"/>
      <c r="J1175" s="38"/>
      <c r="L1175" s="27"/>
    </row>
    <row r="1176" spans="1:12" ht="16.5" customHeight="1" x14ac:dyDescent="0.25">
      <c r="A1176" s="55" t="s">
        <v>3689</v>
      </c>
      <c r="B1176" s="56" t="s">
        <v>3702</v>
      </c>
      <c r="C1176" s="57" t="s">
        <v>3703</v>
      </c>
      <c r="D1176" s="56" t="s">
        <v>6792</v>
      </c>
      <c r="E1176" s="56" t="s">
        <v>19</v>
      </c>
      <c r="F1176" s="58">
        <v>5</v>
      </c>
      <c r="G1176" s="59">
        <v>318.77999999999997</v>
      </c>
      <c r="H1176" s="60">
        <v>1593.9</v>
      </c>
      <c r="I1176" s="38"/>
      <c r="J1176" s="38"/>
      <c r="L1176" s="27"/>
    </row>
    <row r="1177" spans="1:12" ht="16.5" customHeight="1" x14ac:dyDescent="0.25">
      <c r="A1177" s="55" t="s">
        <v>3746</v>
      </c>
      <c r="B1177" s="56" t="s">
        <v>3759</v>
      </c>
      <c r="C1177" s="57" t="s">
        <v>3760</v>
      </c>
      <c r="D1177" s="56" t="s">
        <v>6792</v>
      </c>
      <c r="E1177" s="56" t="s">
        <v>19</v>
      </c>
      <c r="F1177" s="58">
        <v>5</v>
      </c>
      <c r="G1177" s="59">
        <v>318.77999999999997</v>
      </c>
      <c r="H1177" s="60">
        <v>1593.9</v>
      </c>
      <c r="I1177" s="38"/>
      <c r="J1177" s="38"/>
      <c r="L1177" s="27"/>
    </row>
    <row r="1178" spans="1:12" ht="16.5" customHeight="1" x14ac:dyDescent="0.25">
      <c r="A1178" s="55" t="s">
        <v>3749</v>
      </c>
      <c r="B1178" s="56" t="s">
        <v>3762</v>
      </c>
      <c r="C1178" s="57" t="s">
        <v>3763</v>
      </c>
      <c r="D1178" s="56" t="s">
        <v>6792</v>
      </c>
      <c r="E1178" s="56" t="s">
        <v>19</v>
      </c>
      <c r="F1178" s="58">
        <v>5</v>
      </c>
      <c r="G1178" s="59">
        <v>318.77999999999997</v>
      </c>
      <c r="H1178" s="60">
        <v>1593.9</v>
      </c>
      <c r="I1178" s="38"/>
      <c r="J1178" s="38"/>
      <c r="L1178" s="27"/>
    </row>
    <row r="1179" spans="1:12" ht="16.5" customHeight="1" x14ac:dyDescent="0.25">
      <c r="A1179" s="55" t="s">
        <v>3752</v>
      </c>
      <c r="B1179" s="56" t="s">
        <v>3765</v>
      </c>
      <c r="C1179" s="57" t="s">
        <v>3766</v>
      </c>
      <c r="D1179" s="56" t="s">
        <v>6792</v>
      </c>
      <c r="E1179" s="56" t="s">
        <v>19</v>
      </c>
      <c r="F1179" s="58">
        <v>5</v>
      </c>
      <c r="G1179" s="59">
        <v>318.77999999999997</v>
      </c>
      <c r="H1179" s="60">
        <v>1593.9</v>
      </c>
      <c r="I1179" s="38"/>
      <c r="J1179" s="38"/>
      <c r="L1179" s="27"/>
    </row>
    <row r="1180" spans="1:12" ht="16.5" customHeight="1" x14ac:dyDescent="0.25">
      <c r="A1180" s="55" t="s">
        <v>1953</v>
      </c>
      <c r="B1180" s="56" t="s">
        <v>1954</v>
      </c>
      <c r="C1180" s="57" t="s">
        <v>1955</v>
      </c>
      <c r="D1180" s="56" t="s">
        <v>11</v>
      </c>
      <c r="E1180" s="56" t="s">
        <v>19</v>
      </c>
      <c r="F1180" s="58">
        <v>32</v>
      </c>
      <c r="G1180" s="59">
        <v>49.7</v>
      </c>
      <c r="H1180" s="60">
        <v>1590.4</v>
      </c>
      <c r="I1180" s="38"/>
      <c r="J1180" s="38"/>
      <c r="L1180" s="27"/>
    </row>
    <row r="1181" spans="1:12" ht="16.5" customHeight="1" x14ac:dyDescent="0.25">
      <c r="A1181" s="55" t="s">
        <v>1405</v>
      </c>
      <c r="B1181" s="56" t="s">
        <v>1406</v>
      </c>
      <c r="C1181" s="57" t="s">
        <v>1407</v>
      </c>
      <c r="D1181" s="56" t="s">
        <v>6792</v>
      </c>
      <c r="E1181" s="56" t="s">
        <v>19</v>
      </c>
      <c r="F1181" s="58">
        <v>2</v>
      </c>
      <c r="G1181" s="59">
        <v>792.97</v>
      </c>
      <c r="H1181" s="60">
        <v>1585.94</v>
      </c>
      <c r="I1181" s="38"/>
      <c r="J1181" s="38"/>
      <c r="L1181" s="27"/>
    </row>
    <row r="1182" spans="1:12" ht="16.5" customHeight="1" x14ac:dyDescent="0.25">
      <c r="A1182" s="55" t="s">
        <v>219</v>
      </c>
      <c r="B1182" s="56" t="s">
        <v>220</v>
      </c>
      <c r="C1182" s="57" t="s">
        <v>221</v>
      </c>
      <c r="D1182" s="56" t="s">
        <v>6792</v>
      </c>
      <c r="E1182" s="56" t="s">
        <v>19</v>
      </c>
      <c r="F1182" s="58">
        <v>5</v>
      </c>
      <c r="G1182" s="59">
        <v>314.93</v>
      </c>
      <c r="H1182" s="60">
        <v>1574.65</v>
      </c>
      <c r="I1182" s="38"/>
      <c r="J1182" s="38"/>
      <c r="L1182" s="27"/>
    </row>
    <row r="1183" spans="1:12" ht="16.5" customHeight="1" x14ac:dyDescent="0.25">
      <c r="A1183" s="55" t="s">
        <v>5182</v>
      </c>
      <c r="B1183" s="56" t="s">
        <v>5183</v>
      </c>
      <c r="C1183" s="57" t="s">
        <v>5184</v>
      </c>
      <c r="D1183" s="56" t="s">
        <v>11</v>
      </c>
      <c r="E1183" s="56" t="s">
        <v>12</v>
      </c>
      <c r="F1183" s="58">
        <v>5</v>
      </c>
      <c r="G1183" s="59">
        <v>314.58999999999997</v>
      </c>
      <c r="H1183" s="60">
        <v>1572.95</v>
      </c>
      <c r="I1183" s="38"/>
      <c r="J1183" s="38"/>
      <c r="L1183" s="27"/>
    </row>
    <row r="1184" spans="1:12" ht="16.5" customHeight="1" x14ac:dyDescent="0.25">
      <c r="A1184" s="55" t="s">
        <v>4425</v>
      </c>
      <c r="B1184" s="56" t="s">
        <v>4426</v>
      </c>
      <c r="C1184" s="57" t="s">
        <v>120</v>
      </c>
      <c r="D1184" s="56" t="s">
        <v>6792</v>
      </c>
      <c r="E1184" s="56" t="s">
        <v>12</v>
      </c>
      <c r="F1184" s="58">
        <v>127</v>
      </c>
      <c r="G1184" s="59">
        <v>12.24</v>
      </c>
      <c r="H1184" s="60">
        <v>1554.48</v>
      </c>
      <c r="I1184" s="38"/>
      <c r="J1184" s="38"/>
      <c r="L1184" s="27"/>
    </row>
    <row r="1185" spans="1:12" ht="16.5" customHeight="1" x14ac:dyDescent="0.25">
      <c r="A1185" s="55" t="s">
        <v>3338</v>
      </c>
      <c r="B1185" s="56" t="s">
        <v>3351</v>
      </c>
      <c r="C1185" s="57" t="s">
        <v>3352</v>
      </c>
      <c r="D1185" s="56" t="s">
        <v>6792</v>
      </c>
      <c r="E1185" s="56" t="s">
        <v>19</v>
      </c>
      <c r="F1185" s="58">
        <v>5</v>
      </c>
      <c r="G1185" s="59">
        <v>309.89</v>
      </c>
      <c r="H1185" s="60">
        <v>1549.45</v>
      </c>
      <c r="I1185" s="38"/>
      <c r="J1185" s="38"/>
      <c r="L1185" s="27"/>
    </row>
    <row r="1186" spans="1:12" ht="16.5" customHeight="1" x14ac:dyDescent="0.25">
      <c r="A1186" s="55" t="s">
        <v>3545</v>
      </c>
      <c r="B1186" s="56" t="s">
        <v>3558</v>
      </c>
      <c r="C1186" s="57" t="s">
        <v>3559</v>
      </c>
      <c r="D1186" s="56" t="s">
        <v>6792</v>
      </c>
      <c r="E1186" s="56" t="s">
        <v>19</v>
      </c>
      <c r="F1186" s="58">
        <v>5</v>
      </c>
      <c r="G1186" s="59">
        <v>309.89</v>
      </c>
      <c r="H1186" s="60">
        <v>1549.45</v>
      </c>
      <c r="I1186" s="38"/>
      <c r="J1186" s="38"/>
      <c r="L1186" s="27"/>
    </row>
    <row r="1187" spans="1:12" ht="16.5" customHeight="1" x14ac:dyDescent="0.25">
      <c r="A1187" s="55" t="s">
        <v>162</v>
      </c>
      <c r="B1187" s="56" t="s">
        <v>163</v>
      </c>
      <c r="C1187" s="57" t="s">
        <v>164</v>
      </c>
      <c r="D1187" s="56" t="s">
        <v>11</v>
      </c>
      <c r="E1187" s="56" t="s">
        <v>12</v>
      </c>
      <c r="F1187" s="58">
        <v>8</v>
      </c>
      <c r="G1187" s="59">
        <v>193.39</v>
      </c>
      <c r="H1187" s="60">
        <v>1547.12</v>
      </c>
      <c r="I1187" s="38"/>
      <c r="J1187" s="38"/>
      <c r="L1187" s="27"/>
    </row>
    <row r="1188" spans="1:12" ht="16.5" customHeight="1" x14ac:dyDescent="0.25">
      <c r="A1188" s="55" t="s">
        <v>608</v>
      </c>
      <c r="B1188" s="56" t="s">
        <v>609</v>
      </c>
      <c r="C1188" s="57" t="s">
        <v>610</v>
      </c>
      <c r="D1188" s="56" t="s">
        <v>6792</v>
      </c>
      <c r="E1188" s="56" t="s">
        <v>68</v>
      </c>
      <c r="F1188" s="58">
        <v>2</v>
      </c>
      <c r="G1188" s="59">
        <v>773.18</v>
      </c>
      <c r="H1188" s="60">
        <v>1546.36</v>
      </c>
      <c r="I1188" s="38"/>
      <c r="J1188" s="38"/>
      <c r="L1188" s="27"/>
    </row>
    <row r="1189" spans="1:12" ht="16.5" customHeight="1" x14ac:dyDescent="0.25">
      <c r="A1189" s="55" t="s">
        <v>2547</v>
      </c>
      <c r="B1189" s="56" t="s">
        <v>2548</v>
      </c>
      <c r="C1189" s="57" t="s">
        <v>2549</v>
      </c>
      <c r="D1189" s="56" t="s">
        <v>6840</v>
      </c>
      <c r="E1189" s="56" t="s">
        <v>19</v>
      </c>
      <c r="F1189" s="58">
        <v>40</v>
      </c>
      <c r="G1189" s="59">
        <v>38.26</v>
      </c>
      <c r="H1189" s="60">
        <v>1530.4</v>
      </c>
      <c r="I1189" s="38"/>
      <c r="J1189" s="38"/>
      <c r="L1189" s="27"/>
    </row>
    <row r="1190" spans="1:12" ht="16.5" customHeight="1" x14ac:dyDescent="0.25">
      <c r="A1190" s="55" t="s">
        <v>3271</v>
      </c>
      <c r="B1190" s="56" t="s">
        <v>3284</v>
      </c>
      <c r="C1190" s="57" t="s">
        <v>3285</v>
      </c>
      <c r="D1190" s="56" t="s">
        <v>6792</v>
      </c>
      <c r="E1190" s="56" t="s">
        <v>19</v>
      </c>
      <c r="F1190" s="61">
        <v>26</v>
      </c>
      <c r="G1190" s="59">
        <v>58.62</v>
      </c>
      <c r="H1190" s="60">
        <v>1524.12</v>
      </c>
      <c r="I1190" s="38"/>
      <c r="J1190" s="38"/>
      <c r="L1190" s="27"/>
    </row>
    <row r="1191" spans="1:12" ht="16.5" customHeight="1" x14ac:dyDescent="0.25">
      <c r="A1191" s="55" t="s">
        <v>4029</v>
      </c>
      <c r="B1191" s="56" t="s">
        <v>4053</v>
      </c>
      <c r="C1191" s="57" t="s">
        <v>4054</v>
      </c>
      <c r="D1191" s="56" t="s">
        <v>6792</v>
      </c>
      <c r="E1191" s="56" t="s">
        <v>19</v>
      </c>
      <c r="F1191" s="58">
        <v>5</v>
      </c>
      <c r="G1191" s="59">
        <v>304.74</v>
      </c>
      <c r="H1191" s="60">
        <v>1523.7</v>
      </c>
      <c r="I1191" s="38"/>
      <c r="J1191" s="38"/>
      <c r="L1191" s="27"/>
    </row>
    <row r="1192" spans="1:12" ht="16.5" customHeight="1" x14ac:dyDescent="0.25">
      <c r="A1192" s="55" t="s">
        <v>6258</v>
      </c>
      <c r="B1192" s="56" t="s">
        <v>6271</v>
      </c>
      <c r="C1192" s="57" t="s">
        <v>6272</v>
      </c>
      <c r="D1192" s="56" t="s">
        <v>6792</v>
      </c>
      <c r="E1192" s="56" t="s">
        <v>6273</v>
      </c>
      <c r="F1192" s="58">
        <v>7</v>
      </c>
      <c r="G1192" s="59">
        <v>217</v>
      </c>
      <c r="H1192" s="60">
        <v>1519</v>
      </c>
      <c r="I1192" s="38"/>
      <c r="J1192" s="38"/>
      <c r="L1192" s="27"/>
    </row>
    <row r="1193" spans="1:12" ht="16.5" customHeight="1" x14ac:dyDescent="0.25">
      <c r="A1193" s="55" t="s">
        <v>5209</v>
      </c>
      <c r="B1193" s="56" t="s">
        <v>5210</v>
      </c>
      <c r="C1193" s="57" t="s">
        <v>5211</v>
      </c>
      <c r="D1193" s="56" t="s">
        <v>11</v>
      </c>
      <c r="E1193" s="56" t="s">
        <v>12</v>
      </c>
      <c r="F1193" s="58">
        <v>70</v>
      </c>
      <c r="G1193" s="59">
        <v>21.68</v>
      </c>
      <c r="H1193" s="60">
        <v>1517.6</v>
      </c>
      <c r="I1193" s="38"/>
      <c r="J1193" s="38"/>
      <c r="L1193" s="27"/>
    </row>
    <row r="1194" spans="1:12" ht="16.5" customHeight="1" x14ac:dyDescent="0.25">
      <c r="A1194" s="55" t="s">
        <v>4026</v>
      </c>
      <c r="B1194" s="56" t="s">
        <v>4050</v>
      </c>
      <c r="C1194" s="57" t="s">
        <v>4051</v>
      </c>
      <c r="D1194" s="56" t="s">
        <v>6792</v>
      </c>
      <c r="E1194" s="56" t="s">
        <v>19</v>
      </c>
      <c r="F1194" s="58">
        <v>5</v>
      </c>
      <c r="G1194" s="59">
        <v>300.77999999999997</v>
      </c>
      <c r="H1194" s="60">
        <v>1503.9</v>
      </c>
      <c r="I1194" s="38"/>
      <c r="J1194" s="38"/>
      <c r="L1194" s="27"/>
    </row>
    <row r="1195" spans="1:12" ht="16.5" customHeight="1" x14ac:dyDescent="0.25">
      <c r="A1195" s="55" t="s">
        <v>6824</v>
      </c>
      <c r="B1195" s="56" t="s">
        <v>283</v>
      </c>
      <c r="C1195" s="57" t="s">
        <v>284</v>
      </c>
      <c r="D1195" s="56" t="s">
        <v>6792</v>
      </c>
      <c r="E1195" s="56" t="s">
        <v>12</v>
      </c>
      <c r="F1195" s="58">
        <v>6</v>
      </c>
      <c r="G1195" s="59">
        <v>249.48</v>
      </c>
      <c r="H1195" s="60">
        <v>1496.88</v>
      </c>
      <c r="I1195" s="38"/>
      <c r="J1195" s="38"/>
      <c r="L1195" s="27"/>
    </row>
    <row r="1196" spans="1:12" ht="16.5" customHeight="1" x14ac:dyDescent="0.25">
      <c r="A1196" s="55" t="s">
        <v>653</v>
      </c>
      <c r="B1196" s="56" t="s">
        <v>654</v>
      </c>
      <c r="C1196" s="57" t="s">
        <v>655</v>
      </c>
      <c r="D1196" s="56" t="s">
        <v>6792</v>
      </c>
      <c r="E1196" s="56" t="s">
        <v>19</v>
      </c>
      <c r="F1196" s="58">
        <v>115</v>
      </c>
      <c r="G1196" s="59">
        <v>13.01</v>
      </c>
      <c r="H1196" s="60">
        <v>1496.15</v>
      </c>
      <c r="I1196" s="38"/>
      <c r="J1196" s="38"/>
      <c r="L1196" s="27"/>
    </row>
    <row r="1197" spans="1:12" ht="16.5" customHeight="1" x14ac:dyDescent="0.25">
      <c r="A1197" s="55" t="s">
        <v>6483</v>
      </c>
      <c r="B1197" s="56" t="s">
        <v>6497</v>
      </c>
      <c r="C1197" s="57" t="s">
        <v>6498</v>
      </c>
      <c r="D1197" s="56" t="s">
        <v>11</v>
      </c>
      <c r="E1197" s="56" t="s">
        <v>29</v>
      </c>
      <c r="F1197" s="58">
        <v>152</v>
      </c>
      <c r="G1197" s="59">
        <v>9.83</v>
      </c>
      <c r="H1197" s="60">
        <v>1494.16</v>
      </c>
      <c r="I1197" s="38"/>
      <c r="J1197" s="38"/>
      <c r="L1197" s="27"/>
    </row>
    <row r="1198" spans="1:12" ht="16.5" customHeight="1" x14ac:dyDescent="0.25">
      <c r="A1198" s="55" t="s">
        <v>4106</v>
      </c>
      <c r="B1198" s="56" t="s">
        <v>4133</v>
      </c>
      <c r="C1198" s="57" t="s">
        <v>4134</v>
      </c>
      <c r="D1198" s="56" t="s">
        <v>6792</v>
      </c>
      <c r="E1198" s="56" t="s">
        <v>19</v>
      </c>
      <c r="F1198" s="58">
        <v>9</v>
      </c>
      <c r="G1198" s="59">
        <v>165.96</v>
      </c>
      <c r="H1198" s="60">
        <v>1493.64</v>
      </c>
      <c r="I1198" s="38"/>
      <c r="J1198" s="38"/>
      <c r="L1198" s="27"/>
    </row>
    <row r="1199" spans="1:12" ht="16.5" customHeight="1" x14ac:dyDescent="0.25">
      <c r="A1199" s="55" t="s">
        <v>6416</v>
      </c>
      <c r="B1199" s="56" t="s">
        <v>6429</v>
      </c>
      <c r="C1199" s="57" t="s">
        <v>6430</v>
      </c>
      <c r="D1199" s="56" t="s">
        <v>6792</v>
      </c>
      <c r="E1199" s="56" t="s">
        <v>93</v>
      </c>
      <c r="F1199" s="58">
        <v>41</v>
      </c>
      <c r="G1199" s="59">
        <v>36.4</v>
      </c>
      <c r="H1199" s="60">
        <v>1492.4</v>
      </c>
      <c r="I1199" s="38"/>
      <c r="J1199" s="38"/>
      <c r="L1199" s="27"/>
    </row>
    <row r="1200" spans="1:12" ht="16.5" customHeight="1" x14ac:dyDescent="0.25">
      <c r="A1200" s="55" t="s">
        <v>2938</v>
      </c>
      <c r="B1200" s="56" t="s">
        <v>2939</v>
      </c>
      <c r="C1200" s="57" t="s">
        <v>2940</v>
      </c>
      <c r="D1200" s="56" t="s">
        <v>6792</v>
      </c>
      <c r="E1200" s="56" t="s">
        <v>19</v>
      </c>
      <c r="F1200" s="58">
        <v>3</v>
      </c>
      <c r="G1200" s="59">
        <v>496.69</v>
      </c>
      <c r="H1200" s="60">
        <v>1490.07</v>
      </c>
      <c r="I1200" s="38"/>
      <c r="J1200" s="38"/>
      <c r="L1200" s="27"/>
    </row>
    <row r="1201" spans="1:12" ht="16.5" customHeight="1" x14ac:dyDescent="0.25">
      <c r="A1201" s="55" t="s">
        <v>6419</v>
      </c>
      <c r="B1201" s="56" t="s">
        <v>6432</v>
      </c>
      <c r="C1201" s="57" t="s">
        <v>6433</v>
      </c>
      <c r="D1201" s="56" t="s">
        <v>6792</v>
      </c>
      <c r="E1201" s="56" t="s">
        <v>68</v>
      </c>
      <c r="F1201" s="58">
        <v>15</v>
      </c>
      <c r="G1201" s="59">
        <v>99.29</v>
      </c>
      <c r="H1201" s="60">
        <v>1489.35</v>
      </c>
      <c r="I1201" s="38"/>
      <c r="J1201" s="38"/>
      <c r="L1201" s="27"/>
    </row>
    <row r="1202" spans="1:12" ht="16.5" customHeight="1" x14ac:dyDescent="0.25">
      <c r="A1202" s="55" t="s">
        <v>5763</v>
      </c>
      <c r="B1202" s="56" t="s">
        <v>5767</v>
      </c>
      <c r="C1202" s="57" t="s">
        <v>5768</v>
      </c>
      <c r="D1202" s="56" t="s">
        <v>11</v>
      </c>
      <c r="E1202" s="56" t="s">
        <v>12</v>
      </c>
      <c r="F1202" s="58">
        <v>66</v>
      </c>
      <c r="G1202" s="59">
        <v>22.5</v>
      </c>
      <c r="H1202" s="60">
        <v>1485</v>
      </c>
      <c r="I1202" s="38"/>
      <c r="J1202" s="38"/>
      <c r="L1202" s="27"/>
    </row>
    <row r="1203" spans="1:12" ht="16.5" customHeight="1" x14ac:dyDescent="0.25">
      <c r="A1203" s="55" t="s">
        <v>995</v>
      </c>
      <c r="B1203" s="56" t="s">
        <v>996</v>
      </c>
      <c r="C1203" s="57" t="s">
        <v>997</v>
      </c>
      <c r="D1203" s="56" t="s">
        <v>6792</v>
      </c>
      <c r="E1203" s="56" t="s">
        <v>12</v>
      </c>
      <c r="F1203" s="58">
        <v>7</v>
      </c>
      <c r="G1203" s="59">
        <v>212.14</v>
      </c>
      <c r="H1203" s="60">
        <v>1484.98</v>
      </c>
      <c r="I1203" s="38"/>
      <c r="J1203" s="38"/>
      <c r="L1203" s="27"/>
    </row>
    <row r="1204" spans="1:12" ht="16.5" customHeight="1" x14ac:dyDescent="0.25">
      <c r="A1204" s="55" t="s">
        <v>5748</v>
      </c>
      <c r="B1204" s="56" t="s">
        <v>5752</v>
      </c>
      <c r="C1204" s="57" t="s">
        <v>5753</v>
      </c>
      <c r="D1204" s="56" t="s">
        <v>11</v>
      </c>
      <c r="E1204" s="56" t="s">
        <v>12</v>
      </c>
      <c r="F1204" s="58">
        <v>43</v>
      </c>
      <c r="G1204" s="59">
        <v>34.39</v>
      </c>
      <c r="H1204" s="60">
        <v>1478.77</v>
      </c>
      <c r="I1204" s="38"/>
      <c r="J1204" s="38"/>
      <c r="L1204" s="27"/>
    </row>
    <row r="1205" spans="1:12" ht="16.5" customHeight="1" x14ac:dyDescent="0.25">
      <c r="A1205" s="55" t="s">
        <v>6440</v>
      </c>
      <c r="B1205" s="56" t="s">
        <v>6451</v>
      </c>
      <c r="C1205" s="57" t="s">
        <v>6452</v>
      </c>
      <c r="D1205" s="56" t="s">
        <v>6792</v>
      </c>
      <c r="E1205" s="56" t="s">
        <v>19</v>
      </c>
      <c r="F1205" s="58">
        <v>5</v>
      </c>
      <c r="G1205" s="59">
        <v>294.31</v>
      </c>
      <c r="H1205" s="60">
        <v>1471.55</v>
      </c>
      <c r="I1205" s="38"/>
      <c r="J1205" s="38"/>
      <c r="L1205" s="27"/>
    </row>
    <row r="1206" spans="1:12" ht="16.5" customHeight="1" x14ac:dyDescent="0.25">
      <c r="A1206" s="55" t="s">
        <v>6138</v>
      </c>
      <c r="B1206" s="56" t="s">
        <v>6151</v>
      </c>
      <c r="C1206" s="57" t="s">
        <v>6152</v>
      </c>
      <c r="D1206" s="56" t="s">
        <v>11</v>
      </c>
      <c r="E1206" s="56" t="s">
        <v>12</v>
      </c>
      <c r="F1206" s="58">
        <v>60</v>
      </c>
      <c r="G1206" s="59">
        <v>24.49</v>
      </c>
      <c r="H1206" s="60">
        <v>1469.4</v>
      </c>
      <c r="I1206" s="38"/>
      <c r="J1206" s="38"/>
      <c r="L1206" s="27"/>
    </row>
    <row r="1207" spans="1:12" ht="16.5" customHeight="1" x14ac:dyDescent="0.25">
      <c r="A1207" s="55" t="s">
        <v>45</v>
      </c>
      <c r="B1207" s="56" t="s">
        <v>46</v>
      </c>
      <c r="C1207" s="57" t="s">
        <v>47</v>
      </c>
      <c r="D1207" s="56" t="s">
        <v>6792</v>
      </c>
      <c r="E1207" s="56" t="s">
        <v>29</v>
      </c>
      <c r="F1207" s="58">
        <v>52</v>
      </c>
      <c r="G1207" s="59">
        <v>28.25</v>
      </c>
      <c r="H1207" s="60">
        <v>1469</v>
      </c>
      <c r="I1207" s="38"/>
      <c r="J1207" s="38"/>
      <c r="L1207" s="27"/>
    </row>
    <row r="1208" spans="1:12" ht="16.5" customHeight="1" x14ac:dyDescent="0.25">
      <c r="A1208" s="55" t="s">
        <v>3722</v>
      </c>
      <c r="B1208" s="56" t="s">
        <v>3735</v>
      </c>
      <c r="C1208" s="57" t="s">
        <v>3736</v>
      </c>
      <c r="D1208" s="56" t="s">
        <v>6792</v>
      </c>
      <c r="E1208" s="56" t="s">
        <v>12</v>
      </c>
      <c r="F1208" s="58">
        <v>5</v>
      </c>
      <c r="G1208" s="59">
        <v>293.57</v>
      </c>
      <c r="H1208" s="60">
        <v>1467.85</v>
      </c>
      <c r="I1208" s="38"/>
      <c r="J1208" s="38"/>
      <c r="L1208" s="27"/>
    </row>
    <row r="1209" spans="1:12" ht="16.5" customHeight="1" x14ac:dyDescent="0.25">
      <c r="A1209" s="55" t="s">
        <v>6619</v>
      </c>
      <c r="B1209" s="56" t="s">
        <v>6632</v>
      </c>
      <c r="C1209" s="57" t="s">
        <v>6633</v>
      </c>
      <c r="D1209" s="56" t="s">
        <v>6840</v>
      </c>
      <c r="E1209" s="56" t="s">
        <v>68</v>
      </c>
      <c r="F1209" s="61">
        <v>26</v>
      </c>
      <c r="G1209" s="59">
        <v>56.41</v>
      </c>
      <c r="H1209" s="60">
        <v>1466.66</v>
      </c>
      <c r="I1209" s="38"/>
      <c r="J1209" s="38"/>
      <c r="L1209" s="27"/>
    </row>
    <row r="1210" spans="1:12" ht="16.5" customHeight="1" x14ac:dyDescent="0.25">
      <c r="A1210" s="55" t="s">
        <v>769</v>
      </c>
      <c r="B1210" s="56" t="s">
        <v>770</v>
      </c>
      <c r="C1210" s="57" t="s">
        <v>771</v>
      </c>
      <c r="D1210" s="56" t="s">
        <v>6792</v>
      </c>
      <c r="E1210" s="56" t="s">
        <v>772</v>
      </c>
      <c r="F1210" s="58">
        <v>7</v>
      </c>
      <c r="G1210" s="59">
        <v>209.4</v>
      </c>
      <c r="H1210" s="60">
        <v>1465.8</v>
      </c>
      <c r="I1210" s="38"/>
      <c r="J1210" s="38"/>
      <c r="L1210" s="27"/>
    </row>
    <row r="1211" spans="1:12" ht="16.5" customHeight="1" x14ac:dyDescent="0.25">
      <c r="A1211" s="55" t="s">
        <v>2754</v>
      </c>
      <c r="B1211" s="56" t="s">
        <v>2755</v>
      </c>
      <c r="C1211" s="57" t="s">
        <v>2756</v>
      </c>
      <c r="D1211" s="56" t="s">
        <v>6792</v>
      </c>
      <c r="E1211" s="56" t="s">
        <v>19</v>
      </c>
      <c r="F1211" s="58">
        <v>5</v>
      </c>
      <c r="G1211" s="59">
        <v>292.39</v>
      </c>
      <c r="H1211" s="60">
        <v>1461.95</v>
      </c>
      <c r="I1211" s="38"/>
      <c r="J1211" s="38"/>
      <c r="L1211" s="27"/>
    </row>
    <row r="1212" spans="1:12" ht="16.5" customHeight="1" x14ac:dyDescent="0.25">
      <c r="A1212" s="55" t="s">
        <v>5206</v>
      </c>
      <c r="B1212" s="56" t="s">
        <v>5207</v>
      </c>
      <c r="C1212" s="57" t="s">
        <v>5208</v>
      </c>
      <c r="D1212" s="56" t="s">
        <v>6792</v>
      </c>
      <c r="E1212" s="56" t="s">
        <v>19</v>
      </c>
      <c r="F1212" s="58">
        <v>3</v>
      </c>
      <c r="G1212" s="59">
        <v>486.99</v>
      </c>
      <c r="H1212" s="60">
        <v>1460.97</v>
      </c>
      <c r="I1212" s="38"/>
      <c r="J1212" s="38"/>
      <c r="L1212" s="27"/>
    </row>
    <row r="1213" spans="1:12" ht="16.5" customHeight="1" x14ac:dyDescent="0.25">
      <c r="A1213" s="55" t="s">
        <v>1590</v>
      </c>
      <c r="B1213" s="56" t="s">
        <v>1591</v>
      </c>
      <c r="C1213" s="57" t="s">
        <v>1592</v>
      </c>
      <c r="D1213" s="56" t="s">
        <v>6792</v>
      </c>
      <c r="E1213" s="56" t="s">
        <v>68</v>
      </c>
      <c r="F1213" s="58">
        <v>77</v>
      </c>
      <c r="G1213" s="59">
        <v>18.899999999999999</v>
      </c>
      <c r="H1213" s="60">
        <v>1455.3</v>
      </c>
      <c r="I1213" s="38"/>
      <c r="J1213" s="38"/>
      <c r="L1213" s="27"/>
    </row>
    <row r="1214" spans="1:12" ht="16.5" customHeight="1" x14ac:dyDescent="0.25">
      <c r="A1214" s="55" t="s">
        <v>2971</v>
      </c>
      <c r="B1214" s="56" t="s">
        <v>2972</v>
      </c>
      <c r="C1214" s="57" t="s">
        <v>2973</v>
      </c>
      <c r="D1214" s="56" t="s">
        <v>11</v>
      </c>
      <c r="E1214" s="56" t="s">
        <v>19</v>
      </c>
      <c r="F1214" s="58">
        <v>5</v>
      </c>
      <c r="G1214" s="59">
        <v>290.16000000000003</v>
      </c>
      <c r="H1214" s="60">
        <v>1450.8</v>
      </c>
      <c r="I1214" s="38"/>
      <c r="J1214" s="38"/>
      <c r="L1214" s="27"/>
    </row>
    <row r="1215" spans="1:12" ht="16.5" customHeight="1" x14ac:dyDescent="0.25">
      <c r="A1215" s="55" t="s">
        <v>5977</v>
      </c>
      <c r="B1215" s="56" t="s">
        <v>5980</v>
      </c>
      <c r="C1215" s="57" t="s">
        <v>5879</v>
      </c>
      <c r="D1215" s="56" t="s">
        <v>6792</v>
      </c>
      <c r="E1215" s="56" t="s">
        <v>12</v>
      </c>
      <c r="F1215" s="58">
        <v>7</v>
      </c>
      <c r="G1215" s="59">
        <v>206.44</v>
      </c>
      <c r="H1215" s="60">
        <v>1445.08</v>
      </c>
      <c r="I1215" s="38"/>
      <c r="J1215" s="38"/>
      <c r="L1215" s="27"/>
    </row>
    <row r="1216" spans="1:12" ht="16.5" customHeight="1" x14ac:dyDescent="0.25">
      <c r="A1216" s="55" t="s">
        <v>6283</v>
      </c>
      <c r="B1216" s="56" t="s">
        <v>6296</v>
      </c>
      <c r="C1216" s="57" t="s">
        <v>6297</v>
      </c>
      <c r="D1216" s="56" t="s">
        <v>6792</v>
      </c>
      <c r="E1216" s="56" t="s">
        <v>68</v>
      </c>
      <c r="F1216" s="58">
        <v>7</v>
      </c>
      <c r="G1216" s="59">
        <v>205.66</v>
      </c>
      <c r="H1216" s="60">
        <v>1439.62</v>
      </c>
      <c r="I1216" s="38"/>
      <c r="J1216" s="38"/>
      <c r="L1216" s="27"/>
    </row>
    <row r="1217" spans="1:12" ht="16.5" customHeight="1" x14ac:dyDescent="0.25">
      <c r="A1217" s="55" t="s">
        <v>4850</v>
      </c>
      <c r="B1217" s="56" t="s">
        <v>4854</v>
      </c>
      <c r="C1217" s="57" t="s">
        <v>4855</v>
      </c>
      <c r="D1217" s="56" t="s">
        <v>6792</v>
      </c>
      <c r="E1217" s="56" t="s">
        <v>12</v>
      </c>
      <c r="F1217" s="58">
        <v>26</v>
      </c>
      <c r="G1217" s="59">
        <v>55</v>
      </c>
      <c r="H1217" s="60">
        <v>1430</v>
      </c>
      <c r="I1217" s="38"/>
      <c r="J1217" s="38"/>
      <c r="L1217" s="27"/>
    </row>
    <row r="1218" spans="1:12" ht="16.5" customHeight="1" x14ac:dyDescent="0.25">
      <c r="A1218" s="55" t="s">
        <v>4055</v>
      </c>
      <c r="B1218" s="56" t="s">
        <v>4080</v>
      </c>
      <c r="C1218" s="57" t="s">
        <v>4081</v>
      </c>
      <c r="D1218" s="56" t="s">
        <v>11</v>
      </c>
      <c r="E1218" s="56" t="s">
        <v>19</v>
      </c>
      <c r="F1218" s="58">
        <v>19</v>
      </c>
      <c r="G1218" s="59">
        <v>75.14</v>
      </c>
      <c r="H1218" s="60">
        <v>1427.66</v>
      </c>
      <c r="I1218" s="38"/>
      <c r="J1218" s="38"/>
      <c r="L1218" s="27"/>
    </row>
    <row r="1219" spans="1:12" ht="16.5" customHeight="1" x14ac:dyDescent="0.25">
      <c r="A1219" s="55" t="s">
        <v>6111</v>
      </c>
      <c r="B1219" s="56" t="s">
        <v>6124</v>
      </c>
      <c r="C1219" s="57" t="s">
        <v>6125</v>
      </c>
      <c r="D1219" s="56" t="s">
        <v>6792</v>
      </c>
      <c r="E1219" s="56" t="s">
        <v>19</v>
      </c>
      <c r="F1219" s="58">
        <v>7</v>
      </c>
      <c r="G1219" s="59">
        <v>203.7</v>
      </c>
      <c r="H1219" s="60">
        <v>1425.9</v>
      </c>
      <c r="I1219" s="38"/>
      <c r="J1219" s="38"/>
      <c r="L1219" s="27"/>
    </row>
    <row r="1220" spans="1:12" ht="16.5" customHeight="1" x14ac:dyDescent="0.25">
      <c r="A1220" s="55" t="s">
        <v>3228</v>
      </c>
      <c r="B1220" s="56" t="s">
        <v>3239</v>
      </c>
      <c r="C1220" s="57" t="s">
        <v>3240</v>
      </c>
      <c r="D1220" s="56" t="s">
        <v>6792</v>
      </c>
      <c r="E1220" s="56" t="s">
        <v>19</v>
      </c>
      <c r="F1220" s="61">
        <v>102</v>
      </c>
      <c r="G1220" s="59">
        <v>13.95</v>
      </c>
      <c r="H1220" s="60">
        <v>1422.9</v>
      </c>
      <c r="I1220" s="38"/>
      <c r="J1220" s="38"/>
      <c r="L1220" s="27"/>
    </row>
    <row r="1221" spans="1:12" ht="16.5" customHeight="1" x14ac:dyDescent="0.25">
      <c r="A1221" s="55" t="s">
        <v>5176</v>
      </c>
      <c r="B1221" s="56" t="s">
        <v>5177</v>
      </c>
      <c r="C1221" s="57" t="s">
        <v>5178</v>
      </c>
      <c r="D1221" s="56" t="s">
        <v>11</v>
      </c>
      <c r="E1221" s="56" t="s">
        <v>12</v>
      </c>
      <c r="F1221" s="58">
        <v>5</v>
      </c>
      <c r="G1221" s="59">
        <v>284.39</v>
      </c>
      <c r="H1221" s="60">
        <v>1421.95</v>
      </c>
      <c r="I1221" s="38"/>
      <c r="J1221" s="38"/>
      <c r="L1221" s="27"/>
    </row>
    <row r="1222" spans="1:12" ht="16.5" customHeight="1" x14ac:dyDescent="0.25">
      <c r="A1222" s="55" t="s">
        <v>3887</v>
      </c>
      <c r="B1222" s="56" t="s">
        <v>3909</v>
      </c>
      <c r="C1222" s="57" t="s">
        <v>3910</v>
      </c>
      <c r="D1222" s="56" t="s">
        <v>6792</v>
      </c>
      <c r="E1222" s="56" t="s">
        <v>19</v>
      </c>
      <c r="F1222" s="58">
        <v>5</v>
      </c>
      <c r="G1222" s="59">
        <v>283.61</v>
      </c>
      <c r="H1222" s="60">
        <v>1418.05</v>
      </c>
      <c r="I1222" s="38"/>
      <c r="J1222" s="38"/>
      <c r="L1222" s="27"/>
    </row>
    <row r="1223" spans="1:12" ht="16.5" customHeight="1" x14ac:dyDescent="0.25">
      <c r="A1223" s="55" t="s">
        <v>6601</v>
      </c>
      <c r="B1223" s="56" t="s">
        <v>6614</v>
      </c>
      <c r="C1223" s="57" t="s">
        <v>6615</v>
      </c>
      <c r="D1223" s="56" t="s">
        <v>6840</v>
      </c>
      <c r="E1223" s="56" t="s">
        <v>12</v>
      </c>
      <c r="F1223" s="61">
        <v>17</v>
      </c>
      <c r="G1223" s="59">
        <v>83.03</v>
      </c>
      <c r="H1223" s="60">
        <v>1411.51</v>
      </c>
      <c r="I1223" s="38"/>
      <c r="J1223" s="38"/>
      <c r="L1223" s="27"/>
    </row>
    <row r="1224" spans="1:12" ht="16.5" customHeight="1" x14ac:dyDescent="0.25">
      <c r="A1224" s="55" t="s">
        <v>4694</v>
      </c>
      <c r="B1224" s="56" t="s">
        <v>4695</v>
      </c>
      <c r="C1224" s="57" t="s">
        <v>4696</v>
      </c>
      <c r="D1224" s="56" t="s">
        <v>11</v>
      </c>
      <c r="E1224" s="56" t="s">
        <v>12</v>
      </c>
      <c r="F1224" s="58">
        <v>31</v>
      </c>
      <c r="G1224" s="59">
        <v>45.27</v>
      </c>
      <c r="H1224" s="60">
        <v>1403.37</v>
      </c>
      <c r="I1224" s="38"/>
      <c r="J1224" s="38"/>
      <c r="L1224" s="27"/>
    </row>
    <row r="1225" spans="1:12" ht="16.5" customHeight="1" x14ac:dyDescent="0.25">
      <c r="A1225" s="55" t="s">
        <v>2016</v>
      </c>
      <c r="B1225" s="56" t="s">
        <v>2017</v>
      </c>
      <c r="C1225" s="57" t="s">
        <v>2018</v>
      </c>
      <c r="D1225" s="56" t="s">
        <v>11</v>
      </c>
      <c r="E1225" s="56" t="s">
        <v>19</v>
      </c>
      <c r="F1225" s="58">
        <v>5</v>
      </c>
      <c r="G1225" s="59">
        <v>280.63</v>
      </c>
      <c r="H1225" s="60">
        <v>1403.15</v>
      </c>
      <c r="I1225" s="38"/>
      <c r="J1225" s="38"/>
      <c r="L1225" s="27"/>
    </row>
    <row r="1226" spans="1:12" ht="16.5" customHeight="1" x14ac:dyDescent="0.25">
      <c r="A1226" s="55" t="s">
        <v>2382</v>
      </c>
      <c r="B1226" s="56" t="s">
        <v>2383</v>
      </c>
      <c r="C1226" s="57" t="s">
        <v>2384</v>
      </c>
      <c r="D1226" s="56" t="s">
        <v>6792</v>
      </c>
      <c r="E1226" s="56" t="s">
        <v>19</v>
      </c>
      <c r="F1226" s="61">
        <v>5</v>
      </c>
      <c r="G1226" s="59">
        <v>280.57</v>
      </c>
      <c r="H1226" s="60">
        <v>1402.85</v>
      </c>
      <c r="I1226" s="38"/>
      <c r="J1226" s="38"/>
      <c r="L1226" s="27"/>
    </row>
    <row r="1227" spans="1:12" ht="16.5" customHeight="1" x14ac:dyDescent="0.25">
      <c r="A1227" s="55" t="s">
        <v>4058</v>
      </c>
      <c r="B1227" s="56" t="s">
        <v>4083</v>
      </c>
      <c r="C1227" s="57" t="s">
        <v>4084</v>
      </c>
      <c r="D1227" s="56" t="s">
        <v>11</v>
      </c>
      <c r="E1227" s="56" t="s">
        <v>19</v>
      </c>
      <c r="F1227" s="58">
        <v>31</v>
      </c>
      <c r="G1227" s="59">
        <v>45.15</v>
      </c>
      <c r="H1227" s="60">
        <v>1399.65</v>
      </c>
      <c r="I1227" s="38"/>
      <c r="J1227" s="38"/>
      <c r="L1227" s="27"/>
    </row>
    <row r="1228" spans="1:12" ht="16.5" customHeight="1" x14ac:dyDescent="0.25">
      <c r="A1228" s="55" t="s">
        <v>1962</v>
      </c>
      <c r="B1228" s="56" t="s">
        <v>1963</v>
      </c>
      <c r="C1228" s="57" t="s">
        <v>1964</v>
      </c>
      <c r="D1228" s="56" t="s">
        <v>6792</v>
      </c>
      <c r="E1228" s="56" t="s">
        <v>19</v>
      </c>
      <c r="F1228" s="58">
        <v>5</v>
      </c>
      <c r="G1228" s="59">
        <v>279.38</v>
      </c>
      <c r="H1228" s="60">
        <v>1396.9</v>
      </c>
      <c r="I1228" s="38"/>
      <c r="J1228" s="38"/>
      <c r="L1228" s="27"/>
    </row>
    <row r="1229" spans="1:12" ht="16.5" customHeight="1" x14ac:dyDescent="0.25">
      <c r="A1229" s="55" t="s">
        <v>2019</v>
      </c>
      <c r="B1229" s="56" t="s">
        <v>2020</v>
      </c>
      <c r="C1229" s="57" t="s">
        <v>2021</v>
      </c>
      <c r="D1229" s="56" t="s">
        <v>11</v>
      </c>
      <c r="E1229" s="56" t="s">
        <v>19</v>
      </c>
      <c r="F1229" s="58">
        <v>3</v>
      </c>
      <c r="G1229" s="59">
        <v>462.59</v>
      </c>
      <c r="H1229" s="60">
        <v>1387.77</v>
      </c>
      <c r="I1229" s="38"/>
      <c r="J1229" s="38"/>
      <c r="L1229" s="27"/>
    </row>
    <row r="1230" spans="1:12" ht="16.5" customHeight="1" x14ac:dyDescent="0.25">
      <c r="A1230" s="55" t="s">
        <v>2819</v>
      </c>
      <c r="B1230" s="56" t="s">
        <v>2820</v>
      </c>
      <c r="C1230" s="57" t="s">
        <v>2821</v>
      </c>
      <c r="D1230" s="56" t="s">
        <v>6792</v>
      </c>
      <c r="E1230" s="56" t="s">
        <v>19</v>
      </c>
      <c r="F1230" s="58">
        <v>4</v>
      </c>
      <c r="G1230" s="59">
        <v>346</v>
      </c>
      <c r="H1230" s="60">
        <v>1384</v>
      </c>
      <c r="I1230" s="38"/>
      <c r="J1230" s="38"/>
      <c r="L1230" s="27"/>
    </row>
    <row r="1231" spans="1:12" ht="16.5" customHeight="1" x14ac:dyDescent="0.25">
      <c r="A1231" s="55" t="s">
        <v>1209</v>
      </c>
      <c r="B1231" s="56" t="s">
        <v>1213</v>
      </c>
      <c r="C1231" s="57" t="s">
        <v>1214</v>
      </c>
      <c r="D1231" s="56" t="s">
        <v>6792</v>
      </c>
      <c r="E1231" s="56" t="s">
        <v>12</v>
      </c>
      <c r="F1231" s="58">
        <v>199</v>
      </c>
      <c r="G1231" s="59">
        <v>6.95</v>
      </c>
      <c r="H1231" s="60">
        <v>1383.05</v>
      </c>
      <c r="I1231" s="38"/>
      <c r="J1231" s="38"/>
      <c r="L1231" s="27"/>
    </row>
    <row r="1232" spans="1:12" ht="16.5" customHeight="1" x14ac:dyDescent="0.25">
      <c r="A1232" s="55" t="s">
        <v>2532</v>
      </c>
      <c r="B1232" s="56" t="s">
        <v>2533</v>
      </c>
      <c r="C1232" s="57" t="s">
        <v>2534</v>
      </c>
      <c r="D1232" s="56" t="s">
        <v>6840</v>
      </c>
      <c r="E1232" s="56" t="s">
        <v>19</v>
      </c>
      <c r="F1232" s="58">
        <v>40</v>
      </c>
      <c r="G1232" s="59">
        <v>34.56</v>
      </c>
      <c r="H1232" s="60">
        <v>1382.4</v>
      </c>
      <c r="I1232" s="38"/>
      <c r="J1232" s="38"/>
      <c r="L1232" s="27"/>
    </row>
    <row r="1233" spans="1:12" ht="16.5" customHeight="1" x14ac:dyDescent="0.25">
      <c r="A1233" s="55" t="s">
        <v>1335</v>
      </c>
      <c r="B1233" s="56" t="s">
        <v>1342</v>
      </c>
      <c r="C1233" s="57" t="s">
        <v>1343</v>
      </c>
      <c r="D1233" s="56" t="s">
        <v>6792</v>
      </c>
      <c r="E1233" s="56" t="s">
        <v>68</v>
      </c>
      <c r="F1233" s="58">
        <v>5</v>
      </c>
      <c r="G1233" s="59">
        <v>275.83</v>
      </c>
      <c r="H1233" s="60">
        <v>1379.15</v>
      </c>
      <c r="I1233" s="38"/>
      <c r="J1233" s="38"/>
      <c r="L1233" s="27"/>
    </row>
    <row r="1234" spans="1:12" ht="16.5" customHeight="1" x14ac:dyDescent="0.25">
      <c r="A1234" s="55" t="s">
        <v>3908</v>
      </c>
      <c r="B1234" s="56" t="s">
        <v>3930</v>
      </c>
      <c r="C1234" s="57" t="s">
        <v>3931</v>
      </c>
      <c r="D1234" s="56" t="s">
        <v>6792</v>
      </c>
      <c r="E1234" s="56" t="s">
        <v>19</v>
      </c>
      <c r="F1234" s="58">
        <v>5</v>
      </c>
      <c r="G1234" s="59">
        <v>274.92</v>
      </c>
      <c r="H1234" s="60">
        <v>1374.6</v>
      </c>
      <c r="I1234" s="38"/>
      <c r="J1234" s="38"/>
      <c r="L1234" s="27"/>
    </row>
    <row r="1235" spans="1:12" ht="16.5" customHeight="1" x14ac:dyDescent="0.25">
      <c r="A1235" s="55" t="s">
        <v>4165</v>
      </c>
      <c r="B1235" s="56" t="s">
        <v>4199</v>
      </c>
      <c r="C1235" s="57" t="s">
        <v>4200</v>
      </c>
      <c r="D1235" s="56" t="s">
        <v>6792</v>
      </c>
      <c r="E1235" s="56" t="s">
        <v>19</v>
      </c>
      <c r="F1235" s="58">
        <v>5</v>
      </c>
      <c r="G1235" s="59">
        <v>274.08999999999997</v>
      </c>
      <c r="H1235" s="60">
        <v>1370.45</v>
      </c>
      <c r="I1235" s="38"/>
      <c r="J1235" s="38"/>
      <c r="L1235" s="27"/>
    </row>
    <row r="1236" spans="1:12" ht="16.5" customHeight="1" x14ac:dyDescent="0.25">
      <c r="A1236" s="55" t="s">
        <v>6595</v>
      </c>
      <c r="B1236" s="56" t="s">
        <v>6608</v>
      </c>
      <c r="C1236" s="57" t="s">
        <v>6609</v>
      </c>
      <c r="D1236" s="56" t="s">
        <v>6840</v>
      </c>
      <c r="E1236" s="56" t="s">
        <v>12</v>
      </c>
      <c r="F1236" s="61">
        <v>12</v>
      </c>
      <c r="G1236" s="59">
        <v>114.02</v>
      </c>
      <c r="H1236" s="60">
        <v>1368.24</v>
      </c>
      <c r="I1236" s="38"/>
      <c r="J1236" s="38"/>
      <c r="L1236" s="27"/>
    </row>
    <row r="1237" spans="1:12" ht="16.5" customHeight="1" x14ac:dyDescent="0.25">
      <c r="A1237" s="55" t="s">
        <v>6126</v>
      </c>
      <c r="B1237" s="56" t="s">
        <v>6139</v>
      </c>
      <c r="C1237" s="57" t="s">
        <v>6140</v>
      </c>
      <c r="D1237" s="56" t="s">
        <v>6792</v>
      </c>
      <c r="E1237" s="56" t="s">
        <v>68</v>
      </c>
      <c r="F1237" s="58">
        <v>7</v>
      </c>
      <c r="G1237" s="59">
        <v>193.86</v>
      </c>
      <c r="H1237" s="60">
        <v>1357.02</v>
      </c>
      <c r="I1237" s="38"/>
      <c r="J1237" s="38"/>
      <c r="L1237" s="27"/>
    </row>
    <row r="1238" spans="1:12" ht="16.5" customHeight="1" x14ac:dyDescent="0.25">
      <c r="A1238" s="55" t="s">
        <v>1417</v>
      </c>
      <c r="B1238" s="56" t="s">
        <v>1418</v>
      </c>
      <c r="C1238" s="57" t="s">
        <v>1419</v>
      </c>
      <c r="D1238" s="56" t="s">
        <v>6792</v>
      </c>
      <c r="E1238" s="56" t="s">
        <v>68</v>
      </c>
      <c r="F1238" s="58">
        <v>5</v>
      </c>
      <c r="G1238" s="59">
        <v>271.38</v>
      </c>
      <c r="H1238" s="60">
        <v>1356.9</v>
      </c>
      <c r="I1238" s="38"/>
      <c r="J1238" s="38"/>
      <c r="L1238" s="27"/>
    </row>
    <row r="1239" spans="1:12" ht="16.5" customHeight="1" x14ac:dyDescent="0.25">
      <c r="A1239" s="55" t="s">
        <v>3277</v>
      </c>
      <c r="B1239" s="56" t="s">
        <v>3290</v>
      </c>
      <c r="C1239" s="57" t="s">
        <v>3291</v>
      </c>
      <c r="D1239" s="56" t="s">
        <v>6792</v>
      </c>
      <c r="E1239" s="56" t="s">
        <v>19</v>
      </c>
      <c r="F1239" s="61">
        <v>26</v>
      </c>
      <c r="G1239" s="59">
        <v>51.8</v>
      </c>
      <c r="H1239" s="60">
        <v>1346.8</v>
      </c>
      <c r="I1239" s="38"/>
      <c r="J1239" s="38"/>
      <c r="L1239" s="27"/>
    </row>
    <row r="1240" spans="1:12" ht="16.5" customHeight="1" x14ac:dyDescent="0.25">
      <c r="A1240" s="55" t="s">
        <v>6398</v>
      </c>
      <c r="B1240" s="56" t="s">
        <v>6411</v>
      </c>
      <c r="C1240" s="57" t="s">
        <v>6412</v>
      </c>
      <c r="D1240" s="56" t="s">
        <v>11</v>
      </c>
      <c r="E1240" s="56" t="s">
        <v>12</v>
      </c>
      <c r="F1240" s="58">
        <v>7</v>
      </c>
      <c r="G1240" s="59">
        <v>191.13</v>
      </c>
      <c r="H1240" s="60">
        <v>1337.91</v>
      </c>
      <c r="I1240" s="38"/>
      <c r="J1240" s="38"/>
      <c r="L1240" s="27"/>
    </row>
    <row r="1241" spans="1:12" ht="16.5" customHeight="1" x14ac:dyDescent="0.25">
      <c r="A1241" s="55" t="s">
        <v>4874</v>
      </c>
      <c r="B1241" s="56" t="s">
        <v>4878</v>
      </c>
      <c r="C1241" s="57" t="s">
        <v>4879</v>
      </c>
      <c r="D1241" s="56" t="s">
        <v>6792</v>
      </c>
      <c r="E1241" s="56" t="s">
        <v>68</v>
      </c>
      <c r="F1241" s="58">
        <v>5</v>
      </c>
      <c r="G1241" s="59">
        <v>266.51</v>
      </c>
      <c r="H1241" s="60">
        <v>1332.55</v>
      </c>
      <c r="I1241" s="38"/>
      <c r="J1241" s="38"/>
      <c r="L1241" s="27"/>
    </row>
    <row r="1242" spans="1:12" ht="16.5" customHeight="1" x14ac:dyDescent="0.25">
      <c r="A1242" s="55" t="s">
        <v>3052</v>
      </c>
      <c r="B1242" s="56" t="s">
        <v>3053</v>
      </c>
      <c r="C1242" s="57" t="s">
        <v>3054</v>
      </c>
      <c r="D1242" s="56" t="s">
        <v>6792</v>
      </c>
      <c r="E1242" s="56" t="s">
        <v>19</v>
      </c>
      <c r="F1242" s="58">
        <v>5</v>
      </c>
      <c r="G1242" s="59">
        <v>266.39999999999998</v>
      </c>
      <c r="H1242" s="60">
        <v>1332</v>
      </c>
      <c r="I1242" s="38"/>
      <c r="J1242" s="38"/>
      <c r="L1242" s="27"/>
    </row>
    <row r="1243" spans="1:12" ht="16.5" customHeight="1" x14ac:dyDescent="0.25">
      <c r="A1243" s="55" t="s">
        <v>4126</v>
      </c>
      <c r="B1243" s="56" t="s">
        <v>4157</v>
      </c>
      <c r="C1243" s="57" t="s">
        <v>4158</v>
      </c>
      <c r="D1243" s="56" t="s">
        <v>6792</v>
      </c>
      <c r="E1243" s="56" t="s">
        <v>19</v>
      </c>
      <c r="F1243" s="58">
        <v>5</v>
      </c>
      <c r="G1243" s="59">
        <v>265.52999999999997</v>
      </c>
      <c r="H1243" s="60">
        <v>1327.65</v>
      </c>
      <c r="I1243" s="38"/>
      <c r="J1243" s="38"/>
      <c r="K1243" s="27" t="s">
        <v>6798</v>
      </c>
      <c r="L1243" s="27"/>
    </row>
    <row r="1244" spans="1:12" ht="16.5" customHeight="1" x14ac:dyDescent="0.25">
      <c r="A1244" s="55" t="s">
        <v>235</v>
      </c>
      <c r="B1244" s="56" t="s">
        <v>236</v>
      </c>
      <c r="C1244" s="57" t="s">
        <v>237</v>
      </c>
      <c r="D1244" s="56" t="s">
        <v>6792</v>
      </c>
      <c r="E1244" s="56" t="s">
        <v>12</v>
      </c>
      <c r="F1244" s="58">
        <v>7</v>
      </c>
      <c r="G1244" s="59">
        <v>189.1</v>
      </c>
      <c r="H1244" s="60">
        <v>1323.7</v>
      </c>
      <c r="I1244" s="38"/>
      <c r="J1244" s="38"/>
      <c r="L1244" s="27"/>
    </row>
    <row r="1245" spans="1:12" ht="16.5" customHeight="1" x14ac:dyDescent="0.25">
      <c r="A1245" s="55" t="s">
        <v>2736</v>
      </c>
      <c r="B1245" s="56" t="s">
        <v>2737</v>
      </c>
      <c r="C1245" s="57" t="s">
        <v>2738</v>
      </c>
      <c r="D1245" s="56" t="s">
        <v>11</v>
      </c>
      <c r="E1245" s="56" t="s">
        <v>19</v>
      </c>
      <c r="F1245" s="58">
        <v>80</v>
      </c>
      <c r="G1245" s="59">
        <v>16.43</v>
      </c>
      <c r="H1245" s="60">
        <v>1314.4</v>
      </c>
      <c r="I1245" s="38"/>
      <c r="J1245" s="38"/>
      <c r="L1245" s="27"/>
    </row>
    <row r="1246" spans="1:12" ht="16.5" customHeight="1" x14ac:dyDescent="0.25">
      <c r="A1246" s="55" t="s">
        <v>1983</v>
      </c>
      <c r="B1246" s="56" t="s">
        <v>1984</v>
      </c>
      <c r="C1246" s="57" t="s">
        <v>1985</v>
      </c>
      <c r="D1246" s="56" t="s">
        <v>11</v>
      </c>
      <c r="E1246" s="56" t="s">
        <v>19</v>
      </c>
      <c r="F1246" s="58">
        <v>5</v>
      </c>
      <c r="G1246" s="59">
        <v>262.32</v>
      </c>
      <c r="H1246" s="60">
        <v>1311.6</v>
      </c>
      <c r="I1246" s="38"/>
      <c r="J1246" s="38"/>
      <c r="L1246" s="27"/>
    </row>
    <row r="1247" spans="1:12" ht="16.5" customHeight="1" x14ac:dyDescent="0.25">
      <c r="A1247" s="55" t="s">
        <v>2679</v>
      </c>
      <c r="B1247" s="56" t="s">
        <v>2680</v>
      </c>
      <c r="C1247" s="57" t="s">
        <v>2681</v>
      </c>
      <c r="D1247" s="56" t="s">
        <v>6792</v>
      </c>
      <c r="E1247" s="56" t="s">
        <v>68</v>
      </c>
      <c r="F1247" s="58">
        <v>5</v>
      </c>
      <c r="G1247" s="59">
        <v>261.52999999999997</v>
      </c>
      <c r="H1247" s="60">
        <v>1307.6500000000001</v>
      </c>
      <c r="I1247" s="38"/>
      <c r="J1247" s="38"/>
      <c r="L1247" s="27"/>
    </row>
    <row r="1248" spans="1:12" ht="16.5" customHeight="1" x14ac:dyDescent="0.25">
      <c r="A1248" s="55" t="s">
        <v>5796</v>
      </c>
      <c r="B1248" s="56" t="s">
        <v>5800</v>
      </c>
      <c r="C1248" s="57" t="s">
        <v>5801</v>
      </c>
      <c r="D1248" s="56" t="s">
        <v>6792</v>
      </c>
      <c r="E1248" s="56" t="s">
        <v>19</v>
      </c>
      <c r="F1248" s="58">
        <v>2</v>
      </c>
      <c r="G1248" s="59">
        <v>651.27</v>
      </c>
      <c r="H1248" s="60">
        <v>1302.54</v>
      </c>
      <c r="I1248" s="38"/>
      <c r="J1248" s="38"/>
      <c r="L1248" s="27"/>
    </row>
    <row r="1249" spans="1:12" ht="16.5" customHeight="1" x14ac:dyDescent="0.25">
      <c r="A1249" s="55" t="s">
        <v>2959</v>
      </c>
      <c r="B1249" s="56" t="s">
        <v>2960</v>
      </c>
      <c r="C1249" s="57" t="s">
        <v>2961</v>
      </c>
      <c r="D1249" s="56" t="s">
        <v>6792</v>
      </c>
      <c r="E1249" s="56" t="s">
        <v>19</v>
      </c>
      <c r="F1249" s="58">
        <v>5</v>
      </c>
      <c r="G1249" s="59">
        <v>259.27999999999997</v>
      </c>
      <c r="H1249" s="60">
        <v>1296.4000000000001</v>
      </c>
      <c r="I1249" s="38"/>
      <c r="J1249" s="38"/>
      <c r="L1249" s="27"/>
    </row>
    <row r="1250" spans="1:12" ht="16.5" customHeight="1" x14ac:dyDescent="0.25">
      <c r="A1250" s="55" t="s">
        <v>4129</v>
      </c>
      <c r="B1250" s="56" t="s">
        <v>4160</v>
      </c>
      <c r="C1250" s="57" t="s">
        <v>4161</v>
      </c>
      <c r="D1250" s="56" t="s">
        <v>6792</v>
      </c>
      <c r="E1250" s="56" t="s">
        <v>19</v>
      </c>
      <c r="F1250" s="58">
        <v>5</v>
      </c>
      <c r="G1250" s="59">
        <v>258.08999999999997</v>
      </c>
      <c r="H1250" s="60">
        <v>1290.45</v>
      </c>
      <c r="I1250" s="38"/>
      <c r="J1250" s="38"/>
      <c r="K1250" s="27" t="s">
        <v>6798</v>
      </c>
      <c r="L1250" s="27"/>
    </row>
    <row r="1251" spans="1:12" ht="16.5" customHeight="1" x14ac:dyDescent="0.25">
      <c r="A1251" s="55" t="s">
        <v>1272</v>
      </c>
      <c r="B1251" s="56" t="s">
        <v>1279</v>
      </c>
      <c r="C1251" s="57" t="s">
        <v>1280</v>
      </c>
      <c r="D1251" s="56" t="s">
        <v>6792</v>
      </c>
      <c r="E1251" s="56" t="s">
        <v>19</v>
      </c>
      <c r="F1251" s="58">
        <v>5</v>
      </c>
      <c r="G1251" s="59">
        <v>257.52999999999997</v>
      </c>
      <c r="H1251" s="60">
        <v>1287.6500000000001</v>
      </c>
      <c r="I1251" s="38"/>
      <c r="J1251" s="38"/>
      <c r="L1251" s="27"/>
    </row>
    <row r="1252" spans="1:12" ht="16.5" customHeight="1" x14ac:dyDescent="0.25">
      <c r="A1252" s="55" t="s">
        <v>788</v>
      </c>
      <c r="B1252" s="56" t="s">
        <v>789</v>
      </c>
      <c r="C1252" s="57" t="s">
        <v>790</v>
      </c>
      <c r="D1252" s="56" t="s">
        <v>6792</v>
      </c>
      <c r="E1252" s="56" t="s">
        <v>19</v>
      </c>
      <c r="F1252" s="58">
        <v>26</v>
      </c>
      <c r="G1252" s="59">
        <v>49.45</v>
      </c>
      <c r="H1252" s="60">
        <v>1285.7</v>
      </c>
      <c r="I1252" s="38"/>
      <c r="J1252" s="38"/>
      <c r="L1252" s="27"/>
    </row>
    <row r="1253" spans="1:12" ht="16.5" customHeight="1" x14ac:dyDescent="0.25">
      <c r="A1253" s="55" t="s">
        <v>2637</v>
      </c>
      <c r="B1253" s="56" t="s">
        <v>2638</v>
      </c>
      <c r="C1253" s="57" t="s">
        <v>2639</v>
      </c>
      <c r="D1253" s="56" t="s">
        <v>6792</v>
      </c>
      <c r="E1253" s="56" t="s">
        <v>19</v>
      </c>
      <c r="F1253" s="58">
        <v>9</v>
      </c>
      <c r="G1253" s="59">
        <v>142.80000000000001</v>
      </c>
      <c r="H1253" s="60">
        <v>1285.2</v>
      </c>
      <c r="I1253" s="38"/>
      <c r="J1253" s="38"/>
      <c r="L1253" s="27"/>
    </row>
    <row r="1254" spans="1:12" ht="16.5" customHeight="1" x14ac:dyDescent="0.25">
      <c r="A1254" s="55" t="s">
        <v>4548</v>
      </c>
      <c r="B1254" s="56" t="s">
        <v>4549</v>
      </c>
      <c r="C1254" s="57" t="s">
        <v>4550</v>
      </c>
      <c r="D1254" s="56" t="s">
        <v>11</v>
      </c>
      <c r="E1254" s="56" t="s">
        <v>12</v>
      </c>
      <c r="F1254" s="58">
        <v>61</v>
      </c>
      <c r="G1254" s="59">
        <v>20.89</v>
      </c>
      <c r="H1254" s="60">
        <v>1274.29</v>
      </c>
      <c r="I1254" s="38"/>
      <c r="J1254" s="38"/>
      <c r="L1254" s="27"/>
    </row>
    <row r="1255" spans="1:12" ht="16.5" customHeight="1" x14ac:dyDescent="0.25">
      <c r="A1255" s="55" t="s">
        <v>6014</v>
      </c>
      <c r="B1255" s="56" t="s">
        <v>6018</v>
      </c>
      <c r="C1255" s="57" t="s">
        <v>6019</v>
      </c>
      <c r="D1255" s="56" t="s">
        <v>11</v>
      </c>
      <c r="E1255" s="56" t="s">
        <v>12</v>
      </c>
      <c r="F1255" s="58">
        <v>7</v>
      </c>
      <c r="G1255" s="59">
        <v>181.69</v>
      </c>
      <c r="H1255" s="60">
        <v>1271.83</v>
      </c>
      <c r="I1255" s="38"/>
      <c r="J1255" s="38"/>
      <c r="L1255" s="27"/>
    </row>
    <row r="1256" spans="1:12" ht="16.5" customHeight="1" x14ac:dyDescent="0.25">
      <c r="A1256" s="55" t="s">
        <v>1837</v>
      </c>
      <c r="B1256" s="56" t="s">
        <v>1838</v>
      </c>
      <c r="C1256" s="57" t="s">
        <v>1839</v>
      </c>
      <c r="D1256" s="56" t="s">
        <v>11</v>
      </c>
      <c r="E1256" s="56" t="s">
        <v>68</v>
      </c>
      <c r="F1256" s="58">
        <v>35</v>
      </c>
      <c r="G1256" s="59">
        <v>36.32</v>
      </c>
      <c r="H1256" s="60">
        <v>1271.2</v>
      </c>
      <c r="I1256" s="38"/>
      <c r="J1256" s="38"/>
      <c r="L1256" s="27"/>
    </row>
    <row r="1257" spans="1:12" ht="16.5" customHeight="1" x14ac:dyDescent="0.25">
      <c r="A1257" s="55" t="s">
        <v>228</v>
      </c>
      <c r="B1257" s="56" t="s">
        <v>229</v>
      </c>
      <c r="C1257" s="57" t="s">
        <v>6838</v>
      </c>
      <c r="D1257" s="56" t="s">
        <v>11</v>
      </c>
      <c r="E1257" s="56" t="s">
        <v>12</v>
      </c>
      <c r="F1257" s="58">
        <v>7</v>
      </c>
      <c r="G1257" s="59">
        <v>181.55</v>
      </c>
      <c r="H1257" s="60">
        <v>1270.8499999999999</v>
      </c>
      <c r="I1257" s="38"/>
      <c r="J1257" s="38"/>
      <c r="L1257" s="27"/>
    </row>
    <row r="1258" spans="1:12" ht="16.5" customHeight="1" x14ac:dyDescent="0.25">
      <c r="A1258" s="55" t="s">
        <v>4832</v>
      </c>
      <c r="B1258" s="56" t="s">
        <v>4836</v>
      </c>
      <c r="C1258" s="57" t="s">
        <v>4837</v>
      </c>
      <c r="D1258" s="56" t="s">
        <v>11</v>
      </c>
      <c r="E1258" s="56" t="s">
        <v>12</v>
      </c>
      <c r="F1258" s="58">
        <v>333</v>
      </c>
      <c r="G1258" s="59">
        <v>3.8</v>
      </c>
      <c r="H1258" s="60">
        <v>1265.4000000000001</v>
      </c>
      <c r="I1258" s="38"/>
      <c r="J1258" s="38"/>
      <c r="L1258" s="27"/>
    </row>
    <row r="1259" spans="1:12" ht="16.5" customHeight="1" x14ac:dyDescent="0.25">
      <c r="A1259" s="55" t="s">
        <v>1995</v>
      </c>
      <c r="B1259" s="56" t="s">
        <v>1996</v>
      </c>
      <c r="C1259" s="57" t="s">
        <v>1997</v>
      </c>
      <c r="D1259" s="56" t="s">
        <v>11</v>
      </c>
      <c r="E1259" s="56" t="s">
        <v>19</v>
      </c>
      <c r="F1259" s="58">
        <v>5</v>
      </c>
      <c r="G1259" s="59">
        <v>252.84</v>
      </c>
      <c r="H1259" s="60">
        <v>1264.2</v>
      </c>
      <c r="I1259" s="38"/>
      <c r="J1259" s="38"/>
      <c r="L1259" s="27"/>
    </row>
    <row r="1260" spans="1:12" ht="16.5" customHeight="1" x14ac:dyDescent="0.25">
      <c r="A1260" s="55" t="s">
        <v>4979</v>
      </c>
      <c r="B1260" s="56" t="s">
        <v>4983</v>
      </c>
      <c r="C1260" s="57" t="s">
        <v>4984</v>
      </c>
      <c r="D1260" s="56" t="s">
        <v>6792</v>
      </c>
      <c r="E1260" s="56" t="s">
        <v>68</v>
      </c>
      <c r="F1260" s="58">
        <v>5</v>
      </c>
      <c r="G1260" s="59">
        <v>252.45</v>
      </c>
      <c r="H1260" s="60">
        <v>1262.25</v>
      </c>
      <c r="I1260" s="38"/>
      <c r="J1260" s="38"/>
      <c r="L1260" s="27"/>
    </row>
    <row r="1261" spans="1:12" ht="16.5" customHeight="1" x14ac:dyDescent="0.25">
      <c r="A1261" s="55" t="s">
        <v>1959</v>
      </c>
      <c r="B1261" s="56" t="s">
        <v>1960</v>
      </c>
      <c r="C1261" s="57" t="s">
        <v>1961</v>
      </c>
      <c r="D1261" s="56" t="s">
        <v>6792</v>
      </c>
      <c r="E1261" s="56" t="s">
        <v>19</v>
      </c>
      <c r="F1261" s="58">
        <v>5</v>
      </c>
      <c r="G1261" s="59">
        <v>249.95</v>
      </c>
      <c r="H1261" s="60">
        <v>1249.75</v>
      </c>
      <c r="I1261" s="38"/>
      <c r="J1261" s="38"/>
      <c r="L1261" s="27"/>
    </row>
    <row r="1262" spans="1:12" ht="16.5" customHeight="1" x14ac:dyDescent="0.25">
      <c r="A1262" s="55" t="s">
        <v>4618</v>
      </c>
      <c r="B1262" s="56" t="s">
        <v>4619</v>
      </c>
      <c r="C1262" s="57" t="s">
        <v>4620</v>
      </c>
      <c r="D1262" s="56" t="s">
        <v>11</v>
      </c>
      <c r="E1262" s="56" t="s">
        <v>12</v>
      </c>
      <c r="F1262" s="58">
        <v>5</v>
      </c>
      <c r="G1262" s="59">
        <v>248.74</v>
      </c>
      <c r="H1262" s="60">
        <v>1243.7</v>
      </c>
      <c r="I1262" s="38"/>
      <c r="J1262" s="38"/>
      <c r="L1262" s="27"/>
    </row>
    <row r="1263" spans="1:12" ht="16.5" customHeight="1" x14ac:dyDescent="0.25">
      <c r="A1263" s="55" t="s">
        <v>1414</v>
      </c>
      <c r="B1263" s="56" t="s">
        <v>1415</v>
      </c>
      <c r="C1263" s="57" t="s">
        <v>1416</v>
      </c>
      <c r="D1263" s="56" t="s">
        <v>6792</v>
      </c>
      <c r="E1263" s="56" t="s">
        <v>68</v>
      </c>
      <c r="F1263" s="58">
        <v>5</v>
      </c>
      <c r="G1263" s="59">
        <v>246.83</v>
      </c>
      <c r="H1263" s="60">
        <v>1234.1500000000001</v>
      </c>
      <c r="I1263" s="38"/>
      <c r="J1263" s="38"/>
      <c r="L1263" s="27"/>
    </row>
    <row r="1264" spans="1:12" ht="16.5" customHeight="1" x14ac:dyDescent="0.25">
      <c r="A1264" s="55" t="s">
        <v>2241</v>
      </c>
      <c r="B1264" s="56" t="s">
        <v>2242</v>
      </c>
      <c r="C1264" s="57" t="s">
        <v>2243</v>
      </c>
      <c r="D1264" s="56" t="s">
        <v>6792</v>
      </c>
      <c r="E1264" s="56" t="s">
        <v>19</v>
      </c>
      <c r="F1264" s="61">
        <v>5</v>
      </c>
      <c r="G1264" s="59">
        <v>246.35</v>
      </c>
      <c r="H1264" s="60">
        <v>1231.75</v>
      </c>
      <c r="I1264" s="38"/>
      <c r="J1264" s="38"/>
      <c r="L1264" s="27"/>
    </row>
    <row r="1265" spans="1:12" ht="16.5" customHeight="1" x14ac:dyDescent="0.25">
      <c r="A1265" s="55" t="s">
        <v>3184</v>
      </c>
      <c r="B1265" s="56" t="s">
        <v>3186</v>
      </c>
      <c r="C1265" s="57" t="s">
        <v>3187</v>
      </c>
      <c r="D1265" s="56" t="s">
        <v>6792</v>
      </c>
      <c r="E1265" s="56" t="s">
        <v>19</v>
      </c>
      <c r="F1265" s="61">
        <v>5</v>
      </c>
      <c r="G1265" s="59">
        <v>245.61</v>
      </c>
      <c r="H1265" s="60">
        <v>1228.05</v>
      </c>
      <c r="I1265" s="38"/>
      <c r="J1265" s="38"/>
      <c r="L1265" s="27"/>
    </row>
    <row r="1266" spans="1:12" ht="16.5" customHeight="1" x14ac:dyDescent="0.25">
      <c r="A1266" s="55" t="s">
        <v>1090</v>
      </c>
      <c r="B1266" s="56" t="s">
        <v>1091</v>
      </c>
      <c r="C1266" s="57" t="s">
        <v>1092</v>
      </c>
      <c r="D1266" s="56" t="s">
        <v>6792</v>
      </c>
      <c r="E1266" s="56" t="s">
        <v>12</v>
      </c>
      <c r="F1266" s="58">
        <v>10</v>
      </c>
      <c r="G1266" s="59">
        <v>122.36</v>
      </c>
      <c r="H1266" s="60">
        <v>1223.5999999999999</v>
      </c>
      <c r="I1266" s="38"/>
      <c r="J1266" s="38"/>
      <c r="K1266" s="27" t="s">
        <v>6805</v>
      </c>
      <c r="L1266" s="27"/>
    </row>
    <row r="1267" spans="1:12" ht="16.5" customHeight="1" x14ac:dyDescent="0.25">
      <c r="A1267" s="55" t="s">
        <v>602</v>
      </c>
      <c r="B1267" s="56" t="s">
        <v>603</v>
      </c>
      <c r="C1267" s="57" t="s">
        <v>604</v>
      </c>
      <c r="D1267" s="56" t="s">
        <v>6792</v>
      </c>
      <c r="E1267" s="56" t="s">
        <v>68</v>
      </c>
      <c r="F1267" s="58">
        <v>5</v>
      </c>
      <c r="G1267" s="59">
        <v>244.25</v>
      </c>
      <c r="H1267" s="60">
        <v>1221.25</v>
      </c>
      <c r="I1267" s="38"/>
      <c r="J1267" s="38"/>
      <c r="L1267" s="27"/>
    </row>
    <row r="1268" spans="1:12" ht="16.5" customHeight="1" x14ac:dyDescent="0.25">
      <c r="A1268" s="55" t="s">
        <v>2247</v>
      </c>
      <c r="B1268" s="56" t="s">
        <v>2248</v>
      </c>
      <c r="C1268" s="57" t="s">
        <v>2249</v>
      </c>
      <c r="D1268" s="56" t="s">
        <v>11</v>
      </c>
      <c r="E1268" s="56" t="s">
        <v>19</v>
      </c>
      <c r="F1268" s="61">
        <v>5</v>
      </c>
      <c r="G1268" s="59">
        <v>241.76</v>
      </c>
      <c r="H1268" s="60">
        <v>1208.8</v>
      </c>
      <c r="I1268" s="38"/>
      <c r="J1268" s="38"/>
      <c r="L1268" s="27"/>
    </row>
    <row r="1269" spans="1:12" ht="16.5" customHeight="1" x14ac:dyDescent="0.25">
      <c r="A1269" s="55" t="s">
        <v>314</v>
      </c>
      <c r="B1269" s="56" t="s">
        <v>318</v>
      </c>
      <c r="C1269" s="57" t="s">
        <v>319</v>
      </c>
      <c r="D1269" s="56" t="s">
        <v>11</v>
      </c>
      <c r="E1269" s="56" t="s">
        <v>93</v>
      </c>
      <c r="F1269" s="58">
        <v>102</v>
      </c>
      <c r="G1269" s="59">
        <v>11.84</v>
      </c>
      <c r="H1269" s="60">
        <v>1207.68</v>
      </c>
      <c r="I1269" s="38"/>
      <c r="J1269" s="38"/>
      <c r="L1269" s="27"/>
    </row>
    <row r="1270" spans="1:12" ht="16.5" customHeight="1" x14ac:dyDescent="0.25">
      <c r="A1270" s="55" t="s">
        <v>23</v>
      </c>
      <c r="B1270" s="56" t="s">
        <v>24</v>
      </c>
      <c r="C1270" s="57" t="s">
        <v>25</v>
      </c>
      <c r="D1270" s="56" t="s">
        <v>11</v>
      </c>
      <c r="E1270" s="56" t="s">
        <v>19</v>
      </c>
      <c r="F1270" s="58">
        <v>13</v>
      </c>
      <c r="G1270" s="59">
        <v>92.79</v>
      </c>
      <c r="H1270" s="60">
        <v>1206.27</v>
      </c>
      <c r="I1270" s="38"/>
      <c r="J1270" s="38"/>
      <c r="L1270" s="27"/>
    </row>
    <row r="1271" spans="1:12" ht="16.5" customHeight="1" x14ac:dyDescent="0.25">
      <c r="A1271" s="55" t="s">
        <v>4901</v>
      </c>
      <c r="B1271" s="56" t="s">
        <v>4905</v>
      </c>
      <c r="C1271" s="57" t="s">
        <v>4906</v>
      </c>
      <c r="D1271" s="56" t="s">
        <v>6792</v>
      </c>
      <c r="E1271" s="56" t="s">
        <v>68</v>
      </c>
      <c r="F1271" s="58">
        <v>52</v>
      </c>
      <c r="G1271" s="59">
        <v>23.04</v>
      </c>
      <c r="H1271" s="60">
        <v>1198.08</v>
      </c>
      <c r="I1271" s="38"/>
      <c r="J1271" s="38"/>
      <c r="L1271" s="27"/>
    </row>
    <row r="1272" spans="1:12" ht="16.5" customHeight="1" x14ac:dyDescent="0.25">
      <c r="A1272" s="55" t="s">
        <v>1912</v>
      </c>
      <c r="B1272" s="56" t="s">
        <v>1913</v>
      </c>
      <c r="C1272" s="57" t="s">
        <v>1914</v>
      </c>
      <c r="D1272" s="56" t="s">
        <v>6792</v>
      </c>
      <c r="E1272" s="56" t="s">
        <v>19</v>
      </c>
      <c r="F1272" s="58">
        <v>5</v>
      </c>
      <c r="G1272" s="59">
        <v>238.39</v>
      </c>
      <c r="H1272" s="60">
        <v>1191.95</v>
      </c>
      <c r="I1272" s="38"/>
      <c r="J1272" s="38"/>
      <c r="L1272" s="27"/>
    </row>
    <row r="1273" spans="1:12" ht="16.5" customHeight="1" x14ac:dyDescent="0.25">
      <c r="A1273" s="55" t="s">
        <v>230</v>
      </c>
      <c r="B1273" s="56" t="s">
        <v>231</v>
      </c>
      <c r="C1273" s="57" t="s">
        <v>6839</v>
      </c>
      <c r="D1273" s="56" t="s">
        <v>11</v>
      </c>
      <c r="E1273" s="56" t="s">
        <v>12</v>
      </c>
      <c r="F1273" s="58">
        <v>7</v>
      </c>
      <c r="G1273" s="59">
        <v>170.25</v>
      </c>
      <c r="H1273" s="60">
        <v>1191.75</v>
      </c>
      <c r="I1273" s="38"/>
      <c r="J1273" s="38"/>
      <c r="L1273" s="27"/>
    </row>
    <row r="1274" spans="1:12" ht="16.5" customHeight="1" x14ac:dyDescent="0.25">
      <c r="A1274" s="55" t="s">
        <v>5829</v>
      </c>
      <c r="B1274" s="56" t="s">
        <v>5833</v>
      </c>
      <c r="C1274" s="57" t="s">
        <v>5834</v>
      </c>
      <c r="D1274" s="56" t="s">
        <v>6792</v>
      </c>
      <c r="E1274" s="56" t="s">
        <v>68</v>
      </c>
      <c r="F1274" s="58">
        <v>2</v>
      </c>
      <c r="G1274" s="59">
        <v>595.72</v>
      </c>
      <c r="H1274" s="60">
        <v>1191.44</v>
      </c>
      <c r="I1274" s="38"/>
      <c r="J1274" s="38"/>
      <c r="L1274" s="27"/>
    </row>
    <row r="1275" spans="1:12" ht="16.5" customHeight="1" x14ac:dyDescent="0.25">
      <c r="A1275" s="55" t="s">
        <v>4763</v>
      </c>
      <c r="B1275" s="56" t="s">
        <v>4764</v>
      </c>
      <c r="C1275" s="57" t="s">
        <v>4765</v>
      </c>
      <c r="D1275" s="56" t="s">
        <v>6792</v>
      </c>
      <c r="E1275" s="56" t="s">
        <v>12</v>
      </c>
      <c r="F1275" s="58">
        <v>2</v>
      </c>
      <c r="G1275" s="59">
        <v>594.87</v>
      </c>
      <c r="H1275" s="60">
        <v>1189.74</v>
      </c>
      <c r="I1275" s="38"/>
      <c r="J1275" s="38"/>
      <c r="L1275" s="27"/>
    </row>
    <row r="1276" spans="1:12" ht="16.5" customHeight="1" x14ac:dyDescent="0.25">
      <c r="A1276" s="55" t="s">
        <v>2517</v>
      </c>
      <c r="B1276" s="56" t="s">
        <v>2518</v>
      </c>
      <c r="C1276" s="57" t="s">
        <v>2519</v>
      </c>
      <c r="D1276" s="56" t="s">
        <v>6840</v>
      </c>
      <c r="E1276" s="56" t="s">
        <v>19</v>
      </c>
      <c r="F1276" s="58">
        <v>60</v>
      </c>
      <c r="G1276" s="59">
        <v>19.78</v>
      </c>
      <c r="H1276" s="60">
        <v>1186.8</v>
      </c>
      <c r="I1276" s="38"/>
      <c r="J1276" s="38"/>
      <c r="L1276" s="27"/>
    </row>
    <row r="1277" spans="1:12" ht="16.5" customHeight="1" x14ac:dyDescent="0.25">
      <c r="A1277" s="55" t="s">
        <v>3064</v>
      </c>
      <c r="B1277" s="56" t="s">
        <v>3065</v>
      </c>
      <c r="C1277" s="57" t="s">
        <v>3066</v>
      </c>
      <c r="D1277" s="56" t="s">
        <v>6792</v>
      </c>
      <c r="E1277" s="56" t="s">
        <v>19</v>
      </c>
      <c r="F1277" s="58">
        <v>5</v>
      </c>
      <c r="G1277" s="59">
        <v>237.02</v>
      </c>
      <c r="H1277" s="60">
        <v>1185.0999999999999</v>
      </c>
      <c r="I1277" s="38"/>
      <c r="J1277" s="38"/>
      <c r="L1277" s="27"/>
    </row>
    <row r="1278" spans="1:12" ht="16.5" customHeight="1" x14ac:dyDescent="0.25">
      <c r="A1278" s="55" t="s">
        <v>3344</v>
      </c>
      <c r="B1278" s="56" t="s">
        <v>3357</v>
      </c>
      <c r="C1278" s="57" t="s">
        <v>3358</v>
      </c>
      <c r="D1278" s="56" t="s">
        <v>6792</v>
      </c>
      <c r="E1278" s="56" t="s">
        <v>19</v>
      </c>
      <c r="F1278" s="58">
        <v>5</v>
      </c>
      <c r="G1278" s="59">
        <v>236.87</v>
      </c>
      <c r="H1278" s="60">
        <v>1184.3499999999999</v>
      </c>
      <c r="I1278" s="38"/>
      <c r="J1278" s="38"/>
      <c r="L1278" s="27"/>
    </row>
    <row r="1279" spans="1:12" ht="16.5" customHeight="1" x14ac:dyDescent="0.25">
      <c r="A1279" s="55" t="s">
        <v>3374</v>
      </c>
      <c r="B1279" s="56" t="s">
        <v>3387</v>
      </c>
      <c r="C1279" s="57" t="s">
        <v>3388</v>
      </c>
      <c r="D1279" s="56" t="s">
        <v>6792</v>
      </c>
      <c r="E1279" s="56" t="s">
        <v>19</v>
      </c>
      <c r="F1279" s="58">
        <v>5</v>
      </c>
      <c r="G1279" s="59">
        <v>236.87</v>
      </c>
      <c r="H1279" s="60">
        <v>1184.3499999999999</v>
      </c>
      <c r="I1279" s="38"/>
      <c r="J1279" s="38"/>
      <c r="L1279" s="27"/>
    </row>
    <row r="1280" spans="1:12" ht="16.5" customHeight="1" x14ac:dyDescent="0.25">
      <c r="A1280" s="55" t="s">
        <v>3485</v>
      </c>
      <c r="B1280" s="56" t="s">
        <v>3498</v>
      </c>
      <c r="C1280" s="57" t="s">
        <v>3499</v>
      </c>
      <c r="D1280" s="56" t="s">
        <v>6792</v>
      </c>
      <c r="E1280" s="56" t="s">
        <v>19</v>
      </c>
      <c r="F1280" s="58">
        <v>5</v>
      </c>
      <c r="G1280" s="59">
        <v>236.87</v>
      </c>
      <c r="H1280" s="60">
        <v>1184.3499999999999</v>
      </c>
      <c r="I1280" s="38"/>
      <c r="J1280" s="38"/>
      <c r="L1280" s="27"/>
    </row>
    <row r="1281" spans="1:12" ht="16.5" customHeight="1" x14ac:dyDescent="0.25">
      <c r="A1281" s="55" t="s">
        <v>3551</v>
      </c>
      <c r="B1281" s="56" t="s">
        <v>3564</v>
      </c>
      <c r="C1281" s="57" t="s">
        <v>3565</v>
      </c>
      <c r="D1281" s="56" t="s">
        <v>6792</v>
      </c>
      <c r="E1281" s="56" t="s">
        <v>19</v>
      </c>
      <c r="F1281" s="58">
        <v>5</v>
      </c>
      <c r="G1281" s="59">
        <v>236.87</v>
      </c>
      <c r="H1281" s="60">
        <v>1184.3499999999999</v>
      </c>
      <c r="I1281" s="38"/>
      <c r="J1281" s="38"/>
      <c r="L1281" s="27"/>
    </row>
    <row r="1282" spans="1:12" ht="16.5" customHeight="1" x14ac:dyDescent="0.25">
      <c r="A1282" s="55" t="s">
        <v>3560</v>
      </c>
      <c r="B1282" s="56" t="s">
        <v>3573</v>
      </c>
      <c r="C1282" s="57" t="s">
        <v>3574</v>
      </c>
      <c r="D1282" s="56" t="s">
        <v>6792</v>
      </c>
      <c r="E1282" s="56" t="s">
        <v>19</v>
      </c>
      <c r="F1282" s="58">
        <v>5</v>
      </c>
      <c r="G1282" s="59">
        <v>236.87</v>
      </c>
      <c r="H1282" s="60">
        <v>1184.3499999999999</v>
      </c>
      <c r="I1282" s="38"/>
      <c r="J1282" s="38"/>
      <c r="L1282" s="27"/>
    </row>
    <row r="1283" spans="1:12" ht="16.5" customHeight="1" x14ac:dyDescent="0.25">
      <c r="A1283" s="55" t="s">
        <v>3617</v>
      </c>
      <c r="B1283" s="56" t="s">
        <v>3630</v>
      </c>
      <c r="C1283" s="57" t="s">
        <v>3631</v>
      </c>
      <c r="D1283" s="56" t="s">
        <v>6792</v>
      </c>
      <c r="E1283" s="56" t="s">
        <v>19</v>
      </c>
      <c r="F1283" s="58">
        <v>5</v>
      </c>
      <c r="G1283" s="59">
        <v>236.87</v>
      </c>
      <c r="H1283" s="60">
        <v>1184.3499999999999</v>
      </c>
      <c r="I1283" s="38"/>
      <c r="J1283" s="38"/>
      <c r="L1283" s="27"/>
    </row>
    <row r="1284" spans="1:12" ht="16.5" customHeight="1" x14ac:dyDescent="0.25">
      <c r="A1284" s="55" t="s">
        <v>3620</v>
      </c>
      <c r="B1284" s="56" t="s">
        <v>3633</v>
      </c>
      <c r="C1284" s="57" t="s">
        <v>3634</v>
      </c>
      <c r="D1284" s="56" t="s">
        <v>6792</v>
      </c>
      <c r="E1284" s="56" t="s">
        <v>19</v>
      </c>
      <c r="F1284" s="58">
        <v>5</v>
      </c>
      <c r="G1284" s="59">
        <v>236.87</v>
      </c>
      <c r="H1284" s="60">
        <v>1184.3499999999999</v>
      </c>
      <c r="I1284" s="38"/>
      <c r="J1284" s="38"/>
      <c r="L1284" s="27"/>
    </row>
    <row r="1285" spans="1:12" ht="16.5" customHeight="1" x14ac:dyDescent="0.25">
      <c r="A1285" s="55" t="s">
        <v>3623</v>
      </c>
      <c r="B1285" s="56" t="s">
        <v>3636</v>
      </c>
      <c r="C1285" s="57" t="s">
        <v>3637</v>
      </c>
      <c r="D1285" s="56" t="s">
        <v>6792</v>
      </c>
      <c r="E1285" s="56" t="s">
        <v>19</v>
      </c>
      <c r="F1285" s="58">
        <v>5</v>
      </c>
      <c r="G1285" s="59">
        <v>236.87</v>
      </c>
      <c r="H1285" s="60">
        <v>1184.3499999999999</v>
      </c>
      <c r="I1285" s="38"/>
      <c r="J1285" s="38"/>
      <c r="L1285" s="27"/>
    </row>
    <row r="1286" spans="1:12" ht="16.5" customHeight="1" x14ac:dyDescent="0.25">
      <c r="A1286" s="55" t="s">
        <v>4946</v>
      </c>
      <c r="B1286" s="56" t="s">
        <v>4950</v>
      </c>
      <c r="C1286" s="57" t="s">
        <v>4951</v>
      </c>
      <c r="D1286" s="56" t="s">
        <v>6792</v>
      </c>
      <c r="E1286" s="56" t="s">
        <v>68</v>
      </c>
      <c r="F1286" s="58">
        <v>26</v>
      </c>
      <c r="G1286" s="59">
        <v>45.15</v>
      </c>
      <c r="H1286" s="60">
        <v>1173.9000000000001</v>
      </c>
      <c r="I1286" s="38"/>
      <c r="J1286" s="38"/>
      <c r="L1286" s="27"/>
    </row>
    <row r="1287" spans="1:12" ht="16.5" customHeight="1" x14ac:dyDescent="0.25">
      <c r="A1287" s="55" t="s">
        <v>578</v>
      </c>
      <c r="B1287" s="56" t="s">
        <v>579</v>
      </c>
      <c r="C1287" s="57" t="s">
        <v>580</v>
      </c>
      <c r="D1287" s="56" t="s">
        <v>6840</v>
      </c>
      <c r="E1287" s="56" t="s">
        <v>12</v>
      </c>
      <c r="F1287" s="58">
        <v>2</v>
      </c>
      <c r="G1287" s="59">
        <v>585.52</v>
      </c>
      <c r="H1287" s="60">
        <v>1171.04</v>
      </c>
      <c r="I1287" s="38"/>
      <c r="J1287" s="38"/>
      <c r="L1287" s="27"/>
    </row>
    <row r="1288" spans="1:12" ht="16.5" customHeight="1" x14ac:dyDescent="0.25">
      <c r="A1288" s="55" t="s">
        <v>53</v>
      </c>
      <c r="B1288" s="56" t="s">
        <v>54</v>
      </c>
      <c r="C1288" s="57" t="s">
        <v>55</v>
      </c>
      <c r="D1288" s="56" t="s">
        <v>11</v>
      </c>
      <c r="E1288" s="56" t="s">
        <v>12</v>
      </c>
      <c r="F1288" s="58">
        <v>14</v>
      </c>
      <c r="G1288" s="59">
        <v>83.23</v>
      </c>
      <c r="H1288" s="60">
        <v>1165.22</v>
      </c>
      <c r="I1288" s="38"/>
      <c r="J1288" s="38"/>
      <c r="L1288" s="27"/>
    </row>
    <row r="1289" spans="1:12" ht="16.5" customHeight="1" x14ac:dyDescent="0.25">
      <c r="A1289" s="55" t="s">
        <v>3878</v>
      </c>
      <c r="B1289" s="56" t="s">
        <v>3900</v>
      </c>
      <c r="C1289" s="57" t="s">
        <v>3901</v>
      </c>
      <c r="D1289" s="56" t="s">
        <v>6792</v>
      </c>
      <c r="E1289" s="56" t="s">
        <v>19</v>
      </c>
      <c r="F1289" s="58">
        <v>5</v>
      </c>
      <c r="G1289" s="59">
        <v>232.21</v>
      </c>
      <c r="H1289" s="60">
        <v>1161.05</v>
      </c>
      <c r="I1289" s="38"/>
      <c r="J1289" s="38"/>
      <c r="L1289" s="27"/>
    </row>
    <row r="1290" spans="1:12" ht="16.5" customHeight="1" x14ac:dyDescent="0.25">
      <c r="A1290" s="55" t="s">
        <v>5151</v>
      </c>
      <c r="B1290" s="56" t="s">
        <v>5155</v>
      </c>
      <c r="C1290" s="57" t="s">
        <v>5156</v>
      </c>
      <c r="D1290" s="56" t="s">
        <v>6792</v>
      </c>
      <c r="E1290" s="56" t="s">
        <v>68</v>
      </c>
      <c r="F1290" s="58">
        <v>3</v>
      </c>
      <c r="G1290" s="59">
        <v>386.56</v>
      </c>
      <c r="H1290" s="60">
        <v>1159.68</v>
      </c>
      <c r="I1290" s="38"/>
      <c r="J1290" s="38"/>
      <c r="L1290" s="27"/>
    </row>
    <row r="1291" spans="1:12" ht="16.5" customHeight="1" x14ac:dyDescent="0.25">
      <c r="A1291" s="55" t="s">
        <v>2730</v>
      </c>
      <c r="B1291" s="56" t="s">
        <v>2731</v>
      </c>
      <c r="C1291" s="57" t="s">
        <v>2732</v>
      </c>
      <c r="D1291" s="56" t="s">
        <v>11</v>
      </c>
      <c r="E1291" s="56" t="s">
        <v>19</v>
      </c>
      <c r="F1291" s="58">
        <v>80</v>
      </c>
      <c r="G1291" s="59">
        <v>14.42</v>
      </c>
      <c r="H1291" s="60">
        <v>1153.5999999999999</v>
      </c>
      <c r="I1291" s="38"/>
      <c r="J1291" s="38"/>
      <c r="L1291" s="27"/>
    </row>
    <row r="1292" spans="1:12" ht="16.5" customHeight="1" x14ac:dyDescent="0.25">
      <c r="A1292" s="55" t="s">
        <v>2733</v>
      </c>
      <c r="B1292" s="56" t="s">
        <v>2734</v>
      </c>
      <c r="C1292" s="57" t="s">
        <v>2735</v>
      </c>
      <c r="D1292" s="56" t="s">
        <v>11</v>
      </c>
      <c r="E1292" s="56" t="s">
        <v>19</v>
      </c>
      <c r="F1292" s="58">
        <v>80</v>
      </c>
      <c r="G1292" s="59">
        <v>14.42</v>
      </c>
      <c r="H1292" s="60">
        <v>1153.5999999999999</v>
      </c>
      <c r="I1292" s="38"/>
      <c r="J1292" s="38"/>
      <c r="L1292" s="27"/>
    </row>
    <row r="1293" spans="1:12" ht="16.5" customHeight="1" x14ac:dyDescent="0.25">
      <c r="A1293" s="55" t="s">
        <v>5652</v>
      </c>
      <c r="B1293" s="56" t="s">
        <v>5653</v>
      </c>
      <c r="C1293" s="57" t="s">
        <v>5654</v>
      </c>
      <c r="D1293" s="56" t="s">
        <v>6792</v>
      </c>
      <c r="E1293" s="56" t="s">
        <v>12</v>
      </c>
      <c r="F1293" s="58">
        <v>3</v>
      </c>
      <c r="G1293" s="59">
        <v>382.8</v>
      </c>
      <c r="H1293" s="60">
        <v>1148.4000000000001</v>
      </c>
      <c r="I1293" s="38"/>
      <c r="J1293" s="38"/>
      <c r="L1293" s="27"/>
    </row>
    <row r="1294" spans="1:12" ht="16.5" customHeight="1" x14ac:dyDescent="0.25">
      <c r="A1294" s="55" t="s">
        <v>6093</v>
      </c>
      <c r="B1294" s="56" t="s">
        <v>6106</v>
      </c>
      <c r="C1294" s="57" t="s">
        <v>6107</v>
      </c>
      <c r="D1294" s="56" t="s">
        <v>6792</v>
      </c>
      <c r="E1294" s="56" t="s">
        <v>19</v>
      </c>
      <c r="F1294" s="58">
        <v>7</v>
      </c>
      <c r="G1294" s="59">
        <v>161.63999999999999</v>
      </c>
      <c r="H1294" s="60">
        <v>1131.48</v>
      </c>
      <c r="I1294" s="38"/>
      <c r="J1294" s="38"/>
      <c r="L1294" s="27"/>
    </row>
    <row r="1295" spans="1:12" ht="16.5" customHeight="1" x14ac:dyDescent="0.25">
      <c r="A1295" s="55" t="s">
        <v>4964</v>
      </c>
      <c r="B1295" s="56" t="s">
        <v>4968</v>
      </c>
      <c r="C1295" s="57" t="s">
        <v>4969</v>
      </c>
      <c r="D1295" s="56" t="s">
        <v>6792</v>
      </c>
      <c r="E1295" s="56" t="s">
        <v>68</v>
      </c>
      <c r="F1295" s="58">
        <v>7</v>
      </c>
      <c r="G1295" s="59">
        <v>161.16999999999999</v>
      </c>
      <c r="H1295" s="60">
        <v>1128.19</v>
      </c>
      <c r="I1295" s="38"/>
      <c r="J1295" s="38"/>
      <c r="L1295" s="27"/>
    </row>
    <row r="1296" spans="1:12" ht="15" customHeight="1" x14ac:dyDescent="0.25">
      <c r="A1296" s="55" t="s">
        <v>3665</v>
      </c>
      <c r="B1296" s="56" t="s">
        <v>3678</v>
      </c>
      <c r="C1296" s="57" t="s">
        <v>3679</v>
      </c>
      <c r="D1296" s="56" t="s">
        <v>6792</v>
      </c>
      <c r="E1296" s="56" t="s">
        <v>19</v>
      </c>
      <c r="F1296" s="58">
        <v>5</v>
      </c>
      <c r="G1296" s="59">
        <v>223.68</v>
      </c>
      <c r="H1296" s="60">
        <v>1118.4000000000001</v>
      </c>
      <c r="I1296" s="38"/>
      <c r="J1296" s="38"/>
      <c r="L1296" s="27"/>
    </row>
    <row r="1297" spans="1:12" ht="15" customHeight="1" x14ac:dyDescent="0.25">
      <c r="A1297" s="55" t="s">
        <v>6048</v>
      </c>
      <c r="B1297" s="56" t="s">
        <v>6061</v>
      </c>
      <c r="C1297" s="57" t="s">
        <v>6062</v>
      </c>
      <c r="D1297" s="56" t="s">
        <v>11</v>
      </c>
      <c r="E1297" s="56" t="s">
        <v>12</v>
      </c>
      <c r="F1297" s="58">
        <v>122</v>
      </c>
      <c r="G1297" s="59">
        <v>9.16</v>
      </c>
      <c r="H1297" s="60">
        <v>1117.52</v>
      </c>
      <c r="I1297" s="38"/>
      <c r="J1297" s="38"/>
      <c r="L1297" s="27"/>
    </row>
    <row r="1298" spans="1:12" ht="15" customHeight="1" x14ac:dyDescent="0.25">
      <c r="A1298" s="55" t="s">
        <v>2121</v>
      </c>
      <c r="B1298" s="56" t="s">
        <v>2122</v>
      </c>
      <c r="C1298" s="57" t="s">
        <v>2123</v>
      </c>
      <c r="D1298" s="56" t="s">
        <v>6792</v>
      </c>
      <c r="E1298" s="56" t="s">
        <v>19</v>
      </c>
      <c r="F1298" s="61">
        <v>2</v>
      </c>
      <c r="G1298" s="59">
        <v>555.64</v>
      </c>
      <c r="H1298" s="60">
        <v>1111.28</v>
      </c>
      <c r="I1298" s="38"/>
      <c r="J1298" s="38"/>
      <c r="L1298" s="27"/>
    </row>
    <row r="1299" spans="1:12" ht="15" customHeight="1" x14ac:dyDescent="0.25">
      <c r="A1299" s="55" t="s">
        <v>6008</v>
      </c>
      <c r="B1299" s="56" t="s">
        <v>6012</v>
      </c>
      <c r="C1299" s="57" t="s">
        <v>6013</v>
      </c>
      <c r="D1299" s="56" t="s">
        <v>11</v>
      </c>
      <c r="E1299" s="56" t="s">
        <v>12</v>
      </c>
      <c r="F1299" s="58">
        <v>29</v>
      </c>
      <c r="G1299" s="59">
        <v>37.9</v>
      </c>
      <c r="H1299" s="60">
        <v>1099.0999999999999</v>
      </c>
      <c r="I1299" s="38"/>
      <c r="J1299" s="38"/>
      <c r="L1299" s="27"/>
    </row>
    <row r="1300" spans="1:12" ht="16.5" customHeight="1" x14ac:dyDescent="0.25">
      <c r="A1300" s="55" t="s">
        <v>1450</v>
      </c>
      <c r="B1300" s="56" t="s">
        <v>1451</v>
      </c>
      <c r="C1300" s="57" t="s">
        <v>1452</v>
      </c>
      <c r="D1300" s="56" t="s">
        <v>11</v>
      </c>
      <c r="E1300" s="56" t="s">
        <v>68</v>
      </c>
      <c r="F1300" s="58">
        <v>5</v>
      </c>
      <c r="G1300" s="59">
        <v>217.74</v>
      </c>
      <c r="H1300" s="60">
        <v>1088.7</v>
      </c>
      <c r="I1300" s="38"/>
      <c r="J1300" s="38"/>
      <c r="L1300" s="27"/>
    </row>
    <row r="1301" spans="1:12" ht="16.5" customHeight="1" x14ac:dyDescent="0.25">
      <c r="A1301" s="55" t="s">
        <v>2805</v>
      </c>
      <c r="B1301" s="56" t="s">
        <v>2806</v>
      </c>
      <c r="C1301" s="57" t="s">
        <v>2807</v>
      </c>
      <c r="D1301" s="56" t="s">
        <v>11</v>
      </c>
      <c r="E1301" s="56" t="s">
        <v>68</v>
      </c>
      <c r="F1301" s="58">
        <v>100</v>
      </c>
      <c r="G1301" s="59">
        <v>10.84</v>
      </c>
      <c r="H1301" s="60">
        <v>1084</v>
      </c>
      <c r="I1301" s="38"/>
      <c r="J1301" s="38"/>
      <c r="L1301" s="27"/>
    </row>
    <row r="1302" spans="1:12" ht="16.5" customHeight="1" x14ac:dyDescent="0.25">
      <c r="A1302" s="55" t="s">
        <v>4940</v>
      </c>
      <c r="B1302" s="56" t="s">
        <v>4944</v>
      </c>
      <c r="C1302" s="57" t="s">
        <v>4945</v>
      </c>
      <c r="D1302" s="56" t="s">
        <v>6792</v>
      </c>
      <c r="E1302" s="56" t="s">
        <v>68</v>
      </c>
      <c r="F1302" s="58">
        <v>26</v>
      </c>
      <c r="G1302" s="59">
        <v>41.52</v>
      </c>
      <c r="H1302" s="60">
        <v>1079.52</v>
      </c>
      <c r="I1302" s="38"/>
      <c r="J1302" s="38"/>
      <c r="L1302" s="27"/>
    </row>
    <row r="1303" spans="1:12" ht="16.5" customHeight="1" x14ac:dyDescent="0.25">
      <c r="A1303" s="55" t="s">
        <v>899</v>
      </c>
      <c r="B1303" s="56" t="s">
        <v>900</v>
      </c>
      <c r="C1303" s="57" t="s">
        <v>901</v>
      </c>
      <c r="D1303" s="56" t="s">
        <v>6792</v>
      </c>
      <c r="E1303" s="56" t="s">
        <v>12</v>
      </c>
      <c r="F1303" s="58">
        <v>17</v>
      </c>
      <c r="G1303" s="59">
        <v>63.42</v>
      </c>
      <c r="H1303" s="60">
        <v>1078.1400000000001</v>
      </c>
      <c r="I1303" s="38"/>
      <c r="J1303" s="38"/>
      <c r="L1303" s="27"/>
    </row>
    <row r="1304" spans="1:12" ht="16.5" customHeight="1" x14ac:dyDescent="0.25">
      <c r="A1304" s="55" t="s">
        <v>6087</v>
      </c>
      <c r="B1304" s="56" t="s">
        <v>6100</v>
      </c>
      <c r="C1304" s="57" t="s">
        <v>6101</v>
      </c>
      <c r="D1304" s="56" t="s">
        <v>6792</v>
      </c>
      <c r="E1304" s="56" t="s">
        <v>19</v>
      </c>
      <c r="F1304" s="58">
        <v>5</v>
      </c>
      <c r="G1304" s="59">
        <v>215.31</v>
      </c>
      <c r="H1304" s="60">
        <v>1076.55</v>
      </c>
      <c r="I1304" s="38"/>
      <c r="J1304" s="38"/>
      <c r="L1304" s="27"/>
    </row>
    <row r="1305" spans="1:12" ht="16.5" customHeight="1" x14ac:dyDescent="0.25">
      <c r="A1305" s="55" t="s">
        <v>2379</v>
      </c>
      <c r="B1305" s="56" t="s">
        <v>2380</v>
      </c>
      <c r="C1305" s="57" t="s">
        <v>2381</v>
      </c>
      <c r="D1305" s="56" t="s">
        <v>11</v>
      </c>
      <c r="E1305" s="56" t="s">
        <v>19</v>
      </c>
      <c r="F1305" s="61">
        <v>5</v>
      </c>
      <c r="G1305" s="59">
        <v>214.98</v>
      </c>
      <c r="H1305" s="60">
        <v>1074.9000000000001</v>
      </c>
      <c r="I1305" s="38"/>
      <c r="J1305" s="38"/>
      <c r="L1305" s="27"/>
    </row>
    <row r="1306" spans="1:12" ht="16.5" customHeight="1" x14ac:dyDescent="0.25">
      <c r="A1306" s="55" t="s">
        <v>2397</v>
      </c>
      <c r="B1306" s="56" t="s">
        <v>2398</v>
      </c>
      <c r="C1306" s="57" t="s">
        <v>2399</v>
      </c>
      <c r="D1306" s="56" t="s">
        <v>11</v>
      </c>
      <c r="E1306" s="56" t="s">
        <v>19</v>
      </c>
      <c r="F1306" s="61">
        <v>3</v>
      </c>
      <c r="G1306" s="59">
        <v>356.83</v>
      </c>
      <c r="H1306" s="60">
        <v>1070.49</v>
      </c>
      <c r="I1306" s="38"/>
      <c r="J1306" s="38"/>
      <c r="L1306" s="27"/>
    </row>
    <row r="1307" spans="1:12" ht="16.5" customHeight="1" x14ac:dyDescent="0.25">
      <c r="A1307" s="55" t="s">
        <v>2535</v>
      </c>
      <c r="B1307" s="56" t="s">
        <v>2536</v>
      </c>
      <c r="C1307" s="57" t="s">
        <v>2537</v>
      </c>
      <c r="D1307" s="56" t="s">
        <v>6840</v>
      </c>
      <c r="E1307" s="56" t="s">
        <v>19</v>
      </c>
      <c r="F1307" s="58">
        <v>40</v>
      </c>
      <c r="G1307" s="59">
        <v>26.6</v>
      </c>
      <c r="H1307" s="60">
        <v>1064</v>
      </c>
      <c r="I1307" s="38"/>
      <c r="J1307" s="38"/>
      <c r="L1307" s="27"/>
    </row>
    <row r="1308" spans="1:12" ht="16.5" customHeight="1" x14ac:dyDescent="0.25">
      <c r="A1308" s="55" t="s">
        <v>6084</v>
      </c>
      <c r="B1308" s="56" t="s">
        <v>6097</v>
      </c>
      <c r="C1308" s="57" t="s">
        <v>6098</v>
      </c>
      <c r="D1308" s="56" t="s">
        <v>6792</v>
      </c>
      <c r="E1308" s="56" t="s">
        <v>19</v>
      </c>
      <c r="F1308" s="58">
        <v>5</v>
      </c>
      <c r="G1308" s="59">
        <v>212.7</v>
      </c>
      <c r="H1308" s="60">
        <v>1063.5</v>
      </c>
      <c r="I1308" s="38"/>
      <c r="J1308" s="38"/>
      <c r="L1308" s="27"/>
    </row>
    <row r="1309" spans="1:12" ht="16.5" customHeight="1" x14ac:dyDescent="0.25">
      <c r="A1309" s="55" t="s">
        <v>6280</v>
      </c>
      <c r="B1309" s="56" t="s">
        <v>6293</v>
      </c>
      <c r="C1309" s="57" t="s">
        <v>6294</v>
      </c>
      <c r="D1309" s="56" t="s">
        <v>6792</v>
      </c>
      <c r="E1309" s="56" t="s">
        <v>68</v>
      </c>
      <c r="F1309" s="58">
        <v>7</v>
      </c>
      <c r="G1309" s="59">
        <v>151.72</v>
      </c>
      <c r="H1309" s="60">
        <v>1062.04</v>
      </c>
      <c r="I1309" s="38"/>
      <c r="J1309" s="38"/>
      <c r="L1309" s="27"/>
    </row>
    <row r="1310" spans="1:12" ht="16.5" customHeight="1" x14ac:dyDescent="0.25">
      <c r="A1310" s="55" t="s">
        <v>4715</v>
      </c>
      <c r="B1310" s="56" t="s">
        <v>4716</v>
      </c>
      <c r="C1310" s="57" t="s">
        <v>4717</v>
      </c>
      <c r="D1310" s="56" t="s">
        <v>6792</v>
      </c>
      <c r="E1310" s="56" t="s">
        <v>12</v>
      </c>
      <c r="F1310" s="58">
        <v>5</v>
      </c>
      <c r="G1310" s="59">
        <v>211.65</v>
      </c>
      <c r="H1310" s="60">
        <v>1058.25</v>
      </c>
      <c r="I1310" s="38"/>
      <c r="J1310" s="38"/>
      <c r="L1310" s="27"/>
    </row>
    <row r="1311" spans="1:12" ht="16.5" customHeight="1" x14ac:dyDescent="0.25">
      <c r="A1311" s="55" t="s">
        <v>776</v>
      </c>
      <c r="B1311" s="56" t="s">
        <v>777</v>
      </c>
      <c r="C1311" s="57" t="s">
        <v>778</v>
      </c>
      <c r="D1311" s="56" t="s">
        <v>6792</v>
      </c>
      <c r="E1311" s="56" t="s">
        <v>19</v>
      </c>
      <c r="F1311" s="58">
        <v>7</v>
      </c>
      <c r="G1311" s="59">
        <v>150.94</v>
      </c>
      <c r="H1311" s="60">
        <v>1056.58</v>
      </c>
      <c r="I1311" s="38"/>
      <c r="J1311" s="38"/>
      <c r="L1311" s="27"/>
    </row>
    <row r="1312" spans="1:12" ht="16.5" customHeight="1" x14ac:dyDescent="0.25">
      <c r="A1312" s="55" t="s">
        <v>717</v>
      </c>
      <c r="B1312" s="56" t="s">
        <v>718</v>
      </c>
      <c r="C1312" s="57" t="s">
        <v>719</v>
      </c>
      <c r="D1312" s="56" t="s">
        <v>6792</v>
      </c>
      <c r="E1312" s="56" t="s">
        <v>68</v>
      </c>
      <c r="F1312" s="58">
        <v>52</v>
      </c>
      <c r="G1312" s="59">
        <v>20.309999999999999</v>
      </c>
      <c r="H1312" s="60">
        <v>1056.1199999999999</v>
      </c>
      <c r="I1312" s="38"/>
      <c r="J1312" s="38"/>
      <c r="L1312" s="27"/>
    </row>
    <row r="1313" spans="1:12" ht="16.5" customHeight="1" x14ac:dyDescent="0.25">
      <c r="A1313" s="55" t="s">
        <v>4076</v>
      </c>
      <c r="B1313" s="56" t="s">
        <v>4101</v>
      </c>
      <c r="C1313" s="57" t="s">
        <v>4102</v>
      </c>
      <c r="D1313" s="56" t="s">
        <v>6792</v>
      </c>
      <c r="E1313" s="56" t="s">
        <v>19</v>
      </c>
      <c r="F1313" s="58">
        <v>3</v>
      </c>
      <c r="G1313" s="59">
        <v>350.7</v>
      </c>
      <c r="H1313" s="60">
        <v>1052.0999999999999</v>
      </c>
      <c r="I1313" s="38"/>
      <c r="J1313" s="38"/>
      <c r="K1313" s="27" t="s">
        <v>6798</v>
      </c>
      <c r="L1313" s="27"/>
    </row>
    <row r="1314" spans="1:12" ht="16.5" customHeight="1" x14ac:dyDescent="0.25">
      <c r="A1314" s="55" t="s">
        <v>4712</v>
      </c>
      <c r="B1314" s="56" t="s">
        <v>4713</v>
      </c>
      <c r="C1314" s="57" t="s">
        <v>4714</v>
      </c>
      <c r="D1314" s="56" t="s">
        <v>6792</v>
      </c>
      <c r="E1314" s="56" t="s">
        <v>12</v>
      </c>
      <c r="F1314" s="58">
        <v>5</v>
      </c>
      <c r="G1314" s="59">
        <v>210.21</v>
      </c>
      <c r="H1314" s="60">
        <v>1051.05</v>
      </c>
      <c r="I1314" s="38"/>
      <c r="J1314" s="38"/>
      <c r="L1314" s="27"/>
    </row>
    <row r="1315" spans="1:12" ht="24.75" customHeight="1" x14ac:dyDescent="0.25">
      <c r="A1315" s="55" t="s">
        <v>6613</v>
      </c>
      <c r="B1315" s="56" t="s">
        <v>6626</v>
      </c>
      <c r="C1315" s="57" t="s">
        <v>6627</v>
      </c>
      <c r="D1315" s="56" t="s">
        <v>6840</v>
      </c>
      <c r="E1315" s="56" t="s">
        <v>68</v>
      </c>
      <c r="F1315" s="61">
        <v>26</v>
      </c>
      <c r="G1315" s="59">
        <v>40.31</v>
      </c>
      <c r="H1315" s="60">
        <v>1048.06</v>
      </c>
      <c r="I1315" s="38"/>
      <c r="J1315" s="38"/>
      <c r="L1315" s="27"/>
    </row>
    <row r="1316" spans="1:12" ht="16.5" customHeight="1" x14ac:dyDescent="0.25">
      <c r="A1316" s="55" t="s">
        <v>1491</v>
      </c>
      <c r="B1316" s="56" t="s">
        <v>1492</v>
      </c>
      <c r="C1316" s="57" t="s">
        <v>1493</v>
      </c>
      <c r="D1316" s="56" t="s">
        <v>11</v>
      </c>
      <c r="E1316" s="56" t="s">
        <v>19</v>
      </c>
      <c r="F1316" s="58">
        <v>32</v>
      </c>
      <c r="G1316" s="59">
        <v>32.54</v>
      </c>
      <c r="H1316" s="60">
        <v>1041.28</v>
      </c>
      <c r="I1316" s="38"/>
      <c r="J1316" s="38"/>
      <c r="L1316" s="27"/>
    </row>
    <row r="1317" spans="1:12" ht="16.5" customHeight="1" x14ac:dyDescent="0.25">
      <c r="A1317" s="55" t="s">
        <v>3082</v>
      </c>
      <c r="B1317" s="56" t="s">
        <v>3083</v>
      </c>
      <c r="C1317" s="57" t="s">
        <v>3084</v>
      </c>
      <c r="D1317" s="56" t="s">
        <v>6792</v>
      </c>
      <c r="E1317" s="56" t="s">
        <v>19</v>
      </c>
      <c r="F1317" s="58">
        <v>5</v>
      </c>
      <c r="G1317" s="59">
        <v>206.74</v>
      </c>
      <c r="H1317" s="60">
        <v>1033.7</v>
      </c>
      <c r="I1317" s="38"/>
      <c r="J1317" s="38"/>
      <c r="L1317" s="27"/>
    </row>
    <row r="1318" spans="1:12" ht="16.5" customHeight="1" x14ac:dyDescent="0.25">
      <c r="A1318" s="55" t="s">
        <v>4171</v>
      </c>
      <c r="B1318" s="56" t="s">
        <v>4204</v>
      </c>
      <c r="C1318" s="57" t="s">
        <v>4205</v>
      </c>
      <c r="D1318" s="56" t="s">
        <v>6792</v>
      </c>
      <c r="E1318" s="56" t="s">
        <v>19</v>
      </c>
      <c r="F1318" s="58">
        <v>5</v>
      </c>
      <c r="G1318" s="59">
        <v>206.36</v>
      </c>
      <c r="H1318" s="60">
        <v>1031.8</v>
      </c>
      <c r="I1318" s="38"/>
      <c r="J1318" s="38"/>
      <c r="L1318" s="27"/>
    </row>
    <row r="1319" spans="1:12" ht="16.5" customHeight="1" x14ac:dyDescent="0.25">
      <c r="A1319" s="55" t="s">
        <v>2634</v>
      </c>
      <c r="B1319" s="56" t="s">
        <v>2635</v>
      </c>
      <c r="C1319" s="57" t="s">
        <v>2636</v>
      </c>
      <c r="D1319" s="56" t="s">
        <v>6792</v>
      </c>
      <c r="E1319" s="56" t="s">
        <v>19</v>
      </c>
      <c r="F1319" s="58">
        <v>9</v>
      </c>
      <c r="G1319" s="59">
        <v>113.73</v>
      </c>
      <c r="H1319" s="60">
        <v>1023.57</v>
      </c>
      <c r="I1319" s="38"/>
      <c r="J1319" s="38"/>
      <c r="L1319" s="27"/>
    </row>
    <row r="1320" spans="1:12" ht="16.5" customHeight="1" x14ac:dyDescent="0.25">
      <c r="A1320" s="55" t="s">
        <v>2727</v>
      </c>
      <c r="B1320" s="56" t="s">
        <v>2728</v>
      </c>
      <c r="C1320" s="57" t="s">
        <v>2729</v>
      </c>
      <c r="D1320" s="56" t="s">
        <v>11</v>
      </c>
      <c r="E1320" s="56" t="s">
        <v>19</v>
      </c>
      <c r="F1320" s="58">
        <v>80</v>
      </c>
      <c r="G1320" s="59">
        <v>12.79</v>
      </c>
      <c r="H1320" s="60">
        <v>1023.2</v>
      </c>
      <c r="I1320" s="38"/>
      <c r="J1320" s="38"/>
      <c r="L1320" s="27"/>
    </row>
    <row r="1321" spans="1:12" ht="16.5" customHeight="1" x14ac:dyDescent="0.25">
      <c r="A1321" s="55" t="s">
        <v>4973</v>
      </c>
      <c r="B1321" s="56" t="s">
        <v>4977</v>
      </c>
      <c r="C1321" s="57" t="s">
        <v>4978</v>
      </c>
      <c r="D1321" s="56" t="s">
        <v>6792</v>
      </c>
      <c r="E1321" s="56" t="s">
        <v>68</v>
      </c>
      <c r="F1321" s="58">
        <v>5</v>
      </c>
      <c r="G1321" s="59">
        <v>204.37</v>
      </c>
      <c r="H1321" s="60">
        <v>1021.85</v>
      </c>
      <c r="I1321" s="38"/>
      <c r="J1321" s="38"/>
      <c r="L1321" s="27"/>
    </row>
    <row r="1322" spans="1:12" ht="16.5" customHeight="1" x14ac:dyDescent="0.25">
      <c r="A1322" s="55" t="s">
        <v>3978</v>
      </c>
      <c r="B1322" s="56" t="s">
        <v>4003</v>
      </c>
      <c r="C1322" s="57" t="s">
        <v>4004</v>
      </c>
      <c r="D1322" s="56" t="s">
        <v>6792</v>
      </c>
      <c r="E1322" s="56" t="s">
        <v>19</v>
      </c>
      <c r="F1322" s="58">
        <v>2</v>
      </c>
      <c r="G1322" s="59">
        <v>508.99</v>
      </c>
      <c r="H1322" s="60">
        <v>1017.98</v>
      </c>
      <c r="I1322" s="38"/>
      <c r="J1322" s="38"/>
      <c r="L1322" s="27"/>
    </row>
    <row r="1323" spans="1:12" ht="16.5" customHeight="1" x14ac:dyDescent="0.25">
      <c r="A1323" s="55" t="s">
        <v>757</v>
      </c>
      <c r="B1323" s="56" t="s">
        <v>758</v>
      </c>
      <c r="C1323" s="57" t="s">
        <v>759</v>
      </c>
      <c r="D1323" s="56" t="s">
        <v>11</v>
      </c>
      <c r="E1323" s="56" t="s">
        <v>19</v>
      </c>
      <c r="F1323" s="58">
        <v>7</v>
      </c>
      <c r="G1323" s="59">
        <v>145.34</v>
      </c>
      <c r="H1323" s="60">
        <v>1017.38</v>
      </c>
      <c r="I1323" s="38"/>
      <c r="J1323" s="38"/>
      <c r="L1323" s="27"/>
    </row>
    <row r="1324" spans="1:12" ht="16.5" customHeight="1" x14ac:dyDescent="0.25">
      <c r="A1324" s="55" t="s">
        <v>3049</v>
      </c>
      <c r="B1324" s="56" t="s">
        <v>3050</v>
      </c>
      <c r="C1324" s="57" t="s">
        <v>3051</v>
      </c>
      <c r="D1324" s="56" t="s">
        <v>6792</v>
      </c>
      <c r="E1324" s="56" t="s">
        <v>19</v>
      </c>
      <c r="F1324" s="58">
        <v>3</v>
      </c>
      <c r="G1324" s="59">
        <v>338.31</v>
      </c>
      <c r="H1324" s="60">
        <v>1014.93</v>
      </c>
      <c r="I1324" s="38"/>
      <c r="J1324" s="38"/>
      <c r="L1324" s="27"/>
    </row>
    <row r="1325" spans="1:12" ht="16.5" customHeight="1" x14ac:dyDescent="0.25">
      <c r="A1325" s="55" t="s">
        <v>6459</v>
      </c>
      <c r="B1325" s="56" t="s">
        <v>6472</v>
      </c>
      <c r="C1325" s="57" t="s">
        <v>6473</v>
      </c>
      <c r="D1325" s="56" t="s">
        <v>6792</v>
      </c>
      <c r="E1325" s="56" t="s">
        <v>29</v>
      </c>
      <c r="F1325" s="58">
        <v>5</v>
      </c>
      <c r="G1325" s="59">
        <v>202.97</v>
      </c>
      <c r="H1325" s="60">
        <v>1014.85</v>
      </c>
      <c r="I1325" s="38"/>
      <c r="J1325" s="38"/>
      <c r="L1325" s="27"/>
    </row>
    <row r="1326" spans="1:12" ht="16.5" customHeight="1" x14ac:dyDescent="0.25">
      <c r="A1326" s="55" t="s">
        <v>6135</v>
      </c>
      <c r="B1326" s="56" t="s">
        <v>6148</v>
      </c>
      <c r="C1326" s="57" t="s">
        <v>6149</v>
      </c>
      <c r="D1326" s="56" t="s">
        <v>6792</v>
      </c>
      <c r="E1326" s="56" t="s">
        <v>68</v>
      </c>
      <c r="F1326" s="58">
        <v>3</v>
      </c>
      <c r="G1326" s="59">
        <v>337.9</v>
      </c>
      <c r="H1326" s="60">
        <v>1013.7</v>
      </c>
      <c r="I1326" s="38"/>
      <c r="J1326" s="38"/>
      <c r="L1326" s="27"/>
    </row>
    <row r="1327" spans="1:12" ht="16.5" customHeight="1" x14ac:dyDescent="0.25">
      <c r="A1327" s="55" t="s">
        <v>2004</v>
      </c>
      <c r="B1327" s="56" t="s">
        <v>2005</v>
      </c>
      <c r="C1327" s="57" t="s">
        <v>2006</v>
      </c>
      <c r="D1327" s="56" t="s">
        <v>11</v>
      </c>
      <c r="E1327" s="56" t="s">
        <v>19</v>
      </c>
      <c r="F1327" s="58">
        <v>17</v>
      </c>
      <c r="G1327" s="59">
        <v>59.57</v>
      </c>
      <c r="H1327" s="60">
        <v>1012.69</v>
      </c>
      <c r="I1327" s="38"/>
      <c r="J1327" s="38"/>
      <c r="L1327" s="27"/>
    </row>
    <row r="1328" spans="1:12" ht="16.5" customHeight="1" x14ac:dyDescent="0.25">
      <c r="A1328" s="55" t="s">
        <v>4115</v>
      </c>
      <c r="B1328" s="56" t="s">
        <v>4142</v>
      </c>
      <c r="C1328" s="57" t="s">
        <v>4143</v>
      </c>
      <c r="D1328" s="56" t="s">
        <v>6792</v>
      </c>
      <c r="E1328" s="56" t="s">
        <v>19</v>
      </c>
      <c r="F1328" s="58">
        <v>5</v>
      </c>
      <c r="G1328" s="59">
        <v>202.36</v>
      </c>
      <c r="H1328" s="60">
        <v>1011.8</v>
      </c>
      <c r="I1328" s="38"/>
      <c r="J1328" s="38"/>
      <c r="L1328" s="27"/>
    </row>
    <row r="1329" spans="1:12" ht="16.5" customHeight="1" x14ac:dyDescent="0.25">
      <c r="A1329" s="55" t="s">
        <v>2205</v>
      </c>
      <c r="B1329" s="56" t="s">
        <v>2206</v>
      </c>
      <c r="C1329" s="57" t="s">
        <v>2207</v>
      </c>
      <c r="D1329" s="56" t="s">
        <v>6792</v>
      </c>
      <c r="E1329" s="56" t="s">
        <v>19</v>
      </c>
      <c r="F1329" s="61">
        <v>149</v>
      </c>
      <c r="G1329" s="59">
        <v>6.77</v>
      </c>
      <c r="H1329" s="60">
        <v>1008.73</v>
      </c>
      <c r="I1329" s="38"/>
      <c r="J1329" s="38"/>
      <c r="L1329" s="27"/>
    </row>
    <row r="1330" spans="1:12" ht="16.5" customHeight="1" x14ac:dyDescent="0.25">
      <c r="A1330" s="55" t="s">
        <v>216</v>
      </c>
      <c r="B1330" s="56" t="s">
        <v>217</v>
      </c>
      <c r="C1330" s="57" t="s">
        <v>218</v>
      </c>
      <c r="D1330" s="56" t="s">
        <v>6792</v>
      </c>
      <c r="E1330" s="56" t="s">
        <v>19</v>
      </c>
      <c r="F1330" s="58">
        <v>5</v>
      </c>
      <c r="G1330" s="59">
        <v>201.35</v>
      </c>
      <c r="H1330" s="60">
        <v>1006.75</v>
      </c>
      <c r="I1330" s="38"/>
      <c r="J1330" s="38"/>
      <c r="L1330" s="27"/>
    </row>
    <row r="1331" spans="1:12" ht="16.5" customHeight="1" x14ac:dyDescent="0.25">
      <c r="A1331" s="55" t="s">
        <v>4636</v>
      </c>
      <c r="B1331" s="56" t="s">
        <v>4637</v>
      </c>
      <c r="C1331" s="57" t="s">
        <v>4556</v>
      </c>
      <c r="D1331" s="56" t="s">
        <v>6792</v>
      </c>
      <c r="E1331" s="56" t="s">
        <v>12</v>
      </c>
      <c r="F1331" s="58">
        <v>5</v>
      </c>
      <c r="G1331" s="59">
        <v>200.83</v>
      </c>
      <c r="H1331" s="60">
        <v>1004.15</v>
      </c>
      <c r="I1331" s="38"/>
      <c r="J1331" s="38"/>
      <c r="L1331" s="27"/>
    </row>
    <row r="1332" spans="1:12" ht="16.5" customHeight="1" x14ac:dyDescent="0.25">
      <c r="A1332" s="55" t="s">
        <v>5215</v>
      </c>
      <c r="B1332" s="56" t="s">
        <v>5216</v>
      </c>
      <c r="C1332" s="57" t="s">
        <v>5217</v>
      </c>
      <c r="D1332" s="56" t="s">
        <v>6792</v>
      </c>
      <c r="E1332" s="56" t="s">
        <v>12</v>
      </c>
      <c r="F1332" s="58">
        <v>3</v>
      </c>
      <c r="G1332" s="59">
        <v>333.74</v>
      </c>
      <c r="H1332" s="60">
        <v>1001.22</v>
      </c>
      <c r="I1332" s="38"/>
      <c r="J1332" s="38"/>
      <c r="L1332" s="27"/>
    </row>
    <row r="1333" spans="1:12" ht="16.5" customHeight="1" x14ac:dyDescent="0.25">
      <c r="A1333" s="55" t="s">
        <v>1435</v>
      </c>
      <c r="B1333" s="56" t="s">
        <v>1436</v>
      </c>
      <c r="C1333" s="57" t="s">
        <v>1437</v>
      </c>
      <c r="D1333" s="56" t="s">
        <v>11</v>
      </c>
      <c r="E1333" s="56" t="s">
        <v>68</v>
      </c>
      <c r="F1333" s="58">
        <v>5</v>
      </c>
      <c r="G1333" s="59">
        <v>198.8</v>
      </c>
      <c r="H1333" s="60">
        <v>994</v>
      </c>
      <c r="I1333" s="38"/>
      <c r="J1333" s="38"/>
      <c r="L1333" s="27"/>
    </row>
    <row r="1334" spans="1:12" ht="16.5" customHeight="1" x14ac:dyDescent="0.25">
      <c r="A1334" s="55" t="s">
        <v>4624</v>
      </c>
      <c r="B1334" s="56" t="s">
        <v>4625</v>
      </c>
      <c r="C1334" s="57" t="s">
        <v>4626</v>
      </c>
      <c r="D1334" s="56" t="s">
        <v>6792</v>
      </c>
      <c r="E1334" s="56" t="s">
        <v>12</v>
      </c>
      <c r="F1334" s="58">
        <v>5</v>
      </c>
      <c r="G1334" s="59">
        <v>198.22</v>
      </c>
      <c r="H1334" s="60">
        <v>991.1</v>
      </c>
      <c r="I1334" s="38"/>
      <c r="J1334" s="38"/>
      <c r="L1334" s="27"/>
    </row>
    <row r="1335" spans="1:12" ht="16.5" customHeight="1" x14ac:dyDescent="0.25">
      <c r="A1335" s="55" t="s">
        <v>4135</v>
      </c>
      <c r="B1335" s="56" t="s">
        <v>4166</v>
      </c>
      <c r="C1335" s="57" t="s">
        <v>4167</v>
      </c>
      <c r="D1335" s="56" t="s">
        <v>6792</v>
      </c>
      <c r="E1335" s="56" t="s">
        <v>19</v>
      </c>
      <c r="F1335" s="58">
        <v>5</v>
      </c>
      <c r="G1335" s="59">
        <v>197.89</v>
      </c>
      <c r="H1335" s="60">
        <v>989.45</v>
      </c>
      <c r="I1335" s="38"/>
      <c r="J1335" s="38"/>
      <c r="K1335" s="27" t="s">
        <v>6798</v>
      </c>
      <c r="L1335" s="27"/>
    </row>
    <row r="1336" spans="1:12" ht="16.5" customHeight="1" x14ac:dyDescent="0.25">
      <c r="A1336" s="55" t="s">
        <v>6476</v>
      </c>
      <c r="B1336" s="56" t="s">
        <v>6487</v>
      </c>
      <c r="C1336" s="57" t="s">
        <v>6488</v>
      </c>
      <c r="D1336" s="56" t="s">
        <v>6792</v>
      </c>
      <c r="E1336" s="56" t="s">
        <v>29</v>
      </c>
      <c r="F1336" s="58">
        <v>5</v>
      </c>
      <c r="G1336" s="59">
        <v>197.49</v>
      </c>
      <c r="H1336" s="60">
        <v>987.45</v>
      </c>
      <c r="I1336" s="38"/>
      <c r="J1336" s="38"/>
      <c r="L1336" s="27"/>
    </row>
    <row r="1337" spans="1:12" ht="16.5" customHeight="1" x14ac:dyDescent="0.25">
      <c r="A1337" s="55" t="s">
        <v>2160</v>
      </c>
      <c r="B1337" s="56" t="s">
        <v>2161</v>
      </c>
      <c r="C1337" s="57" t="s">
        <v>2162</v>
      </c>
      <c r="D1337" s="56" t="s">
        <v>6840</v>
      </c>
      <c r="E1337" s="56" t="s">
        <v>19</v>
      </c>
      <c r="F1337" s="61">
        <v>10</v>
      </c>
      <c r="G1337" s="59">
        <v>98.17</v>
      </c>
      <c r="H1337" s="60">
        <v>981.7</v>
      </c>
      <c r="I1337" s="38"/>
      <c r="J1337" s="38"/>
      <c r="L1337" s="27"/>
    </row>
    <row r="1338" spans="1:12" ht="16.5" customHeight="1" x14ac:dyDescent="0.25">
      <c r="A1338" s="55" t="s">
        <v>2968</v>
      </c>
      <c r="B1338" s="56" t="s">
        <v>2969</v>
      </c>
      <c r="C1338" s="57" t="s">
        <v>2970</v>
      </c>
      <c r="D1338" s="56" t="s">
        <v>11</v>
      </c>
      <c r="E1338" s="56" t="s">
        <v>19</v>
      </c>
      <c r="F1338" s="58">
        <v>5</v>
      </c>
      <c r="G1338" s="59">
        <v>196.33</v>
      </c>
      <c r="H1338" s="60">
        <v>981.65</v>
      </c>
      <c r="I1338" s="38"/>
      <c r="J1338" s="38"/>
      <c r="L1338" s="27"/>
    </row>
    <row r="1339" spans="1:12" ht="16.5" customHeight="1" x14ac:dyDescent="0.25">
      <c r="A1339" s="55" t="s">
        <v>6030</v>
      </c>
      <c r="B1339" s="56" t="s">
        <v>6043</v>
      </c>
      <c r="C1339" s="57" t="s">
        <v>6044</v>
      </c>
      <c r="D1339" s="56" t="s">
        <v>11</v>
      </c>
      <c r="E1339" s="56" t="s">
        <v>68</v>
      </c>
      <c r="F1339" s="58">
        <v>77</v>
      </c>
      <c r="G1339" s="59">
        <v>12.71</v>
      </c>
      <c r="H1339" s="60">
        <v>978.67</v>
      </c>
      <c r="I1339" s="38"/>
      <c r="J1339" s="38"/>
      <c r="L1339" s="27"/>
    </row>
    <row r="1340" spans="1:12" ht="16.5" customHeight="1" x14ac:dyDescent="0.25">
      <c r="A1340" s="55" t="s">
        <v>6301</v>
      </c>
      <c r="B1340" s="56" t="s">
        <v>6314</v>
      </c>
      <c r="C1340" s="57" t="s">
        <v>6315</v>
      </c>
      <c r="D1340" s="56" t="s">
        <v>6792</v>
      </c>
      <c r="E1340" s="56" t="s">
        <v>68</v>
      </c>
      <c r="F1340" s="58">
        <v>7</v>
      </c>
      <c r="G1340" s="59">
        <v>139.77000000000001</v>
      </c>
      <c r="H1340" s="60">
        <v>978.39</v>
      </c>
      <c r="I1340" s="38"/>
      <c r="J1340" s="38"/>
      <c r="L1340" s="27"/>
    </row>
    <row r="1341" spans="1:12" ht="16.5" customHeight="1" x14ac:dyDescent="0.25">
      <c r="A1341" s="55" t="s">
        <v>6023</v>
      </c>
      <c r="B1341" s="56" t="s">
        <v>6027</v>
      </c>
      <c r="C1341" s="57" t="s">
        <v>6028</v>
      </c>
      <c r="D1341" s="56" t="s">
        <v>11</v>
      </c>
      <c r="E1341" s="56" t="s">
        <v>12</v>
      </c>
      <c r="F1341" s="58">
        <v>8</v>
      </c>
      <c r="G1341" s="59">
        <v>122.07</v>
      </c>
      <c r="H1341" s="60">
        <v>976.56</v>
      </c>
      <c r="I1341" s="38"/>
      <c r="J1341" s="38"/>
      <c r="L1341" s="27"/>
    </row>
    <row r="1342" spans="1:12" ht="16.5" customHeight="1" x14ac:dyDescent="0.25">
      <c r="A1342" s="55" t="s">
        <v>4943</v>
      </c>
      <c r="B1342" s="56" t="s">
        <v>4947</v>
      </c>
      <c r="C1342" s="57" t="s">
        <v>4948</v>
      </c>
      <c r="D1342" s="56" t="s">
        <v>6792</v>
      </c>
      <c r="E1342" s="56" t="s">
        <v>68</v>
      </c>
      <c r="F1342" s="58">
        <v>26</v>
      </c>
      <c r="G1342" s="59">
        <v>37.53</v>
      </c>
      <c r="H1342" s="60">
        <v>975.78</v>
      </c>
      <c r="I1342" s="38"/>
      <c r="J1342" s="38"/>
      <c r="L1342" s="27"/>
    </row>
    <row r="1343" spans="1:12" ht="16.5" customHeight="1" x14ac:dyDescent="0.25">
      <c r="A1343" s="55" t="s">
        <v>4961</v>
      </c>
      <c r="B1343" s="56" t="s">
        <v>4965</v>
      </c>
      <c r="C1343" s="57" t="s">
        <v>4966</v>
      </c>
      <c r="D1343" s="56" t="s">
        <v>6792</v>
      </c>
      <c r="E1343" s="56" t="s">
        <v>68</v>
      </c>
      <c r="F1343" s="58">
        <v>7</v>
      </c>
      <c r="G1343" s="59">
        <v>138.52000000000001</v>
      </c>
      <c r="H1343" s="60">
        <v>969.64</v>
      </c>
      <c r="I1343" s="38"/>
      <c r="J1343" s="38"/>
      <c r="L1343" s="27"/>
    </row>
    <row r="1344" spans="1:12" ht="16.5" customHeight="1" x14ac:dyDescent="0.25">
      <c r="A1344" s="55" t="s">
        <v>2118</v>
      </c>
      <c r="B1344" s="56" t="s">
        <v>2119</v>
      </c>
      <c r="C1344" s="57" t="s">
        <v>2120</v>
      </c>
      <c r="D1344" s="56" t="s">
        <v>6792</v>
      </c>
      <c r="E1344" s="56" t="s">
        <v>19</v>
      </c>
      <c r="F1344" s="61">
        <v>5</v>
      </c>
      <c r="G1344" s="59">
        <v>192.5</v>
      </c>
      <c r="H1344" s="60">
        <v>962.5</v>
      </c>
      <c r="I1344" s="38"/>
      <c r="J1344" s="38"/>
      <c r="L1344" s="27"/>
    </row>
    <row r="1345" spans="1:12" ht="16.5" customHeight="1" x14ac:dyDescent="0.25">
      <c r="A1345" s="55" t="s">
        <v>4091</v>
      </c>
      <c r="B1345" s="56" t="s">
        <v>4116</v>
      </c>
      <c r="C1345" s="57" t="s">
        <v>4117</v>
      </c>
      <c r="D1345" s="56" t="s">
        <v>6792</v>
      </c>
      <c r="E1345" s="56" t="s">
        <v>19</v>
      </c>
      <c r="F1345" s="58">
        <v>141</v>
      </c>
      <c r="G1345" s="59">
        <v>6.77</v>
      </c>
      <c r="H1345" s="60">
        <v>954.57</v>
      </c>
      <c r="I1345" s="38"/>
      <c r="J1345" s="38"/>
      <c r="L1345" s="27"/>
    </row>
    <row r="1346" spans="1:12" ht="15" customHeight="1" x14ac:dyDescent="0.25">
      <c r="A1346" s="55" t="s">
        <v>2724</v>
      </c>
      <c r="B1346" s="56" t="s">
        <v>2725</v>
      </c>
      <c r="C1346" s="57" t="s">
        <v>2726</v>
      </c>
      <c r="D1346" s="56" t="s">
        <v>11</v>
      </c>
      <c r="E1346" s="56" t="s">
        <v>19</v>
      </c>
      <c r="F1346" s="58">
        <v>80</v>
      </c>
      <c r="G1346" s="59">
        <v>11.92</v>
      </c>
      <c r="H1346" s="60">
        <v>953.6</v>
      </c>
      <c r="I1346" s="38"/>
      <c r="J1346" s="38"/>
      <c r="L1346" s="27"/>
    </row>
    <row r="1347" spans="1:12" ht="16.5" customHeight="1" x14ac:dyDescent="0.25">
      <c r="A1347" s="55" t="s">
        <v>2235</v>
      </c>
      <c r="B1347" s="56" t="s">
        <v>2236</v>
      </c>
      <c r="C1347" s="57" t="s">
        <v>2237</v>
      </c>
      <c r="D1347" s="56" t="s">
        <v>6792</v>
      </c>
      <c r="E1347" s="56" t="s">
        <v>19</v>
      </c>
      <c r="F1347" s="61">
        <v>5</v>
      </c>
      <c r="G1347" s="59">
        <v>189.5</v>
      </c>
      <c r="H1347" s="60">
        <v>947.5</v>
      </c>
      <c r="I1347" s="38"/>
      <c r="J1347" s="38"/>
      <c r="L1347" s="27"/>
    </row>
    <row r="1348" spans="1:12" ht="16.5" customHeight="1" x14ac:dyDescent="0.25">
      <c r="A1348" s="55" t="s">
        <v>3371</v>
      </c>
      <c r="B1348" s="56" t="s">
        <v>3384</v>
      </c>
      <c r="C1348" s="57" t="s">
        <v>3385</v>
      </c>
      <c r="D1348" s="56" t="s">
        <v>6792</v>
      </c>
      <c r="E1348" s="56" t="s">
        <v>19</v>
      </c>
      <c r="F1348" s="58">
        <v>5</v>
      </c>
      <c r="G1348" s="59">
        <v>189.5</v>
      </c>
      <c r="H1348" s="60">
        <v>947.5</v>
      </c>
      <c r="I1348" s="38"/>
      <c r="J1348" s="38"/>
      <c r="L1348" s="27"/>
    </row>
    <row r="1349" spans="1:12" ht="16.5" customHeight="1" x14ac:dyDescent="0.25">
      <c r="A1349" s="55" t="s">
        <v>3557</v>
      </c>
      <c r="B1349" s="56" t="s">
        <v>3570</v>
      </c>
      <c r="C1349" s="57" t="s">
        <v>3571</v>
      </c>
      <c r="D1349" s="56" t="s">
        <v>6792</v>
      </c>
      <c r="E1349" s="56" t="s">
        <v>19</v>
      </c>
      <c r="F1349" s="58">
        <v>5</v>
      </c>
      <c r="G1349" s="59">
        <v>189.5</v>
      </c>
      <c r="H1349" s="60">
        <v>947.5</v>
      </c>
      <c r="I1349" s="38"/>
      <c r="J1349" s="38"/>
      <c r="L1349" s="27"/>
    </row>
    <row r="1350" spans="1:12" ht="16.5" customHeight="1" x14ac:dyDescent="0.25">
      <c r="A1350" s="55" t="s">
        <v>3758</v>
      </c>
      <c r="B1350" s="56" t="s">
        <v>3771</v>
      </c>
      <c r="C1350" s="57" t="s">
        <v>3772</v>
      </c>
      <c r="D1350" s="56" t="s">
        <v>6792</v>
      </c>
      <c r="E1350" s="56" t="s">
        <v>19</v>
      </c>
      <c r="F1350" s="58">
        <v>5</v>
      </c>
      <c r="G1350" s="59">
        <v>189.5</v>
      </c>
      <c r="H1350" s="60">
        <v>947.5</v>
      </c>
      <c r="I1350" s="38"/>
      <c r="J1350" s="38"/>
    </row>
    <row r="1351" spans="1:12" ht="16.5" customHeight="1" x14ac:dyDescent="0.25">
      <c r="A1351" s="55" t="s">
        <v>1672</v>
      </c>
      <c r="B1351" s="56" t="s">
        <v>1673</v>
      </c>
      <c r="C1351" s="57" t="s">
        <v>1674</v>
      </c>
      <c r="D1351" s="56" t="s">
        <v>11</v>
      </c>
      <c r="E1351" s="56" t="s">
        <v>19</v>
      </c>
      <c r="F1351" s="58">
        <v>5</v>
      </c>
      <c r="G1351" s="59">
        <v>187.8</v>
      </c>
      <c r="H1351" s="60">
        <v>939</v>
      </c>
      <c r="I1351" s="38"/>
      <c r="J1351" s="38"/>
      <c r="L1351" s="27"/>
    </row>
    <row r="1352" spans="1:12" ht="16.5" customHeight="1" x14ac:dyDescent="0.25">
      <c r="A1352" s="55" t="s">
        <v>748</v>
      </c>
      <c r="B1352" s="56" t="s">
        <v>749</v>
      </c>
      <c r="C1352" s="57" t="s">
        <v>750</v>
      </c>
      <c r="D1352" s="56" t="s">
        <v>6792</v>
      </c>
      <c r="E1352" s="56" t="s">
        <v>19</v>
      </c>
      <c r="F1352" s="58">
        <v>7</v>
      </c>
      <c r="G1352" s="59">
        <v>133.63</v>
      </c>
      <c r="H1352" s="60">
        <v>935.41</v>
      </c>
      <c r="I1352" s="38"/>
      <c r="J1352" s="38"/>
      <c r="L1352" s="27"/>
    </row>
    <row r="1353" spans="1:12" ht="16.5" customHeight="1" x14ac:dyDescent="0.25">
      <c r="A1353" s="55" t="s">
        <v>3853</v>
      </c>
      <c r="B1353" s="56" t="s">
        <v>3873</v>
      </c>
      <c r="C1353" s="57" t="s">
        <v>3874</v>
      </c>
      <c r="D1353" s="56" t="s">
        <v>6840</v>
      </c>
      <c r="E1353" s="56" t="s">
        <v>19</v>
      </c>
      <c r="F1353" s="58">
        <v>5</v>
      </c>
      <c r="G1353" s="59">
        <v>187.06</v>
      </c>
      <c r="H1353" s="60">
        <v>935.3</v>
      </c>
      <c r="I1353" s="38"/>
      <c r="J1353" s="38"/>
      <c r="L1353" s="27"/>
    </row>
    <row r="1354" spans="1:12" ht="16.5" customHeight="1" x14ac:dyDescent="0.25">
      <c r="A1354" s="55" t="s">
        <v>4168</v>
      </c>
      <c r="B1354" s="56" t="s">
        <v>4202</v>
      </c>
      <c r="C1354" s="57" t="s">
        <v>6845</v>
      </c>
      <c r="D1354" s="56" t="s">
        <v>11</v>
      </c>
      <c r="E1354" s="56" t="s">
        <v>19</v>
      </c>
      <c r="F1354" s="58">
        <v>6</v>
      </c>
      <c r="G1354" s="59">
        <v>154.85</v>
      </c>
      <c r="H1354" s="60">
        <v>929.1</v>
      </c>
      <c r="I1354" s="38"/>
      <c r="J1354" s="38"/>
      <c r="L1354" s="27"/>
    </row>
    <row r="1355" spans="1:12" ht="16.5" customHeight="1" x14ac:dyDescent="0.25">
      <c r="A1355" s="55" t="s">
        <v>4353</v>
      </c>
      <c r="B1355" s="56" t="s">
        <v>4354</v>
      </c>
      <c r="C1355" s="57" t="s">
        <v>4355</v>
      </c>
      <c r="D1355" s="56" t="s">
        <v>6792</v>
      </c>
      <c r="E1355" s="56" t="s">
        <v>12</v>
      </c>
      <c r="F1355" s="58">
        <v>5</v>
      </c>
      <c r="G1355" s="59">
        <v>185.27</v>
      </c>
      <c r="H1355" s="60">
        <v>926.35</v>
      </c>
      <c r="I1355" s="38"/>
      <c r="J1355" s="38"/>
      <c r="K1355" s="27" t="s">
        <v>6806</v>
      </c>
      <c r="L1355" s="27"/>
    </row>
    <row r="1356" spans="1:12" ht="16.5" customHeight="1" x14ac:dyDescent="0.25">
      <c r="A1356" s="55" t="s">
        <v>6132</v>
      </c>
      <c r="B1356" s="56" t="s">
        <v>6145</v>
      </c>
      <c r="C1356" s="57" t="s">
        <v>6146</v>
      </c>
      <c r="D1356" s="56" t="s">
        <v>6792</v>
      </c>
      <c r="E1356" s="56" t="s">
        <v>68</v>
      </c>
      <c r="F1356" s="58">
        <v>3</v>
      </c>
      <c r="G1356" s="59">
        <v>307.69</v>
      </c>
      <c r="H1356" s="60">
        <v>923.07</v>
      </c>
      <c r="I1356" s="38"/>
      <c r="J1356" s="38"/>
      <c r="L1356" s="27"/>
    </row>
    <row r="1357" spans="1:12" ht="16.5" customHeight="1" x14ac:dyDescent="0.25">
      <c r="A1357" s="55" t="s">
        <v>5185</v>
      </c>
      <c r="B1357" s="56" t="s">
        <v>5186</v>
      </c>
      <c r="C1357" s="57" t="s">
        <v>5187</v>
      </c>
      <c r="D1357" s="56" t="s">
        <v>6792</v>
      </c>
      <c r="E1357" s="56" t="s">
        <v>12</v>
      </c>
      <c r="F1357" s="58">
        <v>5</v>
      </c>
      <c r="G1357" s="59">
        <v>184.59</v>
      </c>
      <c r="H1357" s="60">
        <v>922.95</v>
      </c>
      <c r="I1357" s="38"/>
      <c r="J1357" s="38"/>
      <c r="L1357" s="27"/>
    </row>
    <row r="1358" spans="1:12" ht="16.5" customHeight="1" x14ac:dyDescent="0.25">
      <c r="A1358" s="55" t="s">
        <v>2721</v>
      </c>
      <c r="B1358" s="56" t="s">
        <v>2722</v>
      </c>
      <c r="C1358" s="57" t="s">
        <v>2723</v>
      </c>
      <c r="D1358" s="56" t="s">
        <v>6792</v>
      </c>
      <c r="E1358" s="56" t="s">
        <v>68</v>
      </c>
      <c r="F1358" s="58">
        <v>5</v>
      </c>
      <c r="G1358" s="59">
        <v>184.45</v>
      </c>
      <c r="H1358" s="60">
        <v>922.25</v>
      </c>
      <c r="I1358" s="38"/>
      <c r="J1358" s="38"/>
      <c r="L1358" s="27"/>
    </row>
    <row r="1359" spans="1:12" ht="16.5" customHeight="1" x14ac:dyDescent="0.25">
      <c r="A1359" s="55" t="s">
        <v>2932</v>
      </c>
      <c r="B1359" s="56" t="s">
        <v>2933</v>
      </c>
      <c r="C1359" s="57" t="s">
        <v>2934</v>
      </c>
      <c r="D1359" s="56" t="s">
        <v>6792</v>
      </c>
      <c r="E1359" s="56" t="s">
        <v>19</v>
      </c>
      <c r="F1359" s="58">
        <v>5</v>
      </c>
      <c r="G1359" s="59">
        <v>184.14</v>
      </c>
      <c r="H1359" s="60">
        <v>920.7</v>
      </c>
      <c r="I1359" s="38"/>
      <c r="J1359" s="38"/>
      <c r="L1359" s="27"/>
    </row>
    <row r="1360" spans="1:12" ht="16.5" customHeight="1" x14ac:dyDescent="0.25">
      <c r="A1360" s="55" t="s">
        <v>5914</v>
      </c>
      <c r="B1360" s="56" t="s">
        <v>5918</v>
      </c>
      <c r="C1360" s="57" t="s">
        <v>5919</v>
      </c>
      <c r="D1360" s="56" t="s">
        <v>11</v>
      </c>
      <c r="E1360" s="56" t="s">
        <v>41</v>
      </c>
      <c r="F1360" s="58">
        <v>1000</v>
      </c>
      <c r="G1360" s="59">
        <v>0.92</v>
      </c>
      <c r="H1360" s="60">
        <v>920</v>
      </c>
      <c r="I1360" s="38"/>
      <c r="J1360" s="38"/>
      <c r="L1360" s="27"/>
    </row>
    <row r="1361" spans="1:12" ht="16.5" customHeight="1" x14ac:dyDescent="0.25">
      <c r="A1361" s="55" t="s">
        <v>4198</v>
      </c>
      <c r="B1361" s="56" t="s">
        <v>4231</v>
      </c>
      <c r="C1361" s="57" t="s">
        <v>4232</v>
      </c>
      <c r="D1361" s="56" t="s">
        <v>6792</v>
      </c>
      <c r="E1361" s="56" t="s">
        <v>19</v>
      </c>
      <c r="F1361" s="58">
        <v>9</v>
      </c>
      <c r="G1361" s="59">
        <v>102</v>
      </c>
      <c r="H1361" s="60">
        <v>918</v>
      </c>
      <c r="I1361" s="38"/>
      <c r="J1361" s="38"/>
      <c r="L1361" s="27"/>
    </row>
    <row r="1362" spans="1:12" ht="16.5" customHeight="1" x14ac:dyDescent="0.25">
      <c r="A1362" s="55" t="s">
        <v>1980</v>
      </c>
      <c r="B1362" s="56" t="s">
        <v>1981</v>
      </c>
      <c r="C1362" s="57" t="s">
        <v>1982</v>
      </c>
      <c r="D1362" s="56" t="s">
        <v>11</v>
      </c>
      <c r="E1362" s="56" t="s">
        <v>19</v>
      </c>
      <c r="F1362" s="58">
        <v>5</v>
      </c>
      <c r="G1362" s="59">
        <v>181.99</v>
      </c>
      <c r="H1362" s="60">
        <v>909.95</v>
      </c>
      <c r="I1362" s="38"/>
      <c r="J1362" s="38"/>
      <c r="L1362" s="27"/>
    </row>
    <row r="1363" spans="1:12" ht="16.5" customHeight="1" x14ac:dyDescent="0.25">
      <c r="A1363" s="55" t="s">
        <v>6682</v>
      </c>
      <c r="B1363" s="56" t="s">
        <v>6695</v>
      </c>
      <c r="C1363" s="57" t="s">
        <v>6696</v>
      </c>
      <c r="D1363" s="56" t="s">
        <v>880</v>
      </c>
      <c r="E1363" s="56" t="s">
        <v>19</v>
      </c>
      <c r="F1363" s="58">
        <v>6</v>
      </c>
      <c r="G1363" s="59">
        <v>150.82</v>
      </c>
      <c r="H1363" s="60">
        <v>904.92</v>
      </c>
      <c r="I1363" s="38"/>
      <c r="J1363" s="38"/>
      <c r="L1363" s="27"/>
    </row>
    <row r="1364" spans="1:12" ht="16.5" customHeight="1" x14ac:dyDescent="0.25">
      <c r="A1364" s="55" t="s">
        <v>326</v>
      </c>
      <c r="B1364" s="56" t="s">
        <v>330</v>
      </c>
      <c r="C1364" s="57" t="s">
        <v>331</v>
      </c>
      <c r="D1364" s="56" t="s">
        <v>11</v>
      </c>
      <c r="E1364" s="56" t="s">
        <v>68</v>
      </c>
      <c r="F1364" s="58">
        <v>13</v>
      </c>
      <c r="G1364" s="59">
        <v>69.38</v>
      </c>
      <c r="H1364" s="60">
        <v>901.94</v>
      </c>
      <c r="I1364" s="38"/>
      <c r="J1364" s="38"/>
      <c r="L1364" s="27"/>
    </row>
    <row r="1365" spans="1:12" ht="16.5" customHeight="1" x14ac:dyDescent="0.25">
      <c r="A1365" s="55" t="s">
        <v>4041</v>
      </c>
      <c r="B1365" s="56" t="s">
        <v>4065</v>
      </c>
      <c r="C1365" s="57" t="s">
        <v>4066</v>
      </c>
      <c r="D1365" s="56" t="s">
        <v>11</v>
      </c>
      <c r="E1365" s="56" t="s">
        <v>19</v>
      </c>
      <c r="F1365" s="58">
        <v>5</v>
      </c>
      <c r="G1365" s="59">
        <v>180.33</v>
      </c>
      <c r="H1365" s="60">
        <v>901.65</v>
      </c>
      <c r="I1365" s="38"/>
      <c r="J1365" s="38"/>
      <c r="L1365" s="27"/>
    </row>
    <row r="1366" spans="1:12" ht="16.5" customHeight="1" x14ac:dyDescent="0.25">
      <c r="A1366" s="55" t="s">
        <v>3109</v>
      </c>
      <c r="B1366" s="56" t="s">
        <v>3110</v>
      </c>
      <c r="C1366" s="57" t="s">
        <v>3111</v>
      </c>
      <c r="D1366" s="56" t="s">
        <v>6792</v>
      </c>
      <c r="E1366" s="56" t="s">
        <v>19</v>
      </c>
      <c r="F1366" s="58">
        <v>3</v>
      </c>
      <c r="G1366" s="59">
        <v>298.69</v>
      </c>
      <c r="H1366" s="60">
        <v>896.07</v>
      </c>
      <c r="I1366" s="38"/>
      <c r="J1366" s="38"/>
      <c r="L1366" s="27"/>
    </row>
    <row r="1367" spans="1:12" ht="16.5" customHeight="1" x14ac:dyDescent="0.25">
      <c r="A1367" s="55" t="s">
        <v>6331</v>
      </c>
      <c r="B1367" s="56" t="s">
        <v>6344</v>
      </c>
      <c r="C1367" s="57" t="s">
        <v>6345</v>
      </c>
      <c r="D1367" s="56" t="s">
        <v>6792</v>
      </c>
      <c r="E1367" s="56" t="s">
        <v>6273</v>
      </c>
      <c r="F1367" s="58">
        <v>7</v>
      </c>
      <c r="G1367" s="59">
        <v>127.9</v>
      </c>
      <c r="H1367" s="60">
        <v>895.3</v>
      </c>
      <c r="I1367" s="38"/>
      <c r="J1367" s="38"/>
      <c r="L1367" s="27"/>
    </row>
    <row r="1368" spans="1:12" ht="16.5" customHeight="1" x14ac:dyDescent="0.25">
      <c r="A1368" s="55" t="s">
        <v>4958</v>
      </c>
      <c r="B1368" s="56" t="s">
        <v>4962</v>
      </c>
      <c r="C1368" s="57" t="s">
        <v>4963</v>
      </c>
      <c r="D1368" s="56" t="s">
        <v>6792</v>
      </c>
      <c r="E1368" s="56" t="s">
        <v>68</v>
      </c>
      <c r="F1368" s="58">
        <v>7</v>
      </c>
      <c r="G1368" s="59">
        <v>127.7</v>
      </c>
      <c r="H1368" s="60">
        <v>893.9</v>
      </c>
      <c r="I1368" s="38"/>
      <c r="J1368" s="38"/>
      <c r="L1368" s="27"/>
    </row>
    <row r="1369" spans="1:12" ht="16.5" customHeight="1" x14ac:dyDescent="0.25">
      <c r="A1369" s="55" t="s">
        <v>6679</v>
      </c>
      <c r="B1369" s="56" t="s">
        <v>6692</v>
      </c>
      <c r="C1369" s="57" t="s">
        <v>6693</v>
      </c>
      <c r="D1369" s="56" t="s">
        <v>880</v>
      </c>
      <c r="E1369" s="56" t="s">
        <v>19</v>
      </c>
      <c r="F1369" s="58">
        <v>6</v>
      </c>
      <c r="G1369" s="59">
        <v>148.83000000000001</v>
      </c>
      <c r="H1369" s="60">
        <v>892.98</v>
      </c>
      <c r="I1369" s="38"/>
      <c r="J1369" s="38"/>
      <c r="L1369" s="27"/>
    </row>
    <row r="1370" spans="1:12" ht="16.5" customHeight="1" x14ac:dyDescent="0.25">
      <c r="A1370" s="55" t="s">
        <v>1488</v>
      </c>
      <c r="B1370" s="56" t="s">
        <v>1489</v>
      </c>
      <c r="C1370" s="57" t="s">
        <v>1490</v>
      </c>
      <c r="D1370" s="56" t="s">
        <v>11</v>
      </c>
      <c r="E1370" s="56" t="s">
        <v>19</v>
      </c>
      <c r="F1370" s="58">
        <v>31</v>
      </c>
      <c r="G1370" s="59">
        <v>28.73</v>
      </c>
      <c r="H1370" s="60">
        <v>890.63</v>
      </c>
      <c r="I1370" s="38"/>
      <c r="J1370" s="38"/>
      <c r="L1370" s="27"/>
    </row>
    <row r="1371" spans="1:12" ht="16.5" customHeight="1" x14ac:dyDescent="0.25">
      <c r="A1371" s="55" t="s">
        <v>4937</v>
      </c>
      <c r="B1371" s="56" t="s">
        <v>4941</v>
      </c>
      <c r="C1371" s="57" t="s">
        <v>4942</v>
      </c>
      <c r="D1371" s="56" t="s">
        <v>6792</v>
      </c>
      <c r="E1371" s="56" t="s">
        <v>68</v>
      </c>
      <c r="F1371" s="58">
        <v>26</v>
      </c>
      <c r="G1371" s="59">
        <v>34.24</v>
      </c>
      <c r="H1371" s="60">
        <v>890.24</v>
      </c>
      <c r="I1371" s="38"/>
      <c r="J1371" s="38"/>
      <c r="L1371" s="27"/>
    </row>
    <row r="1372" spans="1:12" ht="16.5" customHeight="1" x14ac:dyDescent="0.25">
      <c r="A1372" s="55" t="s">
        <v>4132</v>
      </c>
      <c r="B1372" s="56" t="s">
        <v>4163</v>
      </c>
      <c r="C1372" s="57" t="s">
        <v>4164</v>
      </c>
      <c r="D1372" s="56" t="s">
        <v>6792</v>
      </c>
      <c r="E1372" s="56" t="s">
        <v>19</v>
      </c>
      <c r="F1372" s="58">
        <v>5</v>
      </c>
      <c r="G1372" s="59">
        <v>178</v>
      </c>
      <c r="H1372" s="60">
        <v>890</v>
      </c>
      <c r="I1372" s="38"/>
      <c r="J1372" s="38"/>
      <c r="K1372" s="27" t="s">
        <v>6798</v>
      </c>
      <c r="L1372" s="27"/>
    </row>
    <row r="1373" spans="1:12" ht="16.5" customHeight="1" x14ac:dyDescent="0.25">
      <c r="A1373" s="55" t="s">
        <v>1956</v>
      </c>
      <c r="B1373" s="56" t="s">
        <v>1957</v>
      </c>
      <c r="C1373" s="57" t="s">
        <v>1958</v>
      </c>
      <c r="D1373" s="56" t="s">
        <v>6792</v>
      </c>
      <c r="E1373" s="56" t="s">
        <v>19</v>
      </c>
      <c r="F1373" s="58">
        <v>5</v>
      </c>
      <c r="G1373" s="59">
        <v>177.74</v>
      </c>
      <c r="H1373" s="60">
        <v>888.7</v>
      </c>
      <c r="I1373" s="38"/>
      <c r="J1373" s="38"/>
      <c r="L1373" s="27"/>
    </row>
    <row r="1374" spans="1:12" ht="16.5" customHeight="1" x14ac:dyDescent="0.25">
      <c r="A1374" s="55" t="s">
        <v>6395</v>
      </c>
      <c r="B1374" s="56" t="s">
        <v>6408</v>
      </c>
      <c r="C1374" s="57" t="s">
        <v>6409</v>
      </c>
      <c r="D1374" s="56" t="s">
        <v>6792</v>
      </c>
      <c r="E1374" s="56" t="s">
        <v>12</v>
      </c>
      <c r="F1374" s="58">
        <v>7</v>
      </c>
      <c r="G1374" s="59">
        <v>126.63</v>
      </c>
      <c r="H1374" s="60">
        <v>886.41</v>
      </c>
      <c r="I1374" s="38"/>
      <c r="J1374" s="38"/>
      <c r="K1374" s="27" t="s">
        <v>6533</v>
      </c>
      <c r="L1374" s="27"/>
    </row>
    <row r="1375" spans="1:12" ht="16.5" customHeight="1" x14ac:dyDescent="0.25">
      <c r="A1375" s="55" t="s">
        <v>4482</v>
      </c>
      <c r="B1375" s="56" t="s">
        <v>4486</v>
      </c>
      <c r="C1375" s="57" t="s">
        <v>4487</v>
      </c>
      <c r="D1375" s="56" t="s">
        <v>6792</v>
      </c>
      <c r="E1375" s="56" t="s">
        <v>68</v>
      </c>
      <c r="F1375" s="61">
        <v>5</v>
      </c>
      <c r="G1375" s="59">
        <v>176.87</v>
      </c>
      <c r="H1375" s="60">
        <v>884.35</v>
      </c>
      <c r="I1375" s="38"/>
      <c r="J1375" s="38"/>
      <c r="L1375" s="27"/>
    </row>
    <row r="1376" spans="1:12" ht="16.5" customHeight="1" x14ac:dyDescent="0.25">
      <c r="A1376" s="55" t="s">
        <v>4709</v>
      </c>
      <c r="B1376" s="56" t="s">
        <v>4710</v>
      </c>
      <c r="C1376" s="57" t="s">
        <v>4711</v>
      </c>
      <c r="D1376" s="56" t="s">
        <v>6792</v>
      </c>
      <c r="E1376" s="56" t="s">
        <v>68</v>
      </c>
      <c r="F1376" s="58">
        <v>52</v>
      </c>
      <c r="G1376" s="59">
        <v>16.89</v>
      </c>
      <c r="H1376" s="60">
        <v>878.28</v>
      </c>
      <c r="I1376" s="38"/>
      <c r="J1376" s="38"/>
      <c r="L1376" s="27"/>
    </row>
    <row r="1377" spans="1:12" ht="16.5" customHeight="1" x14ac:dyDescent="0.25">
      <c r="A1377" s="55" t="s">
        <v>6033</v>
      </c>
      <c r="B1377" s="56" t="s">
        <v>6046</v>
      </c>
      <c r="C1377" s="57" t="s">
        <v>6047</v>
      </c>
      <c r="D1377" s="56" t="s">
        <v>6792</v>
      </c>
      <c r="E1377" s="56" t="s">
        <v>68</v>
      </c>
      <c r="F1377" s="58">
        <v>7</v>
      </c>
      <c r="G1377" s="59">
        <v>124.66</v>
      </c>
      <c r="H1377" s="60">
        <v>872.62</v>
      </c>
      <c r="I1377" s="38"/>
      <c r="J1377" s="38"/>
      <c r="L1377" s="27"/>
    </row>
    <row r="1378" spans="1:12" ht="16.5" customHeight="1" x14ac:dyDescent="0.25">
      <c r="A1378" s="55" t="s">
        <v>6081</v>
      </c>
      <c r="B1378" s="56" t="s">
        <v>6094</v>
      </c>
      <c r="C1378" s="57" t="s">
        <v>6095</v>
      </c>
      <c r="D1378" s="56" t="s">
        <v>6792</v>
      </c>
      <c r="E1378" s="56" t="s">
        <v>19</v>
      </c>
      <c r="F1378" s="58">
        <v>7</v>
      </c>
      <c r="G1378" s="59">
        <v>124.31</v>
      </c>
      <c r="H1378" s="60">
        <v>870.17</v>
      </c>
      <c r="I1378" s="38"/>
      <c r="J1378" s="38"/>
      <c r="L1378" s="27"/>
    </row>
    <row r="1379" spans="1:12" ht="16.5" customHeight="1" x14ac:dyDescent="0.25">
      <c r="A1379" s="55" t="s">
        <v>2289</v>
      </c>
      <c r="B1379" s="56" t="s">
        <v>2290</v>
      </c>
      <c r="C1379" s="57" t="s">
        <v>2291</v>
      </c>
      <c r="D1379" s="56" t="s">
        <v>6792</v>
      </c>
      <c r="E1379" s="56" t="s">
        <v>19</v>
      </c>
      <c r="F1379" s="61">
        <v>2</v>
      </c>
      <c r="G1379" s="59">
        <v>434.2</v>
      </c>
      <c r="H1379" s="60">
        <v>868.4</v>
      </c>
      <c r="I1379" s="38"/>
      <c r="J1379" s="38"/>
      <c r="L1379" s="27"/>
    </row>
    <row r="1380" spans="1:12" ht="16.5" customHeight="1" x14ac:dyDescent="0.25">
      <c r="A1380" s="55" t="s">
        <v>2391</v>
      </c>
      <c r="B1380" s="56" t="s">
        <v>2392</v>
      </c>
      <c r="C1380" s="57" t="s">
        <v>2393</v>
      </c>
      <c r="D1380" s="56" t="s">
        <v>11</v>
      </c>
      <c r="E1380" s="56" t="s">
        <v>19</v>
      </c>
      <c r="F1380" s="61">
        <v>12</v>
      </c>
      <c r="G1380" s="59">
        <v>72.17</v>
      </c>
      <c r="H1380" s="60">
        <v>866.04</v>
      </c>
      <c r="I1380" s="38"/>
      <c r="J1380" s="38"/>
      <c r="L1380" s="27"/>
    </row>
    <row r="1381" spans="1:12" ht="16.5" customHeight="1" x14ac:dyDescent="0.25">
      <c r="A1381" s="55" t="s">
        <v>3326</v>
      </c>
      <c r="B1381" s="56" t="s">
        <v>3339</v>
      </c>
      <c r="C1381" s="57" t="s">
        <v>3340</v>
      </c>
      <c r="D1381" s="56" t="s">
        <v>6792</v>
      </c>
      <c r="E1381" s="56" t="s">
        <v>19</v>
      </c>
      <c r="F1381" s="58">
        <v>5</v>
      </c>
      <c r="G1381" s="59">
        <v>172.43</v>
      </c>
      <c r="H1381" s="60">
        <v>862.15</v>
      </c>
      <c r="I1381" s="38"/>
      <c r="J1381" s="38"/>
      <c r="L1381" s="27"/>
    </row>
    <row r="1382" spans="1:12" ht="16.5" customHeight="1" x14ac:dyDescent="0.25">
      <c r="A1382" s="55" t="s">
        <v>3539</v>
      </c>
      <c r="B1382" s="56" t="s">
        <v>3552</v>
      </c>
      <c r="C1382" s="57" t="s">
        <v>3553</v>
      </c>
      <c r="D1382" s="56" t="s">
        <v>6792</v>
      </c>
      <c r="E1382" s="56" t="s">
        <v>19</v>
      </c>
      <c r="F1382" s="58">
        <v>5</v>
      </c>
      <c r="G1382" s="59">
        <v>172.43</v>
      </c>
      <c r="H1382" s="60">
        <v>862.15</v>
      </c>
      <c r="I1382" s="38"/>
      <c r="J1382" s="38"/>
      <c r="L1382" s="27"/>
    </row>
    <row r="1383" spans="1:12" ht="16.5" customHeight="1" x14ac:dyDescent="0.25">
      <c r="A1383" s="55" t="s">
        <v>1515</v>
      </c>
      <c r="B1383" s="56" t="s">
        <v>1516</v>
      </c>
      <c r="C1383" s="57" t="s">
        <v>1517</v>
      </c>
      <c r="D1383" s="56" t="s">
        <v>11</v>
      </c>
      <c r="E1383" s="56" t="s">
        <v>19</v>
      </c>
      <c r="F1383" s="58">
        <v>31</v>
      </c>
      <c r="G1383" s="59">
        <v>27.52</v>
      </c>
      <c r="H1383" s="60">
        <v>853.12</v>
      </c>
      <c r="I1383" s="38"/>
      <c r="J1383" s="38"/>
      <c r="L1383" s="27"/>
    </row>
    <row r="1384" spans="1:12" ht="16.5" customHeight="1" x14ac:dyDescent="0.25">
      <c r="A1384" s="55" t="s">
        <v>3203</v>
      </c>
      <c r="B1384" s="56" t="s">
        <v>3207</v>
      </c>
      <c r="C1384" s="57" t="s">
        <v>3208</v>
      </c>
      <c r="D1384" s="56" t="s">
        <v>6792</v>
      </c>
      <c r="E1384" s="56" t="s">
        <v>19</v>
      </c>
      <c r="F1384" s="61">
        <v>5</v>
      </c>
      <c r="G1384" s="59">
        <v>170.55</v>
      </c>
      <c r="H1384" s="60">
        <v>852.75</v>
      </c>
      <c r="I1384" s="38"/>
      <c r="J1384" s="38"/>
      <c r="K1384" s="27" t="s">
        <v>6798</v>
      </c>
      <c r="L1384" s="27"/>
    </row>
    <row r="1385" spans="1:12" ht="16.5" customHeight="1" x14ac:dyDescent="0.25">
      <c r="A1385" s="55" t="s">
        <v>3043</v>
      </c>
      <c r="B1385" s="56" t="s">
        <v>3044</v>
      </c>
      <c r="C1385" s="57" t="s">
        <v>3045</v>
      </c>
      <c r="D1385" s="56" t="s">
        <v>6792</v>
      </c>
      <c r="E1385" s="56" t="s">
        <v>19</v>
      </c>
      <c r="F1385" s="58">
        <v>3</v>
      </c>
      <c r="G1385" s="59">
        <v>282.79000000000002</v>
      </c>
      <c r="H1385" s="60">
        <v>848.37</v>
      </c>
      <c r="I1385" s="38"/>
      <c r="J1385" s="38"/>
      <c r="L1385" s="27"/>
    </row>
    <row r="1386" spans="1:12" ht="16.5" customHeight="1" x14ac:dyDescent="0.25">
      <c r="A1386" s="55" t="s">
        <v>4627</v>
      </c>
      <c r="B1386" s="56" t="s">
        <v>4628</v>
      </c>
      <c r="C1386" s="57" t="s">
        <v>4629</v>
      </c>
      <c r="D1386" s="56" t="s">
        <v>6792</v>
      </c>
      <c r="E1386" s="56" t="s">
        <v>12</v>
      </c>
      <c r="F1386" s="58">
        <v>5</v>
      </c>
      <c r="G1386" s="59">
        <v>169</v>
      </c>
      <c r="H1386" s="60">
        <v>845</v>
      </c>
      <c r="I1386" s="38"/>
      <c r="J1386" s="38"/>
      <c r="L1386" s="27"/>
    </row>
    <row r="1387" spans="1:12" ht="16.5" customHeight="1" x14ac:dyDescent="0.25">
      <c r="A1387" s="55" t="s">
        <v>4781</v>
      </c>
      <c r="B1387" s="56" t="s">
        <v>4782</v>
      </c>
      <c r="C1387" s="57" t="s">
        <v>4783</v>
      </c>
      <c r="D1387" s="56" t="s">
        <v>6792</v>
      </c>
      <c r="E1387" s="56" t="s">
        <v>698</v>
      </c>
      <c r="F1387" s="58">
        <v>52</v>
      </c>
      <c r="G1387" s="59">
        <v>16.239999999999998</v>
      </c>
      <c r="H1387" s="60">
        <v>844.48</v>
      </c>
      <c r="I1387" s="38"/>
      <c r="J1387" s="38"/>
      <c r="L1387" s="27"/>
    </row>
    <row r="1388" spans="1:12" ht="16.5" customHeight="1" x14ac:dyDescent="0.25">
      <c r="A1388" s="55" t="s">
        <v>433</v>
      </c>
      <c r="B1388" s="56" t="s">
        <v>437</v>
      </c>
      <c r="C1388" s="57" t="s">
        <v>438</v>
      </c>
      <c r="D1388" s="56" t="s">
        <v>6792</v>
      </c>
      <c r="E1388" s="56" t="s">
        <v>12</v>
      </c>
      <c r="F1388" s="58">
        <v>162</v>
      </c>
      <c r="G1388" s="59">
        <v>5.21</v>
      </c>
      <c r="H1388" s="60">
        <v>844.02</v>
      </c>
      <c r="I1388" s="38"/>
      <c r="J1388" s="38"/>
      <c r="L1388" s="27"/>
    </row>
    <row r="1389" spans="1:12" ht="16.5" customHeight="1" x14ac:dyDescent="0.25">
      <c r="A1389" s="55" t="s">
        <v>3061</v>
      </c>
      <c r="B1389" s="56" t="s">
        <v>3062</v>
      </c>
      <c r="C1389" s="57" t="s">
        <v>3063</v>
      </c>
      <c r="D1389" s="56" t="s">
        <v>11</v>
      </c>
      <c r="E1389" s="56" t="s">
        <v>19</v>
      </c>
      <c r="F1389" s="58">
        <v>14</v>
      </c>
      <c r="G1389" s="59">
        <v>60.28</v>
      </c>
      <c r="H1389" s="60">
        <v>843.92</v>
      </c>
      <c r="I1389" s="38"/>
      <c r="J1389" s="38"/>
      <c r="L1389" s="27"/>
    </row>
    <row r="1390" spans="1:12" ht="16.5" customHeight="1" x14ac:dyDescent="0.25">
      <c r="A1390" s="55" t="s">
        <v>4633</v>
      </c>
      <c r="B1390" s="56" t="s">
        <v>4634</v>
      </c>
      <c r="C1390" s="57" t="s">
        <v>4635</v>
      </c>
      <c r="D1390" s="56" t="s">
        <v>6792</v>
      </c>
      <c r="E1390" s="56" t="s">
        <v>12</v>
      </c>
      <c r="F1390" s="58">
        <v>5</v>
      </c>
      <c r="G1390" s="59">
        <v>168.57</v>
      </c>
      <c r="H1390" s="60">
        <v>842.85</v>
      </c>
      <c r="I1390" s="38"/>
      <c r="J1390" s="38"/>
      <c r="L1390" s="27"/>
    </row>
    <row r="1391" spans="1:12" ht="16.5" customHeight="1" x14ac:dyDescent="0.25">
      <c r="A1391" s="55" t="s">
        <v>785</v>
      </c>
      <c r="B1391" s="56" t="s">
        <v>786</v>
      </c>
      <c r="C1391" s="57" t="s">
        <v>787</v>
      </c>
      <c r="D1391" s="56" t="s">
        <v>6792</v>
      </c>
      <c r="E1391" s="56" t="s">
        <v>19</v>
      </c>
      <c r="F1391" s="58">
        <v>26</v>
      </c>
      <c r="G1391" s="59">
        <v>32.4</v>
      </c>
      <c r="H1391" s="60">
        <v>842.4</v>
      </c>
      <c r="I1391" s="38"/>
      <c r="J1391" s="38"/>
      <c r="L1391" s="27"/>
    </row>
    <row r="1392" spans="1:12" ht="16.5" customHeight="1" x14ac:dyDescent="0.25">
      <c r="A1392" s="55" t="s">
        <v>4778</v>
      </c>
      <c r="B1392" s="56" t="s">
        <v>4779</v>
      </c>
      <c r="C1392" s="57" t="s">
        <v>4780</v>
      </c>
      <c r="D1392" s="56" t="s">
        <v>6792</v>
      </c>
      <c r="E1392" s="56" t="s">
        <v>698</v>
      </c>
      <c r="F1392" s="58">
        <v>52</v>
      </c>
      <c r="G1392" s="59">
        <v>16.2</v>
      </c>
      <c r="H1392" s="60">
        <v>842.4</v>
      </c>
      <c r="I1392" s="38"/>
      <c r="J1392" s="38"/>
      <c r="L1392" s="27"/>
    </row>
    <row r="1393" spans="1:12" ht="16.5" customHeight="1" x14ac:dyDescent="0.25">
      <c r="A1393" s="55" t="s">
        <v>1992</v>
      </c>
      <c r="B1393" s="56" t="s">
        <v>1993</v>
      </c>
      <c r="C1393" s="57" t="s">
        <v>1994</v>
      </c>
      <c r="D1393" s="56" t="s">
        <v>11</v>
      </c>
      <c r="E1393" s="56" t="s">
        <v>19</v>
      </c>
      <c r="F1393" s="58">
        <v>5</v>
      </c>
      <c r="G1393" s="59">
        <v>168.18</v>
      </c>
      <c r="H1393" s="60">
        <v>840.9</v>
      </c>
      <c r="I1393" s="38"/>
      <c r="J1393" s="38"/>
      <c r="L1393" s="27"/>
    </row>
    <row r="1394" spans="1:12" ht="16.5" customHeight="1" x14ac:dyDescent="0.25">
      <c r="A1394" s="55" t="s">
        <v>3106</v>
      </c>
      <c r="B1394" s="56" t="s">
        <v>3107</v>
      </c>
      <c r="C1394" s="57" t="s">
        <v>3108</v>
      </c>
      <c r="D1394" s="56" t="s">
        <v>6792</v>
      </c>
      <c r="E1394" s="56" t="s">
        <v>19</v>
      </c>
      <c r="F1394" s="58">
        <v>3</v>
      </c>
      <c r="G1394" s="59">
        <v>279.76</v>
      </c>
      <c r="H1394" s="60">
        <v>839.28</v>
      </c>
      <c r="I1394" s="38"/>
      <c r="J1394" s="38"/>
      <c r="L1394" s="27"/>
    </row>
    <row r="1395" spans="1:12" ht="16.5" customHeight="1" x14ac:dyDescent="0.25">
      <c r="A1395" s="55" t="s">
        <v>5799</v>
      </c>
      <c r="B1395" s="56" t="s">
        <v>5803</v>
      </c>
      <c r="C1395" s="57" t="s">
        <v>5804</v>
      </c>
      <c r="D1395" s="56" t="s">
        <v>6792</v>
      </c>
      <c r="E1395" s="56" t="s">
        <v>68</v>
      </c>
      <c r="F1395" s="58">
        <v>5</v>
      </c>
      <c r="G1395" s="59">
        <v>167.31</v>
      </c>
      <c r="H1395" s="60">
        <v>836.55</v>
      </c>
      <c r="I1395" s="38"/>
      <c r="J1395" s="38"/>
      <c r="L1395" s="27"/>
    </row>
    <row r="1396" spans="1:12" ht="16.5" customHeight="1" x14ac:dyDescent="0.25">
      <c r="A1396" s="55" t="s">
        <v>2280</v>
      </c>
      <c r="B1396" s="56" t="s">
        <v>2281</v>
      </c>
      <c r="C1396" s="57" t="s">
        <v>2282</v>
      </c>
      <c r="D1396" s="56" t="s">
        <v>6792</v>
      </c>
      <c r="E1396" s="56" t="s">
        <v>19</v>
      </c>
      <c r="F1396" s="61">
        <v>18</v>
      </c>
      <c r="G1396" s="59">
        <v>46.44</v>
      </c>
      <c r="H1396" s="60">
        <v>835.92</v>
      </c>
      <c r="I1396" s="38"/>
      <c r="J1396" s="38"/>
      <c r="L1396" s="27"/>
    </row>
    <row r="1397" spans="1:12" ht="16.5" customHeight="1" x14ac:dyDescent="0.25">
      <c r="A1397" s="55" t="s">
        <v>2325</v>
      </c>
      <c r="B1397" s="56" t="s">
        <v>2326</v>
      </c>
      <c r="C1397" s="57" t="s">
        <v>2327</v>
      </c>
      <c r="D1397" s="56" t="s">
        <v>6792</v>
      </c>
      <c r="E1397" s="56" t="s">
        <v>19</v>
      </c>
      <c r="F1397" s="61">
        <v>26</v>
      </c>
      <c r="G1397" s="59">
        <v>31.88</v>
      </c>
      <c r="H1397" s="60">
        <v>828.88</v>
      </c>
      <c r="I1397" s="38"/>
      <c r="J1397" s="38"/>
      <c r="L1397" s="27"/>
    </row>
    <row r="1398" spans="1:12" ht="16.5" customHeight="1" x14ac:dyDescent="0.25">
      <c r="A1398" s="55" t="s">
        <v>1432</v>
      </c>
      <c r="B1398" s="56" t="s">
        <v>1433</v>
      </c>
      <c r="C1398" s="57" t="s">
        <v>1434</v>
      </c>
      <c r="D1398" s="56" t="s">
        <v>11</v>
      </c>
      <c r="E1398" s="56" t="s">
        <v>68</v>
      </c>
      <c r="F1398" s="58">
        <v>5</v>
      </c>
      <c r="G1398" s="59">
        <v>165.22</v>
      </c>
      <c r="H1398" s="60">
        <v>826.1</v>
      </c>
      <c r="I1398" s="38"/>
      <c r="J1398" s="38"/>
      <c r="L1398" s="27"/>
    </row>
    <row r="1399" spans="1:12" ht="16.5" customHeight="1" x14ac:dyDescent="0.25">
      <c r="A1399" s="55" t="s">
        <v>3100</v>
      </c>
      <c r="B1399" s="56" t="s">
        <v>3101</v>
      </c>
      <c r="C1399" s="57" t="s">
        <v>3102</v>
      </c>
      <c r="D1399" s="56" t="s">
        <v>6792</v>
      </c>
      <c r="E1399" s="56" t="s">
        <v>19</v>
      </c>
      <c r="F1399" s="58">
        <v>3</v>
      </c>
      <c r="G1399" s="59">
        <v>275.17</v>
      </c>
      <c r="H1399" s="60">
        <v>825.51</v>
      </c>
      <c r="I1399" s="38"/>
      <c r="J1399" s="38"/>
      <c r="L1399" s="27"/>
    </row>
    <row r="1400" spans="1:12" ht="16.5" customHeight="1" x14ac:dyDescent="0.25">
      <c r="A1400" s="55" t="s">
        <v>4638</v>
      </c>
      <c r="B1400" s="56" t="s">
        <v>4639</v>
      </c>
      <c r="C1400" s="57" t="s">
        <v>4559</v>
      </c>
      <c r="D1400" s="56" t="s">
        <v>6792</v>
      </c>
      <c r="E1400" s="56" t="s">
        <v>12</v>
      </c>
      <c r="F1400" s="58">
        <v>5</v>
      </c>
      <c r="G1400" s="59">
        <v>164.99</v>
      </c>
      <c r="H1400" s="60">
        <v>824.95</v>
      </c>
      <c r="I1400" s="38"/>
      <c r="J1400" s="38"/>
      <c r="L1400" s="27"/>
    </row>
    <row r="1401" spans="1:12" ht="16.5" customHeight="1" x14ac:dyDescent="0.25">
      <c r="A1401" s="55" t="s">
        <v>2088</v>
      </c>
      <c r="B1401" s="56" t="s">
        <v>2089</v>
      </c>
      <c r="C1401" s="57" t="s">
        <v>2090</v>
      </c>
      <c r="D1401" s="56" t="s">
        <v>6792</v>
      </c>
      <c r="E1401" s="56" t="s">
        <v>68</v>
      </c>
      <c r="F1401" s="61">
        <v>2</v>
      </c>
      <c r="G1401" s="59">
        <v>411.45</v>
      </c>
      <c r="H1401" s="60">
        <v>822.9</v>
      </c>
      <c r="I1401" s="38"/>
      <c r="J1401" s="38"/>
      <c r="L1401" s="27"/>
    </row>
    <row r="1402" spans="1:12" ht="16.5" customHeight="1" x14ac:dyDescent="0.25">
      <c r="A1402" s="55" t="s">
        <v>4485</v>
      </c>
      <c r="B1402" s="56" t="s">
        <v>4489</v>
      </c>
      <c r="C1402" s="57" t="s">
        <v>4490</v>
      </c>
      <c r="D1402" s="56" t="s">
        <v>6792</v>
      </c>
      <c r="E1402" s="56" t="s">
        <v>68</v>
      </c>
      <c r="F1402" s="61">
        <v>5</v>
      </c>
      <c r="G1402" s="59">
        <v>164</v>
      </c>
      <c r="H1402" s="60">
        <v>820</v>
      </c>
      <c r="I1402" s="38"/>
      <c r="J1402" s="38"/>
      <c r="L1402" s="27"/>
    </row>
    <row r="1403" spans="1:12" ht="16.5" customHeight="1" x14ac:dyDescent="0.25">
      <c r="A1403" s="55" t="s">
        <v>5712</v>
      </c>
      <c r="B1403" s="56" t="s">
        <v>5713</v>
      </c>
      <c r="C1403" s="57" t="s">
        <v>5714</v>
      </c>
      <c r="D1403" s="56" t="s">
        <v>6792</v>
      </c>
      <c r="E1403" s="56" t="s">
        <v>12</v>
      </c>
      <c r="F1403" s="58">
        <v>7</v>
      </c>
      <c r="G1403" s="59">
        <v>116.74</v>
      </c>
      <c r="H1403" s="60">
        <v>817.18</v>
      </c>
      <c r="I1403" s="38"/>
      <c r="J1403" s="38"/>
      <c r="L1403" s="27"/>
    </row>
    <row r="1404" spans="1:12" ht="16.5" customHeight="1" x14ac:dyDescent="0.25">
      <c r="A1404" s="55" t="s">
        <v>1102</v>
      </c>
      <c r="B1404" s="56" t="s">
        <v>1103</v>
      </c>
      <c r="C1404" s="57" t="s">
        <v>1104</v>
      </c>
      <c r="D1404" s="56" t="s">
        <v>6792</v>
      </c>
      <c r="E1404" s="56" t="s">
        <v>12</v>
      </c>
      <c r="F1404" s="58">
        <v>8</v>
      </c>
      <c r="G1404" s="59">
        <v>101.72</v>
      </c>
      <c r="H1404" s="60">
        <v>813.76</v>
      </c>
      <c r="I1404" s="38"/>
      <c r="J1404" s="38"/>
      <c r="K1404" s="27" t="s">
        <v>6805</v>
      </c>
      <c r="L1404" s="27"/>
    </row>
    <row r="1405" spans="1:12" ht="16.5" customHeight="1" x14ac:dyDescent="0.25">
      <c r="A1405" s="55" t="s">
        <v>3112</v>
      </c>
      <c r="B1405" s="56" t="s">
        <v>3113</v>
      </c>
      <c r="C1405" s="57" t="s">
        <v>3114</v>
      </c>
      <c r="D1405" s="56" t="s">
        <v>6792</v>
      </c>
      <c r="E1405" s="56" t="s">
        <v>19</v>
      </c>
      <c r="F1405" s="58">
        <v>3</v>
      </c>
      <c r="G1405" s="59">
        <v>270.48</v>
      </c>
      <c r="H1405" s="60">
        <v>811.44</v>
      </c>
      <c r="I1405" s="38"/>
      <c r="J1405" s="38"/>
      <c r="L1405" s="27"/>
    </row>
    <row r="1406" spans="1:12" ht="16.5" customHeight="1" x14ac:dyDescent="0.25">
      <c r="A1406" s="55" t="s">
        <v>4955</v>
      </c>
      <c r="B1406" s="56" t="s">
        <v>4959</v>
      </c>
      <c r="C1406" s="57" t="s">
        <v>4960</v>
      </c>
      <c r="D1406" s="56" t="s">
        <v>6792</v>
      </c>
      <c r="E1406" s="56" t="s">
        <v>68</v>
      </c>
      <c r="F1406" s="58">
        <v>7</v>
      </c>
      <c r="G1406" s="59">
        <v>114.98</v>
      </c>
      <c r="H1406" s="60">
        <v>804.86</v>
      </c>
      <c r="I1406" s="38"/>
      <c r="J1406" s="38"/>
      <c r="L1406" s="27"/>
    </row>
    <row r="1407" spans="1:12" ht="16.5" customHeight="1" x14ac:dyDescent="0.25">
      <c r="A1407" s="55" t="s">
        <v>6198</v>
      </c>
      <c r="B1407" s="56" t="s">
        <v>6211</v>
      </c>
      <c r="C1407" s="57" t="s">
        <v>6212</v>
      </c>
      <c r="D1407" s="56" t="s">
        <v>6792</v>
      </c>
      <c r="E1407" s="56" t="s">
        <v>12</v>
      </c>
      <c r="F1407" s="58">
        <v>79</v>
      </c>
      <c r="G1407" s="59">
        <v>10.14</v>
      </c>
      <c r="H1407" s="60">
        <v>801.06</v>
      </c>
      <c r="I1407" s="38"/>
      <c r="J1407" s="38"/>
      <c r="L1407" s="27"/>
    </row>
    <row r="1408" spans="1:12" ht="16.5" customHeight="1" x14ac:dyDescent="0.25">
      <c r="A1408" s="55" t="s">
        <v>3094</v>
      </c>
      <c r="B1408" s="56" t="s">
        <v>3095</v>
      </c>
      <c r="C1408" s="57" t="s">
        <v>3096</v>
      </c>
      <c r="D1408" s="56" t="s">
        <v>6792</v>
      </c>
      <c r="E1408" s="56" t="s">
        <v>19</v>
      </c>
      <c r="F1408" s="58">
        <v>5</v>
      </c>
      <c r="G1408" s="59">
        <v>159.35</v>
      </c>
      <c r="H1408" s="60">
        <v>796.75</v>
      </c>
      <c r="I1408" s="38"/>
      <c r="J1408" s="38"/>
      <c r="L1408" s="27"/>
    </row>
    <row r="1409" spans="1:12" ht="16.5" customHeight="1" x14ac:dyDescent="0.25">
      <c r="A1409" s="55" t="s">
        <v>6511</v>
      </c>
      <c r="B1409" s="56" t="s">
        <v>6031</v>
      </c>
      <c r="C1409" s="57" t="s">
        <v>6032</v>
      </c>
      <c r="D1409" s="56" t="s">
        <v>6792</v>
      </c>
      <c r="E1409" s="56" t="s">
        <v>12</v>
      </c>
      <c r="F1409" s="58">
        <v>9</v>
      </c>
      <c r="G1409" s="59">
        <v>88.46</v>
      </c>
      <c r="H1409" s="60">
        <v>796.14</v>
      </c>
      <c r="I1409" s="38"/>
      <c r="J1409" s="38"/>
      <c r="L1409" s="27"/>
    </row>
    <row r="1410" spans="1:12" ht="16.5" customHeight="1" x14ac:dyDescent="0.25">
      <c r="A1410" s="55" t="s">
        <v>6298</v>
      </c>
      <c r="B1410" s="56" t="s">
        <v>6311</v>
      </c>
      <c r="C1410" s="57" t="s">
        <v>6312</v>
      </c>
      <c r="D1410" s="56" t="s">
        <v>6792</v>
      </c>
      <c r="E1410" s="56" t="s">
        <v>68</v>
      </c>
      <c r="F1410" s="58">
        <v>7</v>
      </c>
      <c r="G1410" s="59">
        <v>112.79</v>
      </c>
      <c r="H1410" s="60">
        <v>789.53</v>
      </c>
      <c r="I1410" s="38"/>
      <c r="J1410" s="38"/>
      <c r="L1410" s="27"/>
    </row>
    <row r="1411" spans="1:12" ht="33" customHeight="1" x14ac:dyDescent="0.25">
      <c r="A1411" s="55" t="s">
        <v>4593</v>
      </c>
      <c r="B1411" s="56" t="s">
        <v>4594</v>
      </c>
      <c r="C1411" s="57" t="s">
        <v>4595</v>
      </c>
      <c r="D1411" s="56" t="s">
        <v>11</v>
      </c>
      <c r="E1411" s="56" t="s">
        <v>12</v>
      </c>
      <c r="F1411" s="58">
        <v>84</v>
      </c>
      <c r="G1411" s="59">
        <v>9.3800000000000008</v>
      </c>
      <c r="H1411" s="60">
        <v>787.92</v>
      </c>
      <c r="I1411" s="38"/>
      <c r="J1411" s="38"/>
      <c r="L1411" s="27"/>
    </row>
    <row r="1412" spans="1:12" ht="16.5" customHeight="1" x14ac:dyDescent="0.25">
      <c r="A1412" s="55" t="s">
        <v>1650</v>
      </c>
      <c r="B1412" s="56" t="s">
        <v>1651</v>
      </c>
      <c r="C1412" s="57" t="s">
        <v>1652</v>
      </c>
      <c r="D1412" s="56" t="s">
        <v>36</v>
      </c>
      <c r="E1412" s="56" t="s">
        <v>1653</v>
      </c>
      <c r="F1412" s="58">
        <v>25</v>
      </c>
      <c r="G1412" s="59">
        <v>31.49</v>
      </c>
      <c r="H1412" s="60">
        <v>787.25</v>
      </c>
      <c r="I1412" s="38"/>
      <c r="J1412" s="38"/>
      <c r="L1412" s="27"/>
    </row>
    <row r="1413" spans="1:12" ht="16.5" customHeight="1" x14ac:dyDescent="0.25">
      <c r="A1413" s="55" t="s">
        <v>1977</v>
      </c>
      <c r="B1413" s="56" t="s">
        <v>1978</v>
      </c>
      <c r="C1413" s="57" t="s">
        <v>1979</v>
      </c>
      <c r="D1413" s="56" t="s">
        <v>11</v>
      </c>
      <c r="E1413" s="56" t="s">
        <v>19</v>
      </c>
      <c r="F1413" s="58">
        <v>5</v>
      </c>
      <c r="G1413" s="59">
        <v>156.27000000000001</v>
      </c>
      <c r="H1413" s="60">
        <v>781.35</v>
      </c>
      <c r="I1413" s="38"/>
      <c r="J1413" s="38"/>
      <c r="L1413" s="27"/>
    </row>
    <row r="1414" spans="1:12" ht="16.5" customHeight="1" x14ac:dyDescent="0.25">
      <c r="A1414" s="55" t="s">
        <v>1989</v>
      </c>
      <c r="B1414" s="56" t="s">
        <v>1990</v>
      </c>
      <c r="C1414" s="57" t="s">
        <v>1991</v>
      </c>
      <c r="D1414" s="56" t="s">
        <v>11</v>
      </c>
      <c r="E1414" s="56" t="s">
        <v>19</v>
      </c>
      <c r="F1414" s="58">
        <v>5</v>
      </c>
      <c r="G1414" s="59">
        <v>156.16999999999999</v>
      </c>
      <c r="H1414" s="60">
        <v>780.85</v>
      </c>
      <c r="I1414" s="38"/>
      <c r="J1414" s="38"/>
      <c r="L1414" s="27"/>
    </row>
    <row r="1415" spans="1:12" ht="16.5" customHeight="1" x14ac:dyDescent="0.25">
      <c r="A1415" s="55" t="s">
        <v>4640</v>
      </c>
      <c r="B1415" s="56" t="s">
        <v>4641</v>
      </c>
      <c r="C1415" s="57" t="s">
        <v>4562</v>
      </c>
      <c r="D1415" s="56" t="s">
        <v>6792</v>
      </c>
      <c r="E1415" s="56" t="s">
        <v>12</v>
      </c>
      <c r="F1415" s="58">
        <v>5</v>
      </c>
      <c r="G1415" s="59">
        <v>156.16999999999999</v>
      </c>
      <c r="H1415" s="60">
        <v>780.85</v>
      </c>
      <c r="I1415" s="38"/>
      <c r="J1415" s="38"/>
      <c r="L1415" s="27"/>
    </row>
    <row r="1416" spans="1:12" ht="16.5" customHeight="1" x14ac:dyDescent="0.25">
      <c r="A1416" s="55" t="s">
        <v>6404</v>
      </c>
      <c r="B1416" s="56" t="s">
        <v>6417</v>
      </c>
      <c r="C1416" s="57" t="s">
        <v>6418</v>
      </c>
      <c r="D1416" s="56" t="s">
        <v>6792</v>
      </c>
      <c r="E1416" s="56" t="s">
        <v>19</v>
      </c>
      <c r="F1416" s="58">
        <v>28</v>
      </c>
      <c r="G1416" s="59">
        <v>27.76</v>
      </c>
      <c r="H1416" s="60">
        <v>777.28</v>
      </c>
      <c r="I1416" s="38"/>
      <c r="J1416" s="38"/>
      <c r="L1416" s="27"/>
    </row>
    <row r="1417" spans="1:12" ht="16.5" customHeight="1" x14ac:dyDescent="0.25">
      <c r="A1417" s="55" t="s">
        <v>1825</v>
      </c>
      <c r="B1417" s="56" t="s">
        <v>1826</v>
      </c>
      <c r="C1417" s="57" t="s">
        <v>1827</v>
      </c>
      <c r="D1417" s="56" t="s">
        <v>6792</v>
      </c>
      <c r="E1417" s="56" t="s">
        <v>68</v>
      </c>
      <c r="F1417" s="58">
        <v>3</v>
      </c>
      <c r="G1417" s="59">
        <v>258.27</v>
      </c>
      <c r="H1417" s="60">
        <v>774.81</v>
      </c>
      <c r="I1417" s="38"/>
      <c r="J1417" s="38"/>
      <c r="L1417" s="27"/>
    </row>
    <row r="1418" spans="1:12" ht="24.75" customHeight="1" x14ac:dyDescent="0.25">
      <c r="A1418" s="55" t="s">
        <v>4079</v>
      </c>
      <c r="B1418" s="56" t="s">
        <v>4104</v>
      </c>
      <c r="C1418" s="57" t="s">
        <v>4105</v>
      </c>
      <c r="D1418" s="56" t="s">
        <v>6792</v>
      </c>
      <c r="E1418" s="56" t="s">
        <v>19</v>
      </c>
      <c r="F1418" s="58">
        <v>15</v>
      </c>
      <c r="G1418" s="59">
        <v>51.46</v>
      </c>
      <c r="H1418" s="60">
        <v>771.9</v>
      </c>
      <c r="I1418" s="38"/>
      <c r="J1418" s="38"/>
      <c r="L1418" s="27"/>
    </row>
    <row r="1419" spans="1:12" ht="24.75" customHeight="1" x14ac:dyDescent="0.25">
      <c r="A1419" s="55" t="s">
        <v>1717</v>
      </c>
      <c r="B1419" s="56" t="s">
        <v>1718</v>
      </c>
      <c r="C1419" s="57" t="s">
        <v>1719</v>
      </c>
      <c r="D1419" s="56" t="s">
        <v>11</v>
      </c>
      <c r="E1419" s="56" t="s">
        <v>68</v>
      </c>
      <c r="F1419" s="58">
        <v>19</v>
      </c>
      <c r="G1419" s="59">
        <v>40.590000000000003</v>
      </c>
      <c r="H1419" s="60">
        <v>771.21</v>
      </c>
      <c r="I1419" s="38"/>
      <c r="J1419" s="38"/>
      <c r="L1419" s="27"/>
    </row>
    <row r="1420" spans="1:12" ht="16.5" customHeight="1" x14ac:dyDescent="0.25">
      <c r="A1420" s="55" t="s">
        <v>1087</v>
      </c>
      <c r="B1420" s="56" t="s">
        <v>1088</v>
      </c>
      <c r="C1420" s="57" t="s">
        <v>1089</v>
      </c>
      <c r="D1420" s="56" t="s">
        <v>6792</v>
      </c>
      <c r="E1420" s="56" t="s">
        <v>12</v>
      </c>
      <c r="F1420" s="58">
        <v>7</v>
      </c>
      <c r="G1420" s="59">
        <v>110.01</v>
      </c>
      <c r="H1420" s="60">
        <v>770.07</v>
      </c>
      <c r="I1420" s="38"/>
      <c r="J1420" s="38"/>
      <c r="K1420" s="27" t="s">
        <v>6805</v>
      </c>
      <c r="L1420" s="27"/>
    </row>
    <row r="1421" spans="1:12" ht="16.5" customHeight="1" x14ac:dyDescent="0.25">
      <c r="A1421" s="55" t="s">
        <v>779</v>
      </c>
      <c r="B1421" s="56" t="s">
        <v>780</v>
      </c>
      <c r="C1421" s="57" t="s">
        <v>781</v>
      </c>
      <c r="D1421" s="56" t="s">
        <v>6792</v>
      </c>
      <c r="E1421" s="56" t="s">
        <v>698</v>
      </c>
      <c r="F1421" s="58">
        <v>7</v>
      </c>
      <c r="G1421" s="59">
        <v>109.84</v>
      </c>
      <c r="H1421" s="60">
        <v>768.88</v>
      </c>
      <c r="I1421" s="38"/>
      <c r="J1421" s="38"/>
      <c r="L1421" s="27"/>
    </row>
    <row r="1422" spans="1:12" ht="16.5" customHeight="1" x14ac:dyDescent="0.25">
      <c r="A1422" s="55" t="s">
        <v>5999</v>
      </c>
      <c r="B1422" s="56" t="s">
        <v>6003</v>
      </c>
      <c r="C1422" s="57" t="s">
        <v>6004</v>
      </c>
      <c r="D1422" s="56" t="s">
        <v>11</v>
      </c>
      <c r="E1422" s="56" t="s">
        <v>29</v>
      </c>
      <c r="F1422" s="58">
        <v>7</v>
      </c>
      <c r="G1422" s="59">
        <v>108.98</v>
      </c>
      <c r="H1422" s="60">
        <v>762.86</v>
      </c>
      <c r="I1422" s="38"/>
      <c r="J1422" s="38"/>
      <c r="L1422" s="27"/>
    </row>
    <row r="1423" spans="1:12" ht="16.5" customHeight="1" x14ac:dyDescent="0.25">
      <c r="A1423" s="55" t="s">
        <v>4088</v>
      </c>
      <c r="B1423" s="56" t="s">
        <v>4113</v>
      </c>
      <c r="C1423" s="57" t="s">
        <v>4114</v>
      </c>
      <c r="D1423" s="56" t="s">
        <v>6792</v>
      </c>
      <c r="E1423" s="56" t="s">
        <v>19</v>
      </c>
      <c r="F1423" s="58">
        <v>12</v>
      </c>
      <c r="G1423" s="59">
        <v>63.54</v>
      </c>
      <c r="H1423" s="60">
        <v>762.48</v>
      </c>
      <c r="I1423" s="38"/>
      <c r="J1423" s="38"/>
      <c r="L1423" s="27"/>
    </row>
    <row r="1424" spans="1:12" ht="16.5" customHeight="1" x14ac:dyDescent="0.25">
      <c r="A1424" s="55" t="s">
        <v>4976</v>
      </c>
      <c r="B1424" s="56" t="s">
        <v>4980</v>
      </c>
      <c r="C1424" s="57" t="s">
        <v>4981</v>
      </c>
      <c r="D1424" s="56" t="s">
        <v>6792</v>
      </c>
      <c r="E1424" s="56" t="s">
        <v>68</v>
      </c>
      <c r="F1424" s="58">
        <v>3</v>
      </c>
      <c r="G1424" s="59">
        <v>250.48</v>
      </c>
      <c r="H1424" s="60">
        <v>751.44</v>
      </c>
      <c r="I1424" s="38"/>
      <c r="J1424" s="38"/>
      <c r="L1424" s="27"/>
    </row>
    <row r="1425" spans="1:12" ht="16.5" customHeight="1" x14ac:dyDescent="0.25">
      <c r="A1425" s="55" t="s">
        <v>4103</v>
      </c>
      <c r="B1425" s="56" t="s">
        <v>4130</v>
      </c>
      <c r="C1425" s="57" t="s">
        <v>4131</v>
      </c>
      <c r="D1425" s="56" t="s">
        <v>6792</v>
      </c>
      <c r="E1425" s="56" t="s">
        <v>19</v>
      </c>
      <c r="F1425" s="58">
        <v>5</v>
      </c>
      <c r="G1425" s="59">
        <v>149.74</v>
      </c>
      <c r="H1425" s="60">
        <v>748.7</v>
      </c>
      <c r="I1425" s="38"/>
      <c r="J1425" s="38"/>
      <c r="L1425" s="27"/>
    </row>
    <row r="1426" spans="1:12" ht="16.5" customHeight="1" x14ac:dyDescent="0.25">
      <c r="A1426" s="55" t="s">
        <v>4227</v>
      </c>
      <c r="B1426" s="56" t="s">
        <v>4261</v>
      </c>
      <c r="C1426" s="57" t="s">
        <v>4262</v>
      </c>
      <c r="D1426" s="56" t="s">
        <v>11</v>
      </c>
      <c r="E1426" s="56" t="s">
        <v>19</v>
      </c>
      <c r="F1426" s="58">
        <v>5</v>
      </c>
      <c r="G1426" s="59">
        <v>149.54</v>
      </c>
      <c r="H1426" s="60">
        <v>747.7</v>
      </c>
      <c r="I1426" s="38"/>
      <c r="J1426" s="38"/>
      <c r="L1426" s="27"/>
    </row>
    <row r="1427" spans="1:12" ht="16.5" customHeight="1" x14ac:dyDescent="0.25">
      <c r="A1427" s="55" t="s">
        <v>5862</v>
      </c>
      <c r="B1427" s="56" t="s">
        <v>5866</v>
      </c>
      <c r="C1427" s="57" t="s">
        <v>5867</v>
      </c>
      <c r="D1427" s="56" t="s">
        <v>6792</v>
      </c>
      <c r="E1427" s="56" t="s">
        <v>29</v>
      </c>
      <c r="F1427" s="58">
        <v>7</v>
      </c>
      <c r="G1427" s="59">
        <v>106.79</v>
      </c>
      <c r="H1427" s="60">
        <v>747.53</v>
      </c>
      <c r="I1427" s="38"/>
      <c r="J1427" s="38"/>
      <c r="L1427" s="27"/>
    </row>
    <row r="1428" spans="1:12" ht="16.5" customHeight="1" x14ac:dyDescent="0.25">
      <c r="A1428" s="55" t="s">
        <v>5968</v>
      </c>
      <c r="B1428" s="56" t="s">
        <v>5972</v>
      </c>
      <c r="C1428" s="57" t="s">
        <v>5867</v>
      </c>
      <c r="D1428" s="56" t="s">
        <v>6792</v>
      </c>
      <c r="E1428" s="56" t="s">
        <v>29</v>
      </c>
      <c r="F1428" s="58">
        <v>7</v>
      </c>
      <c r="G1428" s="59">
        <v>106.79</v>
      </c>
      <c r="H1428" s="60">
        <v>747.53</v>
      </c>
      <c r="I1428" s="38"/>
      <c r="J1428" s="38"/>
      <c r="L1428" s="27"/>
    </row>
    <row r="1429" spans="1:12" ht="16.5" customHeight="1" x14ac:dyDescent="0.25">
      <c r="A1429" s="55" t="s">
        <v>2718</v>
      </c>
      <c r="B1429" s="56" t="s">
        <v>2719</v>
      </c>
      <c r="C1429" s="57" t="s">
        <v>2720</v>
      </c>
      <c r="D1429" s="56" t="s">
        <v>6792</v>
      </c>
      <c r="E1429" s="56" t="s">
        <v>68</v>
      </c>
      <c r="F1429" s="58">
        <v>5</v>
      </c>
      <c r="G1429" s="59">
        <v>149.35</v>
      </c>
      <c r="H1429" s="60">
        <v>746.75</v>
      </c>
      <c r="I1429" s="38"/>
      <c r="J1429" s="38"/>
      <c r="L1429" s="27"/>
    </row>
    <row r="1430" spans="1:12" ht="15" customHeight="1" x14ac:dyDescent="0.25">
      <c r="A1430" s="55" t="s">
        <v>5173</v>
      </c>
      <c r="B1430" s="56" t="s">
        <v>5174</v>
      </c>
      <c r="C1430" s="57" t="s">
        <v>5175</v>
      </c>
      <c r="D1430" s="56" t="s">
        <v>11</v>
      </c>
      <c r="E1430" s="56" t="s">
        <v>12</v>
      </c>
      <c r="F1430" s="58">
        <v>3</v>
      </c>
      <c r="G1430" s="59">
        <v>248.37</v>
      </c>
      <c r="H1430" s="60">
        <v>745.11</v>
      </c>
      <c r="I1430" s="38"/>
      <c r="J1430" s="38"/>
      <c r="L1430" s="27"/>
    </row>
    <row r="1431" spans="1:12" ht="16.5" customHeight="1" x14ac:dyDescent="0.25">
      <c r="A1431" s="55" t="s">
        <v>5731</v>
      </c>
      <c r="B1431" s="56" t="s">
        <v>5735</v>
      </c>
      <c r="C1431" s="57" t="s">
        <v>5736</v>
      </c>
      <c r="D1431" s="56" t="s">
        <v>6792</v>
      </c>
      <c r="E1431" s="56" t="s">
        <v>12</v>
      </c>
      <c r="F1431" s="58">
        <v>7</v>
      </c>
      <c r="G1431" s="59">
        <v>105.77</v>
      </c>
      <c r="H1431" s="60">
        <v>740.39</v>
      </c>
      <c r="I1431" s="38"/>
      <c r="J1431" s="38"/>
      <c r="K1431" s="27" t="s">
        <v>6797</v>
      </c>
      <c r="L1431" s="27"/>
    </row>
    <row r="1432" spans="1:12" ht="16.5" customHeight="1" x14ac:dyDescent="0.25">
      <c r="A1432" s="55" t="s">
        <v>714</v>
      </c>
      <c r="B1432" s="56" t="s">
        <v>715</v>
      </c>
      <c r="C1432" s="57" t="s">
        <v>716</v>
      </c>
      <c r="D1432" s="56" t="s">
        <v>6792</v>
      </c>
      <c r="E1432" s="56" t="s">
        <v>68</v>
      </c>
      <c r="F1432" s="58">
        <v>52</v>
      </c>
      <c r="G1432" s="59">
        <v>14.1</v>
      </c>
      <c r="H1432" s="60">
        <v>733.2</v>
      </c>
      <c r="I1432" s="38"/>
      <c r="J1432" s="38"/>
      <c r="L1432" s="27"/>
    </row>
    <row r="1433" spans="1:12" ht="16.5" customHeight="1" x14ac:dyDescent="0.25">
      <c r="A1433" s="55" t="s">
        <v>1016</v>
      </c>
      <c r="B1433" s="56" t="s">
        <v>1017</v>
      </c>
      <c r="C1433" s="57" t="s">
        <v>1018</v>
      </c>
      <c r="D1433" s="56" t="s">
        <v>6792</v>
      </c>
      <c r="E1433" s="56" t="s">
        <v>19</v>
      </c>
      <c r="F1433" s="58">
        <v>7</v>
      </c>
      <c r="G1433" s="59">
        <v>104.7</v>
      </c>
      <c r="H1433" s="60">
        <v>732.9</v>
      </c>
      <c r="I1433" s="38"/>
      <c r="J1433" s="38"/>
      <c r="L1433" s="27"/>
    </row>
    <row r="1434" spans="1:12" ht="16.5" customHeight="1" x14ac:dyDescent="0.25">
      <c r="A1434" s="55" t="s">
        <v>5088</v>
      </c>
      <c r="B1434" s="56" t="s">
        <v>5092</v>
      </c>
      <c r="C1434" s="57" t="s">
        <v>5093</v>
      </c>
      <c r="D1434" s="56" t="s">
        <v>6792</v>
      </c>
      <c r="E1434" s="56" t="s">
        <v>12</v>
      </c>
      <c r="F1434" s="58">
        <v>21</v>
      </c>
      <c r="G1434" s="59">
        <v>34.799999999999997</v>
      </c>
      <c r="H1434" s="60">
        <v>730.8</v>
      </c>
      <c r="I1434" s="38"/>
      <c r="J1434" s="38"/>
      <c r="L1434" s="27"/>
    </row>
    <row r="1435" spans="1:12" ht="16.5" customHeight="1" x14ac:dyDescent="0.25">
      <c r="A1435" s="55" t="s">
        <v>1013</v>
      </c>
      <c r="B1435" s="56" t="s">
        <v>1014</v>
      </c>
      <c r="C1435" s="57" t="s">
        <v>1015</v>
      </c>
      <c r="D1435" s="56" t="s">
        <v>6792</v>
      </c>
      <c r="E1435" s="56" t="s">
        <v>19</v>
      </c>
      <c r="F1435" s="58">
        <v>18</v>
      </c>
      <c r="G1435" s="59">
        <v>40.53</v>
      </c>
      <c r="H1435" s="60">
        <v>729.54</v>
      </c>
      <c r="I1435" s="38"/>
      <c r="J1435" s="38"/>
      <c r="L1435" s="27"/>
    </row>
    <row r="1436" spans="1:12" ht="16.5" customHeight="1" x14ac:dyDescent="0.25">
      <c r="A1436" s="55" t="s">
        <v>620</v>
      </c>
      <c r="B1436" s="56" t="s">
        <v>621</v>
      </c>
      <c r="C1436" s="57" t="s">
        <v>622</v>
      </c>
      <c r="D1436" s="56" t="s">
        <v>6792</v>
      </c>
      <c r="E1436" s="56" t="s">
        <v>68</v>
      </c>
      <c r="F1436" s="58">
        <v>9</v>
      </c>
      <c r="G1436" s="59">
        <v>80.98</v>
      </c>
      <c r="H1436" s="60">
        <v>728.82</v>
      </c>
      <c r="I1436" s="38"/>
      <c r="J1436" s="38"/>
      <c r="L1436" s="27"/>
    </row>
    <row r="1437" spans="1:12" ht="16.5" customHeight="1" x14ac:dyDescent="0.25">
      <c r="A1437" s="55" t="s">
        <v>1278</v>
      </c>
      <c r="B1437" s="56" t="s">
        <v>1285</v>
      </c>
      <c r="C1437" s="57" t="s">
        <v>1286</v>
      </c>
      <c r="D1437" s="56" t="s">
        <v>6792</v>
      </c>
      <c r="E1437" s="56" t="s">
        <v>19</v>
      </c>
      <c r="F1437" s="58">
        <v>5</v>
      </c>
      <c r="G1437" s="59">
        <v>145.52000000000001</v>
      </c>
      <c r="H1437" s="60">
        <v>727.6</v>
      </c>
      <c r="I1437" s="38"/>
      <c r="J1437" s="38"/>
      <c r="L1437" s="27"/>
    </row>
    <row r="1438" spans="1:12" ht="16.5" customHeight="1" x14ac:dyDescent="0.25">
      <c r="A1438" s="55" t="s">
        <v>2956</v>
      </c>
      <c r="B1438" s="56" t="s">
        <v>2957</v>
      </c>
      <c r="C1438" s="57" t="s">
        <v>2958</v>
      </c>
      <c r="D1438" s="56" t="s">
        <v>6792</v>
      </c>
      <c r="E1438" s="56" t="s">
        <v>19</v>
      </c>
      <c r="F1438" s="58">
        <v>5</v>
      </c>
      <c r="G1438" s="59">
        <v>144.71</v>
      </c>
      <c r="H1438" s="60">
        <v>723.55</v>
      </c>
      <c r="I1438" s="38"/>
      <c r="J1438" s="38"/>
      <c r="L1438" s="27"/>
    </row>
    <row r="1439" spans="1:12" ht="16.5" customHeight="1" x14ac:dyDescent="0.25">
      <c r="A1439" s="55" t="s">
        <v>3803</v>
      </c>
      <c r="B1439" s="56" t="s">
        <v>3816</v>
      </c>
      <c r="C1439" s="57" t="s">
        <v>3817</v>
      </c>
      <c r="D1439" s="56" t="s">
        <v>6792</v>
      </c>
      <c r="E1439" s="56" t="s">
        <v>68</v>
      </c>
      <c r="F1439" s="58">
        <v>5</v>
      </c>
      <c r="G1439" s="59">
        <v>144.01</v>
      </c>
      <c r="H1439" s="60">
        <v>720.05</v>
      </c>
      <c r="I1439" s="38"/>
      <c r="J1439" s="38"/>
      <c r="L1439" s="27"/>
    </row>
    <row r="1440" spans="1:12" ht="16.5" customHeight="1" x14ac:dyDescent="0.25">
      <c r="A1440" s="55" t="s">
        <v>2223</v>
      </c>
      <c r="B1440" s="56" t="s">
        <v>2224</v>
      </c>
      <c r="C1440" s="57" t="s">
        <v>2225</v>
      </c>
      <c r="D1440" s="56" t="s">
        <v>6792</v>
      </c>
      <c r="E1440" s="56" t="s">
        <v>19</v>
      </c>
      <c r="F1440" s="61">
        <v>5</v>
      </c>
      <c r="G1440" s="59">
        <v>143.59</v>
      </c>
      <c r="H1440" s="60">
        <v>717.95</v>
      </c>
      <c r="I1440" s="38"/>
      <c r="J1440" s="38"/>
      <c r="L1440" s="27"/>
    </row>
    <row r="1441" spans="1:12" ht="16.5" customHeight="1" x14ac:dyDescent="0.25">
      <c r="A1441" s="55" t="s">
        <v>3130</v>
      </c>
      <c r="B1441" s="56" t="s">
        <v>3131</v>
      </c>
      <c r="C1441" s="57" t="s">
        <v>3132</v>
      </c>
      <c r="D1441" s="56" t="s">
        <v>6792</v>
      </c>
      <c r="E1441" s="56" t="s">
        <v>19</v>
      </c>
      <c r="F1441" s="58">
        <v>5</v>
      </c>
      <c r="G1441" s="59">
        <v>142.94</v>
      </c>
      <c r="H1441" s="60">
        <v>714.7</v>
      </c>
      <c r="I1441" s="38"/>
      <c r="J1441" s="38"/>
      <c r="L1441" s="27"/>
    </row>
    <row r="1442" spans="1:12" ht="15" customHeight="1" x14ac:dyDescent="0.25">
      <c r="A1442" s="55" t="s">
        <v>3728</v>
      </c>
      <c r="B1442" s="56" t="s">
        <v>3741</v>
      </c>
      <c r="C1442" s="57" t="s">
        <v>3742</v>
      </c>
      <c r="D1442" s="56" t="s">
        <v>6792</v>
      </c>
      <c r="E1442" s="56" t="s">
        <v>19</v>
      </c>
      <c r="F1442" s="58">
        <v>5</v>
      </c>
      <c r="G1442" s="59">
        <v>142.13</v>
      </c>
      <c r="H1442" s="60">
        <v>710.65</v>
      </c>
      <c r="I1442" s="38"/>
      <c r="J1442" s="38"/>
      <c r="L1442" s="27"/>
    </row>
    <row r="1443" spans="1:12" ht="16.5" customHeight="1" x14ac:dyDescent="0.25">
      <c r="A1443" s="55" t="s">
        <v>1548</v>
      </c>
      <c r="B1443" s="56" t="s">
        <v>1549</v>
      </c>
      <c r="C1443" s="57" t="s">
        <v>1550</v>
      </c>
      <c r="D1443" s="56" t="s">
        <v>11</v>
      </c>
      <c r="E1443" s="56" t="s">
        <v>19</v>
      </c>
      <c r="F1443" s="58">
        <v>4</v>
      </c>
      <c r="G1443" s="59">
        <v>177.66</v>
      </c>
      <c r="H1443" s="60">
        <v>710.64</v>
      </c>
      <c r="I1443" s="38"/>
      <c r="J1443" s="38"/>
      <c r="L1443" s="27"/>
    </row>
    <row r="1444" spans="1:12" ht="16.5" customHeight="1" x14ac:dyDescent="0.25">
      <c r="A1444" s="55" t="s">
        <v>1399</v>
      </c>
      <c r="B1444" s="56" t="s">
        <v>1400</v>
      </c>
      <c r="C1444" s="57" t="s">
        <v>1401</v>
      </c>
      <c r="D1444" s="56" t="s">
        <v>6792</v>
      </c>
      <c r="E1444" s="56" t="s">
        <v>68</v>
      </c>
      <c r="F1444" s="58">
        <v>25</v>
      </c>
      <c r="G1444" s="59">
        <v>28.25</v>
      </c>
      <c r="H1444" s="60">
        <v>706.25</v>
      </c>
      <c r="I1444" s="38"/>
      <c r="J1444" s="38"/>
      <c r="L1444" s="27"/>
    </row>
    <row r="1445" spans="1:12" ht="15" customHeight="1" x14ac:dyDescent="0.25">
      <c r="A1445" s="55" t="s">
        <v>1444</v>
      </c>
      <c r="B1445" s="56" t="s">
        <v>1445</v>
      </c>
      <c r="C1445" s="57" t="s">
        <v>1446</v>
      </c>
      <c r="D1445" s="56" t="s">
        <v>11</v>
      </c>
      <c r="E1445" s="56" t="s">
        <v>68</v>
      </c>
      <c r="F1445" s="58">
        <v>15</v>
      </c>
      <c r="G1445" s="59">
        <v>47.06</v>
      </c>
      <c r="H1445" s="60">
        <v>705.9</v>
      </c>
      <c r="I1445" s="38"/>
      <c r="J1445" s="38"/>
      <c r="L1445" s="27"/>
    </row>
    <row r="1446" spans="1:12" ht="24.75" customHeight="1" x14ac:dyDescent="0.25">
      <c r="A1446" s="55" t="s">
        <v>3046</v>
      </c>
      <c r="B1446" s="56" t="s">
        <v>3047</v>
      </c>
      <c r="C1446" s="57" t="s">
        <v>3048</v>
      </c>
      <c r="D1446" s="56" t="s">
        <v>6792</v>
      </c>
      <c r="E1446" s="56" t="s">
        <v>19</v>
      </c>
      <c r="F1446" s="58">
        <v>3</v>
      </c>
      <c r="G1446" s="59">
        <v>234.09</v>
      </c>
      <c r="H1446" s="60">
        <v>702.27</v>
      </c>
      <c r="I1446" s="38"/>
      <c r="J1446" s="38"/>
      <c r="L1446" s="27"/>
    </row>
    <row r="1447" spans="1:12" ht="15" customHeight="1" x14ac:dyDescent="0.25">
      <c r="A1447" s="55" t="s">
        <v>1323</v>
      </c>
      <c r="B1447" s="56" t="s">
        <v>1330</v>
      </c>
      <c r="C1447" s="57" t="s">
        <v>1331</v>
      </c>
      <c r="D1447" s="56" t="s">
        <v>6792</v>
      </c>
      <c r="E1447" s="56" t="s">
        <v>68</v>
      </c>
      <c r="F1447" s="58">
        <v>5</v>
      </c>
      <c r="G1447" s="59">
        <v>140.32</v>
      </c>
      <c r="H1447" s="60">
        <v>701.6</v>
      </c>
      <c r="I1447" s="38"/>
      <c r="J1447" s="38"/>
      <c r="L1447" s="27"/>
    </row>
    <row r="1448" spans="1:12" ht="15" customHeight="1" x14ac:dyDescent="0.25">
      <c r="A1448" s="55" t="s">
        <v>6328</v>
      </c>
      <c r="B1448" s="56" t="s">
        <v>6341</v>
      </c>
      <c r="C1448" s="57" t="s">
        <v>6342</v>
      </c>
      <c r="D1448" s="56" t="s">
        <v>6792</v>
      </c>
      <c r="E1448" s="56" t="s">
        <v>6273</v>
      </c>
      <c r="F1448" s="58">
        <v>7</v>
      </c>
      <c r="G1448" s="59">
        <v>100.18</v>
      </c>
      <c r="H1448" s="60">
        <v>701.26</v>
      </c>
      <c r="I1448" s="38"/>
      <c r="J1448" s="38"/>
      <c r="L1448" s="27"/>
    </row>
    <row r="1449" spans="1:12" ht="15" customHeight="1" x14ac:dyDescent="0.25">
      <c r="A1449" s="55" t="s">
        <v>2469</v>
      </c>
      <c r="B1449" s="56" t="s">
        <v>2470</v>
      </c>
      <c r="C1449" s="57" t="s">
        <v>2471</v>
      </c>
      <c r="D1449" s="56" t="s">
        <v>6792</v>
      </c>
      <c r="E1449" s="56" t="s">
        <v>19</v>
      </c>
      <c r="F1449" s="58">
        <v>5</v>
      </c>
      <c r="G1449" s="59">
        <v>139.86000000000001</v>
      </c>
      <c r="H1449" s="60">
        <v>699.3</v>
      </c>
      <c r="I1449" s="38"/>
      <c r="J1449" s="38"/>
      <c r="L1449" s="27"/>
    </row>
    <row r="1450" spans="1:12" ht="16.5" customHeight="1" x14ac:dyDescent="0.25">
      <c r="A1450" s="55" t="s">
        <v>213</v>
      </c>
      <c r="B1450" s="56" t="s">
        <v>214</v>
      </c>
      <c r="C1450" s="57" t="s">
        <v>215</v>
      </c>
      <c r="D1450" s="56" t="s">
        <v>6792</v>
      </c>
      <c r="E1450" s="56" t="s">
        <v>19</v>
      </c>
      <c r="F1450" s="58">
        <v>5</v>
      </c>
      <c r="G1450" s="59">
        <v>139.27000000000001</v>
      </c>
      <c r="H1450" s="60">
        <v>696.35</v>
      </c>
      <c r="I1450" s="38"/>
      <c r="J1450" s="38"/>
      <c r="L1450" s="27"/>
    </row>
    <row r="1451" spans="1:12" ht="15" customHeight="1" x14ac:dyDescent="0.25">
      <c r="A1451" s="55" t="s">
        <v>4575</v>
      </c>
      <c r="B1451" s="56" t="s">
        <v>4576</v>
      </c>
      <c r="C1451" s="57" t="s">
        <v>4577</v>
      </c>
      <c r="D1451" s="56" t="s">
        <v>6792</v>
      </c>
      <c r="E1451" s="56" t="s">
        <v>12</v>
      </c>
      <c r="F1451" s="58">
        <v>2</v>
      </c>
      <c r="G1451" s="59">
        <v>347.87</v>
      </c>
      <c r="H1451" s="60">
        <v>695.74</v>
      </c>
      <c r="I1451" s="38"/>
      <c r="J1451" s="38"/>
      <c r="L1451" s="27"/>
    </row>
    <row r="1452" spans="1:12" ht="16.5" customHeight="1" x14ac:dyDescent="0.25">
      <c r="A1452" s="55" t="s">
        <v>2472</v>
      </c>
      <c r="B1452" s="56" t="s">
        <v>2473</v>
      </c>
      <c r="C1452" s="57" t="s">
        <v>2474</v>
      </c>
      <c r="D1452" s="56" t="s">
        <v>6792</v>
      </c>
      <c r="E1452" s="56" t="s">
        <v>19</v>
      </c>
      <c r="F1452" s="58">
        <v>3</v>
      </c>
      <c r="G1452" s="59">
        <v>231.3</v>
      </c>
      <c r="H1452" s="60">
        <v>693.9</v>
      </c>
      <c r="I1452" s="38"/>
      <c r="J1452" s="38"/>
      <c r="L1452" s="27"/>
    </row>
    <row r="1453" spans="1:12" ht="16.5" customHeight="1" x14ac:dyDescent="0.25">
      <c r="A1453" s="55" t="s">
        <v>1084</v>
      </c>
      <c r="B1453" s="56" t="s">
        <v>1085</v>
      </c>
      <c r="C1453" s="57" t="s">
        <v>1086</v>
      </c>
      <c r="D1453" s="56" t="s">
        <v>6792</v>
      </c>
      <c r="E1453" s="56" t="s">
        <v>12</v>
      </c>
      <c r="F1453" s="58">
        <v>7</v>
      </c>
      <c r="G1453" s="59">
        <v>98.6</v>
      </c>
      <c r="H1453" s="60">
        <v>690.2</v>
      </c>
      <c r="I1453" s="38"/>
      <c r="J1453" s="38"/>
      <c r="L1453" s="27"/>
    </row>
    <row r="1454" spans="1:12" ht="16.5" customHeight="1" x14ac:dyDescent="0.25">
      <c r="A1454" s="55" t="s">
        <v>5191</v>
      </c>
      <c r="B1454" s="56" t="s">
        <v>5192</v>
      </c>
      <c r="C1454" s="57" t="s">
        <v>5193</v>
      </c>
      <c r="D1454" s="56" t="s">
        <v>6792</v>
      </c>
      <c r="E1454" s="56" t="s">
        <v>12</v>
      </c>
      <c r="F1454" s="58">
        <v>3</v>
      </c>
      <c r="G1454" s="59">
        <v>229.77</v>
      </c>
      <c r="H1454" s="60">
        <v>689.31</v>
      </c>
      <c r="I1454" s="38"/>
      <c r="J1454" s="38"/>
      <c r="L1454" s="27"/>
    </row>
    <row r="1455" spans="1:12" ht="24.75" customHeight="1" x14ac:dyDescent="0.25">
      <c r="A1455" s="55" t="s">
        <v>3320</v>
      </c>
      <c r="B1455" s="56" t="s">
        <v>3333</v>
      </c>
      <c r="C1455" s="57" t="s">
        <v>3334</v>
      </c>
      <c r="D1455" s="56" t="s">
        <v>6792</v>
      </c>
      <c r="E1455" s="56" t="s">
        <v>19</v>
      </c>
      <c r="F1455" s="58">
        <v>5</v>
      </c>
      <c r="G1455" s="59">
        <v>137.46</v>
      </c>
      <c r="H1455" s="60">
        <v>687.3</v>
      </c>
      <c r="I1455" s="38"/>
      <c r="J1455" s="38"/>
      <c r="L1455" s="27"/>
    </row>
    <row r="1456" spans="1:12" ht="16.5" customHeight="1" x14ac:dyDescent="0.25">
      <c r="A1456" s="55" t="s">
        <v>3533</v>
      </c>
      <c r="B1456" s="56" t="s">
        <v>3546</v>
      </c>
      <c r="C1456" s="57" t="s">
        <v>3547</v>
      </c>
      <c r="D1456" s="56" t="s">
        <v>6792</v>
      </c>
      <c r="E1456" s="56" t="s">
        <v>19</v>
      </c>
      <c r="F1456" s="58">
        <v>5</v>
      </c>
      <c r="G1456" s="59">
        <v>137.46</v>
      </c>
      <c r="H1456" s="60">
        <v>687.3</v>
      </c>
      <c r="I1456" s="38"/>
      <c r="J1456" s="38"/>
      <c r="L1456" s="27"/>
    </row>
    <row r="1457" spans="1:12" ht="16.5" customHeight="1" x14ac:dyDescent="0.25">
      <c r="A1457" s="55" t="s">
        <v>4865</v>
      </c>
      <c r="B1457" s="56" t="s">
        <v>4869</v>
      </c>
      <c r="C1457" s="57" t="s">
        <v>4870</v>
      </c>
      <c r="D1457" s="56" t="s">
        <v>6792</v>
      </c>
      <c r="E1457" s="56" t="s">
        <v>68</v>
      </c>
      <c r="F1457" s="58">
        <v>3</v>
      </c>
      <c r="G1457" s="59">
        <v>228.79</v>
      </c>
      <c r="H1457" s="60">
        <v>686.37</v>
      </c>
      <c r="I1457" s="38"/>
      <c r="J1457" s="38"/>
      <c r="L1457" s="27"/>
    </row>
    <row r="1458" spans="1:12" ht="16.5" customHeight="1" x14ac:dyDescent="0.25">
      <c r="A1458" s="55" t="s">
        <v>4125</v>
      </c>
      <c r="B1458" s="56" t="s">
        <v>4154</v>
      </c>
      <c r="C1458" s="57" t="s">
        <v>4155</v>
      </c>
      <c r="D1458" s="56" t="s">
        <v>6792</v>
      </c>
      <c r="E1458" s="56" t="s">
        <v>19</v>
      </c>
      <c r="F1458" s="58">
        <v>5</v>
      </c>
      <c r="G1458" s="59">
        <v>137.05000000000001</v>
      </c>
      <c r="H1458" s="60">
        <v>685.25</v>
      </c>
      <c r="I1458" s="38"/>
      <c r="J1458" s="38"/>
      <c r="K1458" s="27" t="s">
        <v>6798</v>
      </c>
      <c r="L1458" s="27"/>
    </row>
    <row r="1459" spans="1:12" ht="24.75" customHeight="1" x14ac:dyDescent="0.25">
      <c r="A1459" s="55" t="s">
        <v>1429</v>
      </c>
      <c r="B1459" s="56" t="s">
        <v>1430</v>
      </c>
      <c r="C1459" s="57" t="s">
        <v>1431</v>
      </c>
      <c r="D1459" s="56" t="s">
        <v>11</v>
      </c>
      <c r="E1459" s="56" t="s">
        <v>68</v>
      </c>
      <c r="F1459" s="58">
        <v>5</v>
      </c>
      <c r="G1459" s="59">
        <v>136.58000000000001</v>
      </c>
      <c r="H1459" s="60">
        <v>682.9</v>
      </c>
      <c r="I1459" s="38"/>
      <c r="J1459" s="38"/>
      <c r="L1459" s="27"/>
    </row>
    <row r="1460" spans="1:12" ht="16.5" customHeight="1" x14ac:dyDescent="0.25">
      <c r="A1460" s="55" t="s">
        <v>42</v>
      </c>
      <c r="B1460" s="56" t="s">
        <v>43</v>
      </c>
      <c r="C1460" s="57" t="s">
        <v>44</v>
      </c>
      <c r="D1460" s="56" t="s">
        <v>11</v>
      </c>
      <c r="E1460" s="56" t="s">
        <v>29</v>
      </c>
      <c r="F1460" s="58">
        <v>52</v>
      </c>
      <c r="G1460" s="59">
        <v>13.12</v>
      </c>
      <c r="H1460" s="60">
        <v>682.24</v>
      </c>
      <c r="I1460" s="38"/>
      <c r="J1460" s="38"/>
      <c r="L1460" s="27"/>
    </row>
    <row r="1461" spans="1:12" ht="24.75" customHeight="1" x14ac:dyDescent="0.25">
      <c r="A1461" s="55" t="s">
        <v>4061</v>
      </c>
      <c r="B1461" s="56" t="s">
        <v>4086</v>
      </c>
      <c r="C1461" s="57" t="s">
        <v>4087</v>
      </c>
      <c r="D1461" s="56" t="s">
        <v>6792</v>
      </c>
      <c r="E1461" s="56" t="s">
        <v>19</v>
      </c>
      <c r="F1461" s="58">
        <v>110</v>
      </c>
      <c r="G1461" s="59">
        <v>6.13</v>
      </c>
      <c r="H1461" s="60">
        <v>674.3</v>
      </c>
      <c r="I1461" s="38"/>
      <c r="J1461" s="38"/>
      <c r="L1461" s="27"/>
    </row>
    <row r="1462" spans="1:12" ht="15" customHeight="1" x14ac:dyDescent="0.25">
      <c r="A1462" s="55" t="s">
        <v>1512</v>
      </c>
      <c r="B1462" s="56" t="s">
        <v>1513</v>
      </c>
      <c r="C1462" s="57" t="s">
        <v>1514</v>
      </c>
      <c r="D1462" s="56" t="s">
        <v>11</v>
      </c>
      <c r="E1462" s="56" t="s">
        <v>19</v>
      </c>
      <c r="F1462" s="58">
        <v>31</v>
      </c>
      <c r="G1462" s="59">
        <v>21.72</v>
      </c>
      <c r="H1462" s="60">
        <v>673.32</v>
      </c>
      <c r="I1462" s="38"/>
      <c r="J1462" s="38"/>
      <c r="L1462" s="27"/>
    </row>
    <row r="1463" spans="1:12" ht="16.5" customHeight="1" x14ac:dyDescent="0.25">
      <c r="A1463" s="55" t="s">
        <v>2929</v>
      </c>
      <c r="B1463" s="56" t="s">
        <v>2930</v>
      </c>
      <c r="C1463" s="57" t="s">
        <v>2931</v>
      </c>
      <c r="D1463" s="56" t="s">
        <v>6792</v>
      </c>
      <c r="E1463" s="56" t="s">
        <v>19</v>
      </c>
      <c r="F1463" s="58">
        <v>5</v>
      </c>
      <c r="G1463" s="59">
        <v>134.37</v>
      </c>
      <c r="H1463" s="60">
        <v>671.85</v>
      </c>
      <c r="I1463" s="38"/>
      <c r="J1463" s="38"/>
      <c r="L1463" s="27"/>
    </row>
    <row r="1464" spans="1:12" ht="33" customHeight="1" x14ac:dyDescent="0.25">
      <c r="A1464" s="55" t="s">
        <v>3975</v>
      </c>
      <c r="B1464" s="56" t="s">
        <v>4000</v>
      </c>
      <c r="C1464" s="57" t="s">
        <v>4001</v>
      </c>
      <c r="D1464" s="56" t="s">
        <v>6792</v>
      </c>
      <c r="E1464" s="56" t="s">
        <v>19</v>
      </c>
      <c r="F1464" s="58">
        <v>2</v>
      </c>
      <c r="G1464" s="59">
        <v>335.68</v>
      </c>
      <c r="H1464" s="60">
        <v>671.36</v>
      </c>
      <c r="I1464" s="38"/>
      <c r="J1464" s="38"/>
    </row>
    <row r="1465" spans="1:12" ht="16.5" customHeight="1" x14ac:dyDescent="0.25">
      <c r="A1465" s="55" t="s">
        <v>1081</v>
      </c>
      <c r="B1465" s="56" t="s">
        <v>1082</v>
      </c>
      <c r="C1465" s="57" t="s">
        <v>1083</v>
      </c>
      <c r="D1465" s="56" t="s">
        <v>6792</v>
      </c>
      <c r="E1465" s="56" t="s">
        <v>12</v>
      </c>
      <c r="F1465" s="58">
        <v>7</v>
      </c>
      <c r="G1465" s="59">
        <v>95.67</v>
      </c>
      <c r="H1465" s="60">
        <v>669.69</v>
      </c>
      <c r="I1465" s="38"/>
      <c r="J1465" s="38"/>
      <c r="L1465" s="27"/>
    </row>
    <row r="1466" spans="1:12" ht="16.5" customHeight="1" x14ac:dyDescent="0.25">
      <c r="A1466" s="55" t="s">
        <v>5703</v>
      </c>
      <c r="B1466" s="56" t="s">
        <v>5704</v>
      </c>
      <c r="C1466" s="57" t="s">
        <v>5705</v>
      </c>
      <c r="D1466" s="56" t="s">
        <v>11</v>
      </c>
      <c r="E1466" s="56" t="s">
        <v>68</v>
      </c>
      <c r="F1466" s="58">
        <v>7</v>
      </c>
      <c r="G1466" s="59">
        <v>94.54</v>
      </c>
      <c r="H1466" s="60">
        <v>661.78</v>
      </c>
      <c r="I1466" s="38"/>
      <c r="J1466" s="38"/>
      <c r="L1466" s="27"/>
    </row>
    <row r="1467" spans="1:12" ht="16.5" customHeight="1" x14ac:dyDescent="0.25">
      <c r="A1467" s="55" t="s">
        <v>1093</v>
      </c>
      <c r="B1467" s="56" t="s">
        <v>1094</v>
      </c>
      <c r="C1467" s="57" t="s">
        <v>1095</v>
      </c>
      <c r="D1467" s="56" t="s">
        <v>6792</v>
      </c>
      <c r="E1467" s="56" t="s">
        <v>12</v>
      </c>
      <c r="F1467" s="58">
        <v>5</v>
      </c>
      <c r="G1467" s="59">
        <v>132.22</v>
      </c>
      <c r="H1467" s="60">
        <v>661.1</v>
      </c>
      <c r="I1467" s="38"/>
      <c r="J1467" s="38"/>
      <c r="K1467" s="27" t="s">
        <v>6805</v>
      </c>
      <c r="L1467" s="27"/>
    </row>
    <row r="1468" spans="1:12" ht="16.5" customHeight="1" x14ac:dyDescent="0.25">
      <c r="A1468" s="55" t="s">
        <v>4112</v>
      </c>
      <c r="B1468" s="56" t="s">
        <v>4139</v>
      </c>
      <c r="C1468" s="57" t="s">
        <v>4140</v>
      </c>
      <c r="D1468" s="56" t="s">
        <v>6792</v>
      </c>
      <c r="E1468" s="56" t="s">
        <v>19</v>
      </c>
      <c r="F1468" s="58">
        <v>5</v>
      </c>
      <c r="G1468" s="59">
        <v>132.19</v>
      </c>
      <c r="H1468" s="60">
        <v>660.95</v>
      </c>
      <c r="I1468" s="38"/>
      <c r="J1468" s="38"/>
      <c r="L1468" s="27"/>
    </row>
    <row r="1469" spans="1:12" ht="16.5" customHeight="1" x14ac:dyDescent="0.25">
      <c r="A1469" s="55" t="s">
        <v>4323</v>
      </c>
      <c r="B1469" s="56" t="s">
        <v>4324</v>
      </c>
      <c r="C1469" s="57" t="s">
        <v>4325</v>
      </c>
      <c r="D1469" s="56" t="s">
        <v>6792</v>
      </c>
      <c r="E1469" s="56" t="s">
        <v>12</v>
      </c>
      <c r="F1469" s="58">
        <v>5</v>
      </c>
      <c r="G1469" s="59">
        <v>132.07</v>
      </c>
      <c r="H1469" s="60">
        <v>660.35</v>
      </c>
      <c r="I1469" s="38"/>
      <c r="J1469" s="38"/>
      <c r="K1469" s="27" t="s">
        <v>6806</v>
      </c>
      <c r="L1469" s="27"/>
    </row>
    <row r="1470" spans="1:12" ht="16.5" customHeight="1" x14ac:dyDescent="0.25">
      <c r="A1470" s="55" t="s">
        <v>5706</v>
      </c>
      <c r="B1470" s="56" t="s">
        <v>5707</v>
      </c>
      <c r="C1470" s="57" t="s">
        <v>5708</v>
      </c>
      <c r="D1470" s="56" t="s">
        <v>11</v>
      </c>
      <c r="E1470" s="56" t="s">
        <v>68</v>
      </c>
      <c r="F1470" s="58">
        <v>12</v>
      </c>
      <c r="G1470" s="59">
        <v>54.93</v>
      </c>
      <c r="H1470" s="60">
        <v>659.16</v>
      </c>
      <c r="I1470" s="38"/>
      <c r="J1470" s="38"/>
      <c r="L1470" s="27"/>
    </row>
    <row r="1471" spans="1:12" ht="16.5" customHeight="1" x14ac:dyDescent="0.25">
      <c r="A1471" s="55" t="s">
        <v>3121</v>
      </c>
      <c r="B1471" s="56" t="s">
        <v>3122</v>
      </c>
      <c r="C1471" s="57" t="s">
        <v>3123</v>
      </c>
      <c r="D1471" s="56" t="s">
        <v>6792</v>
      </c>
      <c r="E1471" s="56" t="s">
        <v>19</v>
      </c>
      <c r="F1471" s="58">
        <v>3</v>
      </c>
      <c r="G1471" s="59">
        <v>219.31</v>
      </c>
      <c r="H1471" s="60">
        <v>657.93</v>
      </c>
      <c r="I1471" s="38"/>
      <c r="J1471" s="38"/>
      <c r="L1471" s="27"/>
    </row>
    <row r="1472" spans="1:12" ht="16.5" customHeight="1" x14ac:dyDescent="0.25">
      <c r="A1472" s="55" t="s">
        <v>3209</v>
      </c>
      <c r="B1472" s="56" t="s">
        <v>3216</v>
      </c>
      <c r="C1472" s="57" t="s">
        <v>3217</v>
      </c>
      <c r="D1472" s="56" t="s">
        <v>11</v>
      </c>
      <c r="E1472" s="56" t="s">
        <v>19</v>
      </c>
      <c r="F1472" s="58">
        <v>6</v>
      </c>
      <c r="G1472" s="59">
        <v>109.56</v>
      </c>
      <c r="H1472" s="60">
        <v>657.36</v>
      </c>
      <c r="I1472" s="38"/>
      <c r="J1472" s="38"/>
      <c r="L1472" s="27"/>
    </row>
    <row r="1473" spans="1:12" ht="16.5" customHeight="1" x14ac:dyDescent="0.25">
      <c r="A1473" s="55" t="s">
        <v>5820</v>
      </c>
      <c r="B1473" s="56" t="s">
        <v>5824</v>
      </c>
      <c r="C1473" s="57" t="s">
        <v>5825</v>
      </c>
      <c r="D1473" s="56" t="s">
        <v>6792</v>
      </c>
      <c r="E1473" s="56" t="s">
        <v>68</v>
      </c>
      <c r="F1473" s="58">
        <v>5</v>
      </c>
      <c r="G1473" s="59">
        <v>131.26</v>
      </c>
      <c r="H1473" s="60">
        <v>656.3</v>
      </c>
      <c r="I1473" s="38"/>
      <c r="J1473" s="38"/>
      <c r="L1473" s="27"/>
    </row>
    <row r="1474" spans="1:12" ht="16.5" customHeight="1" x14ac:dyDescent="0.25">
      <c r="A1474" s="55" t="s">
        <v>1711</v>
      </c>
      <c r="B1474" s="56" t="s">
        <v>1712</v>
      </c>
      <c r="C1474" s="57" t="s">
        <v>1713</v>
      </c>
      <c r="D1474" s="56" t="s">
        <v>11</v>
      </c>
      <c r="E1474" s="56" t="s">
        <v>68</v>
      </c>
      <c r="F1474" s="58">
        <v>25</v>
      </c>
      <c r="G1474" s="59">
        <v>26.25</v>
      </c>
      <c r="H1474" s="60">
        <v>656.25</v>
      </c>
      <c r="I1474" s="38"/>
      <c r="J1474" s="38"/>
      <c r="L1474" s="27"/>
    </row>
    <row r="1475" spans="1:12" ht="16.5" customHeight="1" x14ac:dyDescent="0.25">
      <c r="A1475" s="55" t="s">
        <v>3097</v>
      </c>
      <c r="B1475" s="56" t="s">
        <v>3098</v>
      </c>
      <c r="C1475" s="57" t="s">
        <v>3099</v>
      </c>
      <c r="D1475" s="56" t="s">
        <v>6792</v>
      </c>
      <c r="E1475" s="56" t="s">
        <v>19</v>
      </c>
      <c r="F1475" s="58">
        <v>3</v>
      </c>
      <c r="G1475" s="59">
        <v>218.62</v>
      </c>
      <c r="H1475" s="60">
        <v>655.86</v>
      </c>
      <c r="I1475" s="38"/>
      <c r="J1475" s="38"/>
      <c r="L1475" s="27"/>
    </row>
    <row r="1476" spans="1:12" ht="16.5" customHeight="1" x14ac:dyDescent="0.25">
      <c r="A1476" s="55" t="s">
        <v>4630</v>
      </c>
      <c r="B1476" s="56" t="s">
        <v>4631</v>
      </c>
      <c r="C1476" s="57" t="s">
        <v>4632</v>
      </c>
      <c r="D1476" s="56" t="s">
        <v>6792</v>
      </c>
      <c r="E1476" s="56" t="s">
        <v>12</v>
      </c>
      <c r="F1476" s="58">
        <v>3</v>
      </c>
      <c r="G1476" s="59">
        <v>216.45</v>
      </c>
      <c r="H1476" s="60">
        <v>649.35</v>
      </c>
      <c r="I1476" s="38"/>
      <c r="J1476" s="38"/>
      <c r="L1476" s="27"/>
    </row>
    <row r="1477" spans="1:12" ht="16.5" customHeight="1" x14ac:dyDescent="0.25">
      <c r="A1477" s="55" t="s">
        <v>1936</v>
      </c>
      <c r="B1477" s="56" t="s">
        <v>1937</v>
      </c>
      <c r="C1477" s="57" t="s">
        <v>1938</v>
      </c>
      <c r="D1477" s="56" t="s">
        <v>11</v>
      </c>
      <c r="E1477" s="56" t="s">
        <v>68</v>
      </c>
      <c r="F1477" s="58">
        <v>5</v>
      </c>
      <c r="G1477" s="59">
        <v>129.66</v>
      </c>
      <c r="H1477" s="60">
        <v>648.29999999999995</v>
      </c>
      <c r="I1477" s="38"/>
      <c r="J1477" s="38"/>
      <c r="L1477" s="27"/>
    </row>
    <row r="1478" spans="1:12" ht="16.5" customHeight="1" x14ac:dyDescent="0.25">
      <c r="A1478" s="55" t="s">
        <v>2307</v>
      </c>
      <c r="B1478" s="56" t="s">
        <v>2308</v>
      </c>
      <c r="C1478" s="57" t="s">
        <v>2309</v>
      </c>
      <c r="D1478" s="56" t="s">
        <v>6792</v>
      </c>
      <c r="E1478" s="56" t="s">
        <v>19</v>
      </c>
      <c r="F1478" s="61">
        <v>26</v>
      </c>
      <c r="G1478" s="59">
        <v>24.9</v>
      </c>
      <c r="H1478" s="60">
        <v>647.4</v>
      </c>
      <c r="I1478" s="38"/>
      <c r="J1478" s="38"/>
      <c r="L1478" s="27"/>
    </row>
    <row r="1479" spans="1:12" ht="16.5" customHeight="1" x14ac:dyDescent="0.25">
      <c r="A1479" s="55" t="s">
        <v>5077</v>
      </c>
      <c r="B1479" s="56" t="s">
        <v>5081</v>
      </c>
      <c r="C1479" s="57" t="s">
        <v>4867</v>
      </c>
      <c r="D1479" s="56" t="s">
        <v>6792</v>
      </c>
      <c r="E1479" s="56" t="s">
        <v>68</v>
      </c>
      <c r="F1479" s="58">
        <v>5</v>
      </c>
      <c r="G1479" s="59">
        <v>129.24</v>
      </c>
      <c r="H1479" s="60">
        <v>646.20000000000005</v>
      </c>
      <c r="I1479" s="38"/>
      <c r="J1479" s="38"/>
      <c r="L1479" s="27"/>
    </row>
    <row r="1480" spans="1:12" ht="16.5" customHeight="1" x14ac:dyDescent="0.25">
      <c r="A1480" s="55" t="s">
        <v>3055</v>
      </c>
      <c r="B1480" s="56" t="s">
        <v>3056</v>
      </c>
      <c r="C1480" s="57" t="s">
        <v>3057</v>
      </c>
      <c r="D1480" s="56" t="s">
        <v>6792</v>
      </c>
      <c r="E1480" s="56" t="s">
        <v>19</v>
      </c>
      <c r="F1480" s="58">
        <v>2</v>
      </c>
      <c r="G1480" s="59">
        <v>322.14</v>
      </c>
      <c r="H1480" s="60">
        <v>644.28</v>
      </c>
      <c r="I1480" s="38"/>
      <c r="J1480" s="38"/>
      <c r="L1480" s="27"/>
    </row>
    <row r="1481" spans="1:12" ht="16.5" customHeight="1" x14ac:dyDescent="0.25">
      <c r="A1481" s="55" t="s">
        <v>13</v>
      </c>
      <c r="B1481" s="56" t="s">
        <v>14</v>
      </c>
      <c r="C1481" s="57" t="s">
        <v>15</v>
      </c>
      <c r="D1481" s="56" t="s">
        <v>11</v>
      </c>
      <c r="E1481" s="56" t="s">
        <v>12</v>
      </c>
      <c r="F1481" s="58">
        <v>931</v>
      </c>
      <c r="G1481" s="59">
        <v>0.69</v>
      </c>
      <c r="H1481" s="60">
        <v>642.39</v>
      </c>
      <c r="I1481" s="38"/>
      <c r="J1481" s="38"/>
      <c r="L1481" s="27"/>
    </row>
    <row r="1482" spans="1:12" ht="16.5" customHeight="1" x14ac:dyDescent="0.25">
      <c r="A1482" s="55" t="s">
        <v>5682</v>
      </c>
      <c r="B1482" s="56" t="s">
        <v>5683</v>
      </c>
      <c r="C1482" s="57" t="s">
        <v>5684</v>
      </c>
      <c r="D1482" s="56" t="s">
        <v>6792</v>
      </c>
      <c r="E1482" s="56" t="s">
        <v>12</v>
      </c>
      <c r="F1482" s="58">
        <v>7</v>
      </c>
      <c r="G1482" s="59">
        <v>90.92</v>
      </c>
      <c r="H1482" s="60">
        <v>636.44000000000005</v>
      </c>
      <c r="I1482" s="38"/>
      <c r="J1482" s="38"/>
      <c r="L1482" s="27"/>
    </row>
    <row r="1483" spans="1:12" ht="16.5" customHeight="1" x14ac:dyDescent="0.25">
      <c r="A1483" s="55" t="s">
        <v>3127</v>
      </c>
      <c r="B1483" s="56" t="s">
        <v>3128</v>
      </c>
      <c r="C1483" s="57" t="s">
        <v>3129</v>
      </c>
      <c r="D1483" s="56" t="s">
        <v>6792</v>
      </c>
      <c r="E1483" s="56" t="s">
        <v>19</v>
      </c>
      <c r="F1483" s="58">
        <v>3</v>
      </c>
      <c r="G1483" s="59">
        <v>211.58</v>
      </c>
      <c r="H1483" s="60">
        <v>634.74</v>
      </c>
      <c r="I1483" s="38"/>
      <c r="J1483" s="38"/>
      <c r="L1483" s="27"/>
    </row>
    <row r="1484" spans="1:12" ht="16.5" customHeight="1" x14ac:dyDescent="0.25">
      <c r="A1484" s="55" t="s">
        <v>3124</v>
      </c>
      <c r="B1484" s="56" t="s">
        <v>3125</v>
      </c>
      <c r="C1484" s="57" t="s">
        <v>3126</v>
      </c>
      <c r="D1484" s="56" t="s">
        <v>6792</v>
      </c>
      <c r="E1484" s="56" t="s">
        <v>19</v>
      </c>
      <c r="F1484" s="58">
        <v>5</v>
      </c>
      <c r="G1484" s="59">
        <v>126.53</v>
      </c>
      <c r="H1484" s="60">
        <v>632.65</v>
      </c>
      <c r="I1484" s="38"/>
      <c r="J1484" s="38"/>
      <c r="L1484" s="27"/>
    </row>
    <row r="1485" spans="1:12" ht="16.5" customHeight="1" x14ac:dyDescent="0.25">
      <c r="A1485" s="55" t="s">
        <v>3133</v>
      </c>
      <c r="B1485" s="56" t="s">
        <v>3134</v>
      </c>
      <c r="C1485" s="57" t="s">
        <v>3135</v>
      </c>
      <c r="D1485" s="56" t="s">
        <v>6792</v>
      </c>
      <c r="E1485" s="56" t="s">
        <v>19</v>
      </c>
      <c r="F1485" s="58">
        <v>5</v>
      </c>
      <c r="G1485" s="59">
        <v>126.53</v>
      </c>
      <c r="H1485" s="60">
        <v>632.65</v>
      </c>
      <c r="I1485" s="38"/>
      <c r="J1485" s="38"/>
      <c r="L1485" s="27"/>
    </row>
    <row r="1486" spans="1:12" ht="16.5" customHeight="1" x14ac:dyDescent="0.25">
      <c r="A1486" s="55" t="s">
        <v>3139</v>
      </c>
      <c r="B1486" s="56" t="s">
        <v>3140</v>
      </c>
      <c r="C1486" s="57" t="s">
        <v>3141</v>
      </c>
      <c r="D1486" s="56" t="s">
        <v>6792</v>
      </c>
      <c r="E1486" s="56" t="s">
        <v>19</v>
      </c>
      <c r="F1486" s="58">
        <v>5</v>
      </c>
      <c r="G1486" s="59">
        <v>125.41</v>
      </c>
      <c r="H1486" s="60">
        <v>627.04999999999995</v>
      </c>
      <c r="I1486" s="38"/>
      <c r="J1486" s="38"/>
      <c r="L1486" s="27"/>
    </row>
    <row r="1487" spans="1:12" ht="16.5" customHeight="1" x14ac:dyDescent="0.25">
      <c r="A1487" s="55" t="s">
        <v>1099</v>
      </c>
      <c r="B1487" s="56" t="s">
        <v>1100</v>
      </c>
      <c r="C1487" s="57" t="s">
        <v>1101</v>
      </c>
      <c r="D1487" s="56" t="s">
        <v>6792</v>
      </c>
      <c r="E1487" s="56" t="s">
        <v>12</v>
      </c>
      <c r="F1487" s="58">
        <v>5</v>
      </c>
      <c r="G1487" s="59">
        <v>124.09</v>
      </c>
      <c r="H1487" s="60">
        <v>620.45000000000005</v>
      </c>
      <c r="I1487" s="38"/>
      <c r="J1487" s="38"/>
      <c r="K1487" s="27" t="s">
        <v>6805</v>
      </c>
      <c r="L1487" s="27"/>
    </row>
    <row r="1488" spans="1:12" ht="24.75" customHeight="1" x14ac:dyDescent="0.25">
      <c r="A1488" s="55" t="s">
        <v>5874</v>
      </c>
      <c r="B1488" s="56" t="s">
        <v>5878</v>
      </c>
      <c r="C1488" s="57" t="s">
        <v>5879</v>
      </c>
      <c r="D1488" s="56" t="s">
        <v>6792</v>
      </c>
      <c r="E1488" s="56" t="s">
        <v>12</v>
      </c>
      <c r="F1488" s="58">
        <v>3</v>
      </c>
      <c r="G1488" s="59">
        <v>206.44</v>
      </c>
      <c r="H1488" s="60">
        <v>619.32000000000005</v>
      </c>
      <c r="I1488" s="38"/>
      <c r="J1488" s="38"/>
      <c r="L1488" s="27"/>
    </row>
    <row r="1489" spans="1:12" ht="16.5" customHeight="1" x14ac:dyDescent="0.25">
      <c r="A1489" s="55" t="s">
        <v>1152</v>
      </c>
      <c r="B1489" s="56" t="s">
        <v>1153</v>
      </c>
      <c r="C1489" s="57" t="s">
        <v>1154</v>
      </c>
      <c r="D1489" s="56" t="s">
        <v>6792</v>
      </c>
      <c r="E1489" s="56" t="s">
        <v>68</v>
      </c>
      <c r="F1489" s="58">
        <v>5</v>
      </c>
      <c r="G1489" s="59">
        <v>123.8</v>
      </c>
      <c r="H1489" s="60">
        <v>619</v>
      </c>
      <c r="I1489" s="38"/>
      <c r="J1489" s="38"/>
      <c r="L1489" s="27"/>
    </row>
    <row r="1490" spans="1:12" ht="24.75" customHeight="1" x14ac:dyDescent="0.25">
      <c r="A1490" s="55" t="s">
        <v>763</v>
      </c>
      <c r="B1490" s="56" t="s">
        <v>764</v>
      </c>
      <c r="C1490" s="57" t="s">
        <v>765</v>
      </c>
      <c r="D1490" s="56" t="s">
        <v>6792</v>
      </c>
      <c r="E1490" s="56" t="s">
        <v>19</v>
      </c>
      <c r="F1490" s="58">
        <v>7</v>
      </c>
      <c r="G1490" s="59">
        <v>88.27</v>
      </c>
      <c r="H1490" s="60">
        <v>617.89</v>
      </c>
      <c r="I1490" s="38"/>
      <c r="J1490" s="38"/>
      <c r="L1490" s="27"/>
    </row>
    <row r="1491" spans="1:12" ht="16.5" customHeight="1" x14ac:dyDescent="0.25">
      <c r="A1491" s="55" t="s">
        <v>3452</v>
      </c>
      <c r="B1491" s="56" t="s">
        <v>3465</v>
      </c>
      <c r="C1491" s="57" t="s">
        <v>3466</v>
      </c>
      <c r="D1491" s="56" t="s">
        <v>6792</v>
      </c>
      <c r="E1491" s="56" t="s">
        <v>19</v>
      </c>
      <c r="F1491" s="58">
        <v>13</v>
      </c>
      <c r="G1491" s="59">
        <v>47.38</v>
      </c>
      <c r="H1491" s="60">
        <v>615.94000000000005</v>
      </c>
      <c r="I1491" s="38"/>
      <c r="J1491" s="38"/>
      <c r="L1491" s="27"/>
    </row>
    <row r="1492" spans="1:12" ht="16.5" customHeight="1" x14ac:dyDescent="0.25">
      <c r="A1492" s="55" t="s">
        <v>3431</v>
      </c>
      <c r="B1492" s="56" t="s">
        <v>3444</v>
      </c>
      <c r="C1492" s="57" t="s">
        <v>3445</v>
      </c>
      <c r="D1492" s="56" t="s">
        <v>6792</v>
      </c>
      <c r="E1492" s="56" t="s">
        <v>19</v>
      </c>
      <c r="F1492" s="58">
        <v>104</v>
      </c>
      <c r="G1492" s="59">
        <v>5.92</v>
      </c>
      <c r="H1492" s="60">
        <v>615.67999999999995</v>
      </c>
      <c r="I1492" s="38"/>
      <c r="J1492" s="38"/>
      <c r="L1492" s="27"/>
    </row>
    <row r="1493" spans="1:12" ht="16.5" customHeight="1" x14ac:dyDescent="0.25">
      <c r="A1493" s="55" t="s">
        <v>4023</v>
      </c>
      <c r="B1493" s="56" t="s">
        <v>4048</v>
      </c>
      <c r="C1493" s="57" t="s">
        <v>2591</v>
      </c>
      <c r="D1493" s="56" t="s">
        <v>6792</v>
      </c>
      <c r="E1493" s="56" t="s">
        <v>19</v>
      </c>
      <c r="F1493" s="58">
        <v>5</v>
      </c>
      <c r="G1493" s="59">
        <v>122.95</v>
      </c>
      <c r="H1493" s="60">
        <v>614.75</v>
      </c>
      <c r="I1493" s="38"/>
      <c r="J1493" s="38"/>
      <c r="L1493" s="27"/>
    </row>
    <row r="1494" spans="1:12" ht="16.5" customHeight="1" x14ac:dyDescent="0.25">
      <c r="A1494" s="55" t="s">
        <v>4651</v>
      </c>
      <c r="B1494" s="56" t="s">
        <v>4652</v>
      </c>
      <c r="C1494" s="57" t="s">
        <v>4653</v>
      </c>
      <c r="D1494" s="56" t="s">
        <v>6792</v>
      </c>
      <c r="E1494" s="56" t="s">
        <v>12</v>
      </c>
      <c r="F1494" s="58">
        <v>5</v>
      </c>
      <c r="G1494" s="59">
        <v>122.9</v>
      </c>
      <c r="H1494" s="60">
        <v>614.5</v>
      </c>
      <c r="I1494" s="38"/>
      <c r="J1494" s="38"/>
      <c r="L1494" s="27"/>
    </row>
    <row r="1495" spans="1:12" ht="16.5" customHeight="1" x14ac:dyDescent="0.25">
      <c r="A1495" s="55" t="s">
        <v>791</v>
      </c>
      <c r="B1495" s="56" t="s">
        <v>792</v>
      </c>
      <c r="C1495" s="57" t="s">
        <v>793</v>
      </c>
      <c r="D1495" s="56" t="s">
        <v>6792</v>
      </c>
      <c r="E1495" s="56" t="s">
        <v>19</v>
      </c>
      <c r="F1495" s="58">
        <v>26</v>
      </c>
      <c r="G1495" s="59">
        <v>23.56</v>
      </c>
      <c r="H1495" s="60">
        <v>612.55999999999995</v>
      </c>
      <c r="I1495" s="38"/>
      <c r="J1495" s="38"/>
      <c r="L1495" s="27"/>
    </row>
    <row r="1496" spans="1:12" ht="16.5" customHeight="1" x14ac:dyDescent="0.25">
      <c r="A1496" s="55" t="s">
        <v>4124</v>
      </c>
      <c r="B1496" s="56" t="s">
        <v>4151</v>
      </c>
      <c r="C1496" s="57" t="s">
        <v>4152</v>
      </c>
      <c r="D1496" s="56" t="s">
        <v>6792</v>
      </c>
      <c r="E1496" s="56" t="s">
        <v>19</v>
      </c>
      <c r="F1496" s="58">
        <v>5</v>
      </c>
      <c r="G1496" s="59">
        <v>121.96</v>
      </c>
      <c r="H1496" s="60">
        <v>609.79999999999995</v>
      </c>
      <c r="I1496" s="38"/>
      <c r="J1496" s="38"/>
      <c r="K1496" s="27" t="s">
        <v>6798</v>
      </c>
      <c r="L1496" s="27"/>
    </row>
    <row r="1497" spans="1:12" ht="16.5" customHeight="1" x14ac:dyDescent="0.25">
      <c r="A1497" s="55" t="s">
        <v>4073</v>
      </c>
      <c r="B1497" s="56" t="s">
        <v>4098</v>
      </c>
      <c r="C1497" s="57" t="s">
        <v>4099</v>
      </c>
      <c r="D1497" s="56" t="s">
        <v>6792</v>
      </c>
      <c r="E1497" s="56" t="s">
        <v>19</v>
      </c>
      <c r="F1497" s="58">
        <v>3</v>
      </c>
      <c r="G1497" s="59">
        <v>203.14</v>
      </c>
      <c r="H1497" s="60">
        <v>609.41999999999996</v>
      </c>
      <c r="I1497" s="38"/>
      <c r="J1497" s="38"/>
      <c r="K1497" s="27" t="s">
        <v>6798</v>
      </c>
      <c r="L1497" s="27"/>
    </row>
    <row r="1498" spans="1:12" ht="24.75" customHeight="1" x14ac:dyDescent="0.25">
      <c r="A1498" s="55" t="s">
        <v>4109</v>
      </c>
      <c r="B1498" s="56" t="s">
        <v>4136</v>
      </c>
      <c r="C1498" s="57" t="s">
        <v>4137</v>
      </c>
      <c r="D1498" s="56" t="s">
        <v>6792</v>
      </c>
      <c r="E1498" s="56" t="s">
        <v>19</v>
      </c>
      <c r="F1498" s="58">
        <v>5</v>
      </c>
      <c r="G1498" s="59">
        <v>121.48</v>
      </c>
      <c r="H1498" s="60">
        <v>607.4</v>
      </c>
      <c r="I1498" s="38"/>
      <c r="J1498" s="38"/>
      <c r="L1498" s="27"/>
    </row>
    <row r="1499" spans="1:12" ht="24.75" customHeight="1" x14ac:dyDescent="0.25">
      <c r="A1499" s="55" t="s">
        <v>2286</v>
      </c>
      <c r="B1499" s="56" t="s">
        <v>2287</v>
      </c>
      <c r="C1499" s="57" t="s">
        <v>2288</v>
      </c>
      <c r="D1499" s="56" t="s">
        <v>11</v>
      </c>
      <c r="E1499" s="56" t="s">
        <v>19</v>
      </c>
      <c r="F1499" s="61">
        <v>5</v>
      </c>
      <c r="G1499" s="59">
        <v>121.43</v>
      </c>
      <c r="H1499" s="60">
        <v>607.15</v>
      </c>
      <c r="I1499" s="38"/>
      <c r="J1499" s="38"/>
      <c r="L1499" s="27"/>
    </row>
    <row r="1500" spans="1:12" ht="16.5" customHeight="1" x14ac:dyDescent="0.25">
      <c r="A1500" s="55" t="s">
        <v>1010</v>
      </c>
      <c r="B1500" s="56" t="s">
        <v>1011</v>
      </c>
      <c r="C1500" s="57" t="s">
        <v>1012</v>
      </c>
      <c r="D1500" s="56" t="s">
        <v>6792</v>
      </c>
      <c r="E1500" s="56" t="s">
        <v>68</v>
      </c>
      <c r="F1500" s="58">
        <v>13</v>
      </c>
      <c r="G1500" s="59">
        <v>46.54</v>
      </c>
      <c r="H1500" s="60">
        <v>605.02</v>
      </c>
      <c r="I1500" s="38"/>
      <c r="J1500" s="38"/>
      <c r="L1500" s="27"/>
    </row>
    <row r="1501" spans="1:12" ht="16.5" customHeight="1" x14ac:dyDescent="0.25">
      <c r="A1501" s="55" t="s">
        <v>1849</v>
      </c>
      <c r="B1501" s="56" t="s">
        <v>1850</v>
      </c>
      <c r="C1501" s="57" t="s">
        <v>1851</v>
      </c>
      <c r="D1501" s="56" t="s">
        <v>6792</v>
      </c>
      <c r="E1501" s="56" t="s">
        <v>68</v>
      </c>
      <c r="F1501" s="58">
        <v>7</v>
      </c>
      <c r="G1501" s="59">
        <v>86.37</v>
      </c>
      <c r="H1501" s="60">
        <v>604.59</v>
      </c>
      <c r="I1501" s="38"/>
      <c r="J1501" s="38"/>
      <c r="L1501" s="27"/>
    </row>
    <row r="1502" spans="1:12" ht="16.5" customHeight="1" x14ac:dyDescent="0.25">
      <c r="A1502" s="55" t="s">
        <v>6117</v>
      </c>
      <c r="B1502" s="56" t="s">
        <v>6130</v>
      </c>
      <c r="C1502" s="57" t="s">
        <v>6131</v>
      </c>
      <c r="D1502" s="56" t="s">
        <v>6792</v>
      </c>
      <c r="E1502" s="56" t="s">
        <v>19</v>
      </c>
      <c r="F1502" s="58">
        <v>7</v>
      </c>
      <c r="G1502" s="59">
        <v>86.21</v>
      </c>
      <c r="H1502" s="60">
        <v>603.47</v>
      </c>
      <c r="I1502" s="38"/>
      <c r="J1502" s="38"/>
      <c r="L1502" s="27"/>
    </row>
    <row r="1503" spans="1:12" ht="16.5" customHeight="1" x14ac:dyDescent="0.25">
      <c r="A1503" s="55" t="s">
        <v>6123</v>
      </c>
      <c r="B1503" s="56" t="s">
        <v>6136</v>
      </c>
      <c r="C1503" s="57" t="s">
        <v>6137</v>
      </c>
      <c r="D1503" s="56" t="s">
        <v>6792</v>
      </c>
      <c r="E1503" s="56" t="s">
        <v>19</v>
      </c>
      <c r="F1503" s="58">
        <v>7</v>
      </c>
      <c r="G1503" s="59">
        <v>86.21</v>
      </c>
      <c r="H1503" s="60">
        <v>603.47</v>
      </c>
      <c r="I1503" s="38"/>
      <c r="J1503" s="38"/>
      <c r="L1503" s="27"/>
    </row>
    <row r="1504" spans="1:12" ht="16.5" customHeight="1" x14ac:dyDescent="0.25">
      <c r="A1504" s="55" t="s">
        <v>6295</v>
      </c>
      <c r="B1504" s="56" t="s">
        <v>6308</v>
      </c>
      <c r="C1504" s="57" t="s">
        <v>6309</v>
      </c>
      <c r="D1504" s="56" t="s">
        <v>6792</v>
      </c>
      <c r="E1504" s="56" t="s">
        <v>68</v>
      </c>
      <c r="F1504" s="58">
        <v>7</v>
      </c>
      <c r="G1504" s="59">
        <v>85.87</v>
      </c>
      <c r="H1504" s="60">
        <v>601.09</v>
      </c>
      <c r="I1504" s="38"/>
      <c r="J1504" s="38"/>
      <c r="L1504" s="27"/>
    </row>
    <row r="1505" spans="1:12" ht="16.5" customHeight="1" x14ac:dyDescent="0.25">
      <c r="A1505" s="55" t="s">
        <v>4982</v>
      </c>
      <c r="B1505" s="56" t="s">
        <v>4986</v>
      </c>
      <c r="C1505" s="57" t="s">
        <v>4987</v>
      </c>
      <c r="D1505" s="56" t="s">
        <v>6792</v>
      </c>
      <c r="E1505" s="56" t="s">
        <v>68</v>
      </c>
      <c r="F1505" s="58">
        <v>2</v>
      </c>
      <c r="G1505" s="59">
        <v>298.56</v>
      </c>
      <c r="H1505" s="60">
        <v>597.12</v>
      </c>
      <c r="I1505" s="38"/>
      <c r="J1505" s="38"/>
      <c r="L1505" s="27"/>
    </row>
    <row r="1506" spans="1:12" ht="16.5" customHeight="1" x14ac:dyDescent="0.25">
      <c r="A1506" s="55" t="s">
        <v>335</v>
      </c>
      <c r="B1506" s="56" t="s">
        <v>339</v>
      </c>
      <c r="C1506" s="57" t="s">
        <v>340</v>
      </c>
      <c r="D1506" s="56" t="s">
        <v>11</v>
      </c>
      <c r="E1506" s="56" t="s">
        <v>12</v>
      </c>
      <c r="F1506" s="58">
        <v>3</v>
      </c>
      <c r="G1506" s="59">
        <v>198.73</v>
      </c>
      <c r="H1506" s="60">
        <v>596.19000000000005</v>
      </c>
      <c r="I1506" s="38"/>
      <c r="J1506" s="38"/>
      <c r="L1506" s="27"/>
    </row>
    <row r="1507" spans="1:12" ht="16.5" customHeight="1" x14ac:dyDescent="0.25">
      <c r="A1507" s="55" t="s">
        <v>2394</v>
      </c>
      <c r="B1507" s="56" t="s">
        <v>2395</v>
      </c>
      <c r="C1507" s="57" t="s">
        <v>2396</v>
      </c>
      <c r="D1507" s="56" t="s">
        <v>6792</v>
      </c>
      <c r="E1507" s="56" t="s">
        <v>19</v>
      </c>
      <c r="F1507" s="61">
        <v>7</v>
      </c>
      <c r="G1507" s="59">
        <v>85</v>
      </c>
      <c r="H1507" s="60">
        <v>595</v>
      </c>
      <c r="I1507" s="38"/>
      <c r="J1507" s="38"/>
      <c r="L1507" s="27"/>
    </row>
    <row r="1508" spans="1:12" ht="16.5" customHeight="1" x14ac:dyDescent="0.25">
      <c r="A1508" s="55" t="s">
        <v>4663</v>
      </c>
      <c r="B1508" s="56" t="s">
        <v>4664</v>
      </c>
      <c r="C1508" s="57" t="s">
        <v>4493</v>
      </c>
      <c r="D1508" s="56" t="s">
        <v>6792</v>
      </c>
      <c r="E1508" s="56" t="s">
        <v>68</v>
      </c>
      <c r="F1508" s="58">
        <v>12</v>
      </c>
      <c r="G1508" s="59">
        <v>49.48</v>
      </c>
      <c r="H1508" s="60">
        <v>593.76</v>
      </c>
      <c r="I1508" s="38"/>
      <c r="J1508" s="38"/>
      <c r="L1508" s="27"/>
    </row>
    <row r="1509" spans="1:12" ht="16.5" customHeight="1" x14ac:dyDescent="0.25">
      <c r="A1509" s="55" t="s">
        <v>2965</v>
      </c>
      <c r="B1509" s="56" t="s">
        <v>2966</v>
      </c>
      <c r="C1509" s="57" t="s">
        <v>2967</v>
      </c>
      <c r="D1509" s="56" t="s">
        <v>11</v>
      </c>
      <c r="E1509" s="56" t="s">
        <v>19</v>
      </c>
      <c r="F1509" s="58">
        <v>5</v>
      </c>
      <c r="G1509" s="59">
        <v>118.57</v>
      </c>
      <c r="H1509" s="60">
        <v>592.85</v>
      </c>
      <c r="I1509" s="38"/>
      <c r="J1509" s="38"/>
      <c r="L1509" s="27"/>
    </row>
    <row r="1510" spans="1:12" ht="16.5" customHeight="1" x14ac:dyDescent="0.25">
      <c r="A1510" s="55" t="s">
        <v>3969</v>
      </c>
      <c r="B1510" s="56" t="s">
        <v>3994</v>
      </c>
      <c r="C1510" s="57" t="s">
        <v>3995</v>
      </c>
      <c r="D1510" s="56" t="s">
        <v>6792</v>
      </c>
      <c r="E1510" s="56" t="s">
        <v>12</v>
      </c>
      <c r="F1510" s="58">
        <v>2</v>
      </c>
      <c r="G1510" s="59">
        <v>296.13</v>
      </c>
      <c r="H1510" s="60">
        <v>592.26</v>
      </c>
      <c r="I1510" s="38"/>
      <c r="J1510" s="38"/>
      <c r="L1510" s="27"/>
    </row>
    <row r="1511" spans="1:12" ht="16.5" customHeight="1" x14ac:dyDescent="0.25">
      <c r="A1511" s="55" t="s">
        <v>210</v>
      </c>
      <c r="B1511" s="56" t="s">
        <v>211</v>
      </c>
      <c r="C1511" s="57" t="s">
        <v>212</v>
      </c>
      <c r="D1511" s="56" t="s">
        <v>6792</v>
      </c>
      <c r="E1511" s="56" t="s">
        <v>19</v>
      </c>
      <c r="F1511" s="58">
        <v>5</v>
      </c>
      <c r="G1511" s="59">
        <v>118.39</v>
      </c>
      <c r="H1511" s="60">
        <v>591.95000000000005</v>
      </c>
      <c r="I1511" s="38"/>
      <c r="J1511" s="38"/>
      <c r="L1511" s="27"/>
    </row>
    <row r="1512" spans="1:12" ht="16.5" customHeight="1" x14ac:dyDescent="0.25">
      <c r="A1512" s="55" t="s">
        <v>6410</v>
      </c>
      <c r="B1512" s="56" t="s">
        <v>6423</v>
      </c>
      <c r="C1512" s="57" t="s">
        <v>6424</v>
      </c>
      <c r="D1512" s="56" t="s">
        <v>11</v>
      </c>
      <c r="E1512" s="56" t="s">
        <v>29</v>
      </c>
      <c r="F1512" s="58">
        <v>5</v>
      </c>
      <c r="G1512" s="59">
        <v>118.1</v>
      </c>
      <c r="H1512" s="60">
        <v>590.5</v>
      </c>
      <c r="I1512" s="38"/>
      <c r="J1512" s="38"/>
      <c r="L1512" s="27"/>
    </row>
    <row r="1513" spans="1:12" ht="16.5" customHeight="1" x14ac:dyDescent="0.25">
      <c r="A1513" s="55" t="s">
        <v>1858</v>
      </c>
      <c r="B1513" s="56" t="s">
        <v>1859</v>
      </c>
      <c r="C1513" s="57" t="s">
        <v>1860</v>
      </c>
      <c r="D1513" s="56" t="s">
        <v>6792</v>
      </c>
      <c r="E1513" s="56" t="s">
        <v>19</v>
      </c>
      <c r="F1513" s="58">
        <v>7</v>
      </c>
      <c r="G1513" s="59">
        <v>84.11</v>
      </c>
      <c r="H1513" s="60">
        <v>588.77</v>
      </c>
      <c r="I1513" s="38"/>
      <c r="J1513" s="38"/>
      <c r="L1513" s="27"/>
    </row>
    <row r="1514" spans="1:12" ht="16.5" customHeight="1" x14ac:dyDescent="0.25">
      <c r="A1514" s="55" t="s">
        <v>2953</v>
      </c>
      <c r="B1514" s="56" t="s">
        <v>2954</v>
      </c>
      <c r="C1514" s="57" t="s">
        <v>2955</v>
      </c>
      <c r="D1514" s="56" t="s">
        <v>6792</v>
      </c>
      <c r="E1514" s="56" t="s">
        <v>19</v>
      </c>
      <c r="F1514" s="58">
        <v>5</v>
      </c>
      <c r="G1514" s="59">
        <v>117.74</v>
      </c>
      <c r="H1514" s="60">
        <v>588.70000000000005</v>
      </c>
      <c r="I1514" s="38"/>
      <c r="J1514" s="38"/>
      <c r="L1514" s="27"/>
    </row>
    <row r="1515" spans="1:12" ht="16.5" customHeight="1" x14ac:dyDescent="0.25">
      <c r="A1515" s="55" t="s">
        <v>4159</v>
      </c>
      <c r="B1515" s="56" t="s">
        <v>4193</v>
      </c>
      <c r="C1515" s="57" t="s">
        <v>4194</v>
      </c>
      <c r="D1515" s="56" t="s">
        <v>6792</v>
      </c>
      <c r="E1515" s="56" t="s">
        <v>19</v>
      </c>
      <c r="F1515" s="58">
        <v>5</v>
      </c>
      <c r="G1515" s="59">
        <v>116.92</v>
      </c>
      <c r="H1515" s="60">
        <v>584.6</v>
      </c>
      <c r="I1515" s="38"/>
      <c r="J1515" s="38"/>
      <c r="L1515" s="27"/>
    </row>
    <row r="1516" spans="1:12" ht="16.5" customHeight="1" x14ac:dyDescent="0.25">
      <c r="A1516" s="55" t="s">
        <v>1840</v>
      </c>
      <c r="B1516" s="56" t="s">
        <v>1841</v>
      </c>
      <c r="C1516" s="57" t="s">
        <v>1842</v>
      </c>
      <c r="D1516" s="56" t="s">
        <v>11</v>
      </c>
      <c r="E1516" s="56" t="s">
        <v>68</v>
      </c>
      <c r="F1516" s="58">
        <v>7</v>
      </c>
      <c r="G1516" s="59">
        <v>82.5</v>
      </c>
      <c r="H1516" s="60">
        <v>577.5</v>
      </c>
      <c r="I1516" s="38"/>
      <c r="J1516" s="38"/>
      <c r="L1516" s="27"/>
    </row>
    <row r="1517" spans="1:12" ht="16.5" customHeight="1" x14ac:dyDescent="0.25">
      <c r="A1517" s="55" t="s">
        <v>1329</v>
      </c>
      <c r="B1517" s="56" t="s">
        <v>1336</v>
      </c>
      <c r="C1517" s="57" t="s">
        <v>1337</v>
      </c>
      <c r="D1517" s="56" t="s">
        <v>6792</v>
      </c>
      <c r="E1517" s="56" t="s">
        <v>68</v>
      </c>
      <c r="F1517" s="58">
        <v>5</v>
      </c>
      <c r="G1517" s="59">
        <v>114.98</v>
      </c>
      <c r="H1517" s="60">
        <v>574.9</v>
      </c>
      <c r="I1517" s="38"/>
      <c r="J1517" s="38"/>
      <c r="L1517" s="27"/>
    </row>
    <row r="1518" spans="1:12" ht="16.5" customHeight="1" x14ac:dyDescent="0.25">
      <c r="A1518" s="55" t="s">
        <v>4751</v>
      </c>
      <c r="B1518" s="56" t="s">
        <v>4752</v>
      </c>
      <c r="C1518" s="57" t="s">
        <v>4753</v>
      </c>
      <c r="D1518" s="56" t="s">
        <v>6792</v>
      </c>
      <c r="E1518" s="56" t="s">
        <v>12</v>
      </c>
      <c r="F1518" s="58">
        <v>5</v>
      </c>
      <c r="G1518" s="59">
        <v>114.86</v>
      </c>
      <c r="H1518" s="60">
        <v>574.29999999999995</v>
      </c>
      <c r="I1518" s="38"/>
      <c r="J1518" s="38"/>
      <c r="L1518" s="27"/>
    </row>
    <row r="1519" spans="1:12" ht="16.5" customHeight="1" x14ac:dyDescent="0.25">
      <c r="A1519" s="55" t="s">
        <v>3067</v>
      </c>
      <c r="B1519" s="56" t="s">
        <v>3068</v>
      </c>
      <c r="C1519" s="57" t="s">
        <v>3069</v>
      </c>
      <c r="D1519" s="56" t="s">
        <v>6792</v>
      </c>
      <c r="E1519" s="56" t="s">
        <v>19</v>
      </c>
      <c r="F1519" s="58">
        <v>2</v>
      </c>
      <c r="G1519" s="59">
        <v>285.73</v>
      </c>
      <c r="H1519" s="60">
        <v>571.46</v>
      </c>
      <c r="I1519" s="38"/>
      <c r="J1519" s="38"/>
      <c r="L1519" s="27"/>
    </row>
    <row r="1520" spans="1:12" ht="16.5" customHeight="1" x14ac:dyDescent="0.25">
      <c r="A1520" s="55" t="s">
        <v>4871</v>
      </c>
      <c r="B1520" s="56" t="s">
        <v>4875</v>
      </c>
      <c r="C1520" s="57" t="s">
        <v>4876</v>
      </c>
      <c r="D1520" s="56" t="s">
        <v>6792</v>
      </c>
      <c r="E1520" s="56" t="s">
        <v>68</v>
      </c>
      <c r="F1520" s="58">
        <v>3</v>
      </c>
      <c r="G1520" s="59">
        <v>190.15</v>
      </c>
      <c r="H1520" s="60">
        <v>570.45000000000005</v>
      </c>
      <c r="I1520" s="38"/>
      <c r="J1520" s="38"/>
      <c r="L1520" s="27"/>
    </row>
    <row r="1521" spans="1:12" ht="16.5" customHeight="1" x14ac:dyDescent="0.25">
      <c r="A1521" s="55" t="s">
        <v>1281</v>
      </c>
      <c r="B1521" s="56" t="s">
        <v>1288</v>
      </c>
      <c r="C1521" s="57" t="s">
        <v>1289</v>
      </c>
      <c r="D1521" s="56" t="s">
        <v>6792</v>
      </c>
      <c r="E1521" s="56" t="s">
        <v>12</v>
      </c>
      <c r="F1521" s="58">
        <v>5</v>
      </c>
      <c r="G1521" s="59">
        <v>114.05</v>
      </c>
      <c r="H1521" s="60">
        <v>570.25</v>
      </c>
      <c r="I1521" s="38"/>
      <c r="J1521" s="38"/>
      <c r="L1521" s="27"/>
    </row>
    <row r="1522" spans="1:12" ht="33" customHeight="1" x14ac:dyDescent="0.25">
      <c r="A1522" s="55" t="s">
        <v>4121</v>
      </c>
      <c r="B1522" s="56" t="s">
        <v>4148</v>
      </c>
      <c r="C1522" s="57" t="s">
        <v>4149</v>
      </c>
      <c r="D1522" s="56" t="s">
        <v>6792</v>
      </c>
      <c r="E1522" s="56" t="s">
        <v>19</v>
      </c>
      <c r="F1522" s="58">
        <v>5</v>
      </c>
      <c r="G1522" s="59">
        <v>113.92</v>
      </c>
      <c r="H1522" s="60">
        <v>569.6</v>
      </c>
      <c r="I1522" s="38"/>
      <c r="J1522" s="38"/>
      <c r="L1522" s="27"/>
    </row>
    <row r="1523" spans="1:12" ht="16.5" customHeight="1" x14ac:dyDescent="0.25">
      <c r="A1523" s="55" t="s">
        <v>5718</v>
      </c>
      <c r="B1523" s="56" t="s">
        <v>5719</v>
      </c>
      <c r="C1523" s="57" t="s">
        <v>5720</v>
      </c>
      <c r="D1523" s="56" t="s">
        <v>11</v>
      </c>
      <c r="E1523" s="56" t="s">
        <v>12</v>
      </c>
      <c r="F1523" s="58">
        <v>5</v>
      </c>
      <c r="G1523" s="59">
        <v>113.25</v>
      </c>
      <c r="H1523" s="60">
        <v>566.25</v>
      </c>
      <c r="I1523" s="38"/>
      <c r="J1523" s="38"/>
      <c r="L1523" s="27"/>
    </row>
    <row r="1524" spans="1:12" ht="24.75" customHeight="1" x14ac:dyDescent="0.25">
      <c r="A1524" s="55" t="s">
        <v>5823</v>
      </c>
      <c r="B1524" s="56" t="s">
        <v>5827</v>
      </c>
      <c r="C1524" s="57" t="s">
        <v>5828</v>
      </c>
      <c r="D1524" s="56" t="s">
        <v>6792</v>
      </c>
      <c r="E1524" s="56" t="s">
        <v>68</v>
      </c>
      <c r="F1524" s="58">
        <v>3</v>
      </c>
      <c r="G1524" s="59">
        <v>188.63</v>
      </c>
      <c r="H1524" s="60">
        <v>565.89</v>
      </c>
      <c r="I1524" s="38"/>
      <c r="J1524" s="38"/>
      <c r="L1524" s="27"/>
    </row>
    <row r="1525" spans="1:12" ht="16.5" customHeight="1" x14ac:dyDescent="0.25">
      <c r="A1525" s="55" t="s">
        <v>1411</v>
      </c>
      <c r="B1525" s="56" t="s">
        <v>1412</v>
      </c>
      <c r="C1525" s="57" t="s">
        <v>1413</v>
      </c>
      <c r="D1525" s="56" t="s">
        <v>6792</v>
      </c>
      <c r="E1525" s="56" t="s">
        <v>68</v>
      </c>
      <c r="F1525" s="58">
        <v>3</v>
      </c>
      <c r="G1525" s="59">
        <v>187.61</v>
      </c>
      <c r="H1525" s="60">
        <v>562.83000000000004</v>
      </c>
      <c r="I1525" s="38"/>
      <c r="J1525" s="38"/>
      <c r="L1525" s="27"/>
    </row>
    <row r="1526" spans="1:12" ht="33" customHeight="1" x14ac:dyDescent="0.25">
      <c r="A1526" s="55" t="s">
        <v>1293</v>
      </c>
      <c r="B1526" s="56" t="s">
        <v>1300</v>
      </c>
      <c r="C1526" s="57" t="s">
        <v>1301</v>
      </c>
      <c r="D1526" s="56" t="s">
        <v>6792</v>
      </c>
      <c r="E1526" s="56" t="s">
        <v>12</v>
      </c>
      <c r="F1526" s="58">
        <v>5</v>
      </c>
      <c r="G1526" s="59">
        <v>111.92</v>
      </c>
      <c r="H1526" s="60">
        <v>559.6</v>
      </c>
      <c r="I1526" s="38"/>
      <c r="J1526" s="38"/>
      <c r="L1526" s="27"/>
    </row>
    <row r="1527" spans="1:12" ht="16.5" customHeight="1" x14ac:dyDescent="0.25">
      <c r="A1527" s="55" t="s">
        <v>3852</v>
      </c>
      <c r="B1527" s="56" t="s">
        <v>3870</v>
      </c>
      <c r="C1527" s="57" t="s">
        <v>3871</v>
      </c>
      <c r="D1527" s="56" t="s">
        <v>6840</v>
      </c>
      <c r="E1527" s="56" t="s">
        <v>19</v>
      </c>
      <c r="F1527" s="58">
        <v>5</v>
      </c>
      <c r="G1527" s="59">
        <v>111.81</v>
      </c>
      <c r="H1527" s="60">
        <v>559.04999999999995</v>
      </c>
      <c r="I1527" s="38"/>
      <c r="J1527" s="38"/>
      <c r="L1527" s="27"/>
    </row>
    <row r="1528" spans="1:12" ht="16.5" customHeight="1" x14ac:dyDescent="0.25">
      <c r="A1528" s="55" t="s">
        <v>6616</v>
      </c>
      <c r="B1528" s="56" t="s">
        <v>6629</v>
      </c>
      <c r="C1528" s="57" t="s">
        <v>6630</v>
      </c>
      <c r="D1528" s="56" t="s">
        <v>6840</v>
      </c>
      <c r="E1528" s="56" t="s">
        <v>68</v>
      </c>
      <c r="F1528" s="61">
        <v>26</v>
      </c>
      <c r="G1528" s="59">
        <v>21.49</v>
      </c>
      <c r="H1528" s="60">
        <v>558.74</v>
      </c>
      <c r="I1528" s="38"/>
      <c r="J1528" s="38"/>
      <c r="L1528" s="27"/>
    </row>
    <row r="1529" spans="1:12" ht="16.5" customHeight="1" x14ac:dyDescent="0.25">
      <c r="A1529" s="55" t="s">
        <v>6165</v>
      </c>
      <c r="B1529" s="56" t="s">
        <v>6178</v>
      </c>
      <c r="C1529" s="57" t="s">
        <v>6179</v>
      </c>
      <c r="D1529" s="56" t="s">
        <v>6792</v>
      </c>
      <c r="E1529" s="56" t="s">
        <v>12</v>
      </c>
      <c r="F1529" s="58">
        <v>5</v>
      </c>
      <c r="G1529" s="59">
        <v>111.59</v>
      </c>
      <c r="H1529" s="60">
        <v>557.95000000000005</v>
      </c>
      <c r="I1529" s="38"/>
      <c r="J1529" s="38"/>
      <c r="L1529" s="27"/>
    </row>
    <row r="1530" spans="1:12" ht="16.5" customHeight="1" x14ac:dyDescent="0.25">
      <c r="A1530" s="55" t="s">
        <v>6307</v>
      </c>
      <c r="B1530" s="56" t="s">
        <v>6320</v>
      </c>
      <c r="C1530" s="57" t="s">
        <v>6321</v>
      </c>
      <c r="D1530" s="56" t="s">
        <v>6792</v>
      </c>
      <c r="E1530" s="56" t="s">
        <v>19</v>
      </c>
      <c r="F1530" s="58">
        <v>7</v>
      </c>
      <c r="G1530" s="59">
        <v>79.05</v>
      </c>
      <c r="H1530" s="60">
        <v>553.35</v>
      </c>
      <c r="I1530" s="38"/>
      <c r="J1530" s="38"/>
      <c r="L1530" s="27"/>
    </row>
    <row r="1531" spans="1:12" ht="16.5" customHeight="1" x14ac:dyDescent="0.25">
      <c r="A1531" s="55" t="s">
        <v>1855</v>
      </c>
      <c r="B1531" s="56" t="s">
        <v>1856</v>
      </c>
      <c r="C1531" s="57" t="s">
        <v>1857</v>
      </c>
      <c r="D1531" s="56" t="s">
        <v>6792</v>
      </c>
      <c r="E1531" s="56" t="s">
        <v>19</v>
      </c>
      <c r="F1531" s="58">
        <v>7</v>
      </c>
      <c r="G1531" s="59">
        <v>78.739999999999995</v>
      </c>
      <c r="H1531" s="60">
        <v>551.17999999999995</v>
      </c>
      <c r="I1531" s="38"/>
      <c r="J1531" s="38"/>
      <c r="L1531" s="27"/>
    </row>
    <row r="1532" spans="1:12" ht="16.5" customHeight="1" x14ac:dyDescent="0.25">
      <c r="A1532" s="55" t="s">
        <v>5817</v>
      </c>
      <c r="B1532" s="56" t="s">
        <v>5821</v>
      </c>
      <c r="C1532" s="57" t="s">
        <v>5822</v>
      </c>
      <c r="D1532" s="56" t="s">
        <v>11</v>
      </c>
      <c r="E1532" s="56" t="s">
        <v>68</v>
      </c>
      <c r="F1532" s="58">
        <v>4</v>
      </c>
      <c r="G1532" s="59">
        <v>137.63999999999999</v>
      </c>
      <c r="H1532" s="60">
        <v>550.55999999999995</v>
      </c>
      <c r="I1532" s="38"/>
      <c r="J1532" s="38"/>
      <c r="L1532" s="27"/>
    </row>
    <row r="1533" spans="1:12" ht="16.5" customHeight="1" x14ac:dyDescent="0.25">
      <c r="A1533" s="55" t="s">
        <v>2145</v>
      </c>
      <c r="B1533" s="56" t="s">
        <v>2146</v>
      </c>
      <c r="C1533" s="57" t="s">
        <v>2147</v>
      </c>
      <c r="D1533" s="56" t="s">
        <v>6792</v>
      </c>
      <c r="E1533" s="56" t="s">
        <v>19</v>
      </c>
      <c r="F1533" s="61">
        <v>9</v>
      </c>
      <c r="G1533" s="59">
        <v>60.98</v>
      </c>
      <c r="H1533" s="60">
        <v>548.82000000000005</v>
      </c>
      <c r="I1533" s="38"/>
      <c r="J1533" s="38"/>
      <c r="L1533" s="27"/>
    </row>
    <row r="1534" spans="1:12" ht="24.75" customHeight="1" x14ac:dyDescent="0.25">
      <c r="A1534" s="55" t="s">
        <v>4100</v>
      </c>
      <c r="B1534" s="56" t="s">
        <v>4127</v>
      </c>
      <c r="C1534" s="57" t="s">
        <v>4128</v>
      </c>
      <c r="D1534" s="56" t="s">
        <v>6792</v>
      </c>
      <c r="E1534" s="56" t="s">
        <v>19</v>
      </c>
      <c r="F1534" s="58">
        <v>5</v>
      </c>
      <c r="G1534" s="59">
        <v>109.57</v>
      </c>
      <c r="H1534" s="60">
        <v>547.85</v>
      </c>
      <c r="I1534" s="38"/>
      <c r="J1534" s="38"/>
      <c r="L1534" s="27"/>
    </row>
    <row r="1535" spans="1:12" ht="24.75" customHeight="1" x14ac:dyDescent="0.25">
      <c r="A1535" s="55" t="s">
        <v>6649</v>
      </c>
      <c r="B1535" s="56" t="s">
        <v>6662</v>
      </c>
      <c r="C1535" s="57" t="s">
        <v>6663</v>
      </c>
      <c r="D1535" s="56" t="s">
        <v>11</v>
      </c>
      <c r="E1535" s="56" t="s">
        <v>68</v>
      </c>
      <c r="F1535" s="61">
        <v>26</v>
      </c>
      <c r="G1535" s="59">
        <v>20.99</v>
      </c>
      <c r="H1535" s="60">
        <v>545.74</v>
      </c>
      <c r="I1535" s="38"/>
      <c r="J1535" s="38"/>
      <c r="L1535" s="27"/>
    </row>
    <row r="1536" spans="1:12" ht="16.5" customHeight="1" x14ac:dyDescent="0.25">
      <c r="A1536" s="55" t="s">
        <v>2079</v>
      </c>
      <c r="B1536" s="56" t="s">
        <v>2080</v>
      </c>
      <c r="C1536" s="57" t="s">
        <v>2081</v>
      </c>
      <c r="D1536" s="56" t="s">
        <v>11</v>
      </c>
      <c r="E1536" s="56" t="s">
        <v>19</v>
      </c>
      <c r="F1536" s="61">
        <v>9</v>
      </c>
      <c r="G1536" s="59">
        <v>60.51</v>
      </c>
      <c r="H1536" s="60">
        <v>544.59</v>
      </c>
      <c r="I1536" s="38"/>
      <c r="J1536" s="38"/>
      <c r="L1536" s="27"/>
    </row>
    <row r="1537" spans="1:12" ht="33" customHeight="1" x14ac:dyDescent="0.25">
      <c r="A1537" s="55" t="s">
        <v>6443</v>
      </c>
      <c r="B1537" s="56" t="s">
        <v>6454</v>
      </c>
      <c r="C1537" s="57" t="s">
        <v>6455</v>
      </c>
      <c r="D1537" s="56" t="s">
        <v>6792</v>
      </c>
      <c r="E1537" s="56" t="s">
        <v>12</v>
      </c>
      <c r="F1537" s="58">
        <v>7</v>
      </c>
      <c r="G1537" s="59">
        <v>77.790000000000006</v>
      </c>
      <c r="H1537" s="60">
        <v>544.53</v>
      </c>
      <c r="I1537" s="38"/>
      <c r="J1537" s="38"/>
      <c r="K1537" s="27" t="s">
        <v>6797</v>
      </c>
      <c r="L1537" s="27"/>
    </row>
    <row r="1538" spans="1:12" ht="16.5" customHeight="1" x14ac:dyDescent="0.25">
      <c r="A1538" s="55" t="s">
        <v>720</v>
      </c>
      <c r="B1538" s="56" t="s">
        <v>721</v>
      </c>
      <c r="C1538" s="57" t="s">
        <v>722</v>
      </c>
      <c r="D1538" s="56" t="s">
        <v>6792</v>
      </c>
      <c r="E1538" s="56" t="s">
        <v>68</v>
      </c>
      <c r="F1538" s="58">
        <v>26</v>
      </c>
      <c r="G1538" s="59">
        <v>20.91</v>
      </c>
      <c r="H1538" s="60">
        <v>543.66</v>
      </c>
      <c r="I1538" s="38"/>
      <c r="J1538" s="38"/>
      <c r="L1538" s="27"/>
    </row>
    <row r="1539" spans="1:12" ht="16.5" customHeight="1" x14ac:dyDescent="0.25">
      <c r="A1539" s="55" t="s">
        <v>5715</v>
      </c>
      <c r="B1539" s="56" t="s">
        <v>5716</v>
      </c>
      <c r="C1539" s="57" t="s">
        <v>5717</v>
      </c>
      <c r="D1539" s="56" t="s">
        <v>11</v>
      </c>
      <c r="E1539" s="56" t="s">
        <v>12</v>
      </c>
      <c r="F1539" s="58">
        <v>5</v>
      </c>
      <c r="G1539" s="59">
        <v>108.62</v>
      </c>
      <c r="H1539" s="60">
        <v>543.1</v>
      </c>
      <c r="I1539" s="38"/>
      <c r="J1539" s="38"/>
      <c r="L1539" s="27"/>
    </row>
    <row r="1540" spans="1:12" ht="16.5" customHeight="1" x14ac:dyDescent="0.25">
      <c r="A1540" s="55" t="s">
        <v>5148</v>
      </c>
      <c r="B1540" s="56" t="s">
        <v>5152</v>
      </c>
      <c r="C1540" s="57" t="s">
        <v>5153</v>
      </c>
      <c r="D1540" s="56" t="s">
        <v>6792</v>
      </c>
      <c r="E1540" s="56" t="s">
        <v>68</v>
      </c>
      <c r="F1540" s="58">
        <v>5</v>
      </c>
      <c r="G1540" s="59">
        <v>107.33</v>
      </c>
      <c r="H1540" s="60">
        <v>536.65</v>
      </c>
      <c r="I1540" s="38"/>
      <c r="J1540" s="38"/>
      <c r="L1540" s="27"/>
    </row>
    <row r="1541" spans="1:12" ht="16.5" customHeight="1" x14ac:dyDescent="0.25">
      <c r="A1541" s="55" t="s">
        <v>782</v>
      </c>
      <c r="B1541" s="56" t="s">
        <v>783</v>
      </c>
      <c r="C1541" s="57" t="s">
        <v>784</v>
      </c>
      <c r="D1541" s="56" t="s">
        <v>6792</v>
      </c>
      <c r="E1541" s="56" t="s">
        <v>19</v>
      </c>
      <c r="F1541" s="58">
        <v>26</v>
      </c>
      <c r="G1541" s="59">
        <v>20.61</v>
      </c>
      <c r="H1541" s="60">
        <v>535.86</v>
      </c>
      <c r="I1541" s="38"/>
      <c r="J1541" s="38"/>
      <c r="L1541" s="27"/>
    </row>
    <row r="1542" spans="1:12" ht="16.5" customHeight="1" x14ac:dyDescent="0.25">
      <c r="A1542" s="55" t="s">
        <v>4754</v>
      </c>
      <c r="B1542" s="56" t="s">
        <v>4755</v>
      </c>
      <c r="C1542" s="57" t="s">
        <v>4756</v>
      </c>
      <c r="D1542" s="56" t="s">
        <v>6792</v>
      </c>
      <c r="E1542" s="56" t="s">
        <v>12</v>
      </c>
      <c r="F1542" s="58">
        <v>5</v>
      </c>
      <c r="G1542" s="59">
        <v>107.01</v>
      </c>
      <c r="H1542" s="60">
        <v>535.04999999999995</v>
      </c>
      <c r="I1542" s="38"/>
      <c r="J1542" s="38"/>
      <c r="L1542" s="27"/>
    </row>
    <row r="1543" spans="1:12" ht="16.5" customHeight="1" x14ac:dyDescent="0.25">
      <c r="A1543" s="55" t="s">
        <v>1158</v>
      </c>
      <c r="B1543" s="56" t="s">
        <v>1159</v>
      </c>
      <c r="C1543" s="57" t="s">
        <v>1160</v>
      </c>
      <c r="D1543" s="56" t="s">
        <v>6792</v>
      </c>
      <c r="E1543" s="56" t="s">
        <v>68</v>
      </c>
      <c r="F1543" s="58">
        <v>4</v>
      </c>
      <c r="G1543" s="59">
        <v>133.74</v>
      </c>
      <c r="H1543" s="60">
        <v>534.96</v>
      </c>
      <c r="I1543" s="38"/>
      <c r="J1543" s="38"/>
      <c r="L1543" s="27"/>
    </row>
    <row r="1544" spans="1:12" ht="33" customHeight="1" x14ac:dyDescent="0.25">
      <c r="A1544" s="55" t="s">
        <v>2073</v>
      </c>
      <c r="B1544" s="56" t="s">
        <v>2074</v>
      </c>
      <c r="C1544" s="57" t="s">
        <v>2075</v>
      </c>
      <c r="D1544" s="56" t="s">
        <v>6792</v>
      </c>
      <c r="E1544" s="56" t="s">
        <v>19</v>
      </c>
      <c r="F1544" s="61">
        <v>5</v>
      </c>
      <c r="G1544" s="59">
        <v>106.62</v>
      </c>
      <c r="H1544" s="60">
        <v>533.1</v>
      </c>
      <c r="I1544" s="38"/>
      <c r="J1544" s="38"/>
      <c r="L1544" s="27"/>
    </row>
    <row r="1545" spans="1:12" ht="16.5" customHeight="1" x14ac:dyDescent="0.25">
      <c r="A1545" s="55" t="s">
        <v>1852</v>
      </c>
      <c r="B1545" s="56" t="s">
        <v>1853</v>
      </c>
      <c r="C1545" s="57" t="s">
        <v>1854</v>
      </c>
      <c r="D1545" s="56" t="s">
        <v>6792</v>
      </c>
      <c r="E1545" s="56" t="s">
        <v>68</v>
      </c>
      <c r="F1545" s="58">
        <v>7</v>
      </c>
      <c r="G1545" s="59">
        <v>75.739999999999995</v>
      </c>
      <c r="H1545" s="60">
        <v>530.17999999999995</v>
      </c>
      <c r="I1545" s="38"/>
      <c r="J1545" s="38"/>
    </row>
    <row r="1546" spans="1:12" ht="16.5" customHeight="1" x14ac:dyDescent="0.25">
      <c r="A1546" s="55" t="s">
        <v>1326</v>
      </c>
      <c r="B1546" s="56" t="s">
        <v>1333</v>
      </c>
      <c r="C1546" s="57" t="s">
        <v>1334</v>
      </c>
      <c r="D1546" s="56" t="s">
        <v>6792</v>
      </c>
      <c r="E1546" s="56" t="s">
        <v>68</v>
      </c>
      <c r="F1546" s="58">
        <v>5</v>
      </c>
      <c r="G1546" s="59">
        <v>105.47</v>
      </c>
      <c r="H1546" s="60">
        <v>527.35</v>
      </c>
      <c r="I1546" s="38"/>
      <c r="J1546" s="38"/>
      <c r="L1546" s="27"/>
    </row>
    <row r="1547" spans="1:12" ht="16.5" customHeight="1" x14ac:dyDescent="0.25">
      <c r="A1547" s="55" t="s">
        <v>5728</v>
      </c>
      <c r="B1547" s="56" t="s">
        <v>5732</v>
      </c>
      <c r="C1547" s="57" t="s">
        <v>5733</v>
      </c>
      <c r="D1547" s="56" t="s">
        <v>6792</v>
      </c>
      <c r="E1547" s="56" t="s">
        <v>12</v>
      </c>
      <c r="F1547" s="58">
        <v>7</v>
      </c>
      <c r="G1547" s="59">
        <v>75.33</v>
      </c>
      <c r="H1547" s="60">
        <v>527.30999999999995</v>
      </c>
      <c r="I1547" s="38"/>
      <c r="J1547" s="38"/>
      <c r="K1547" s="27" t="s">
        <v>6797</v>
      </c>
      <c r="L1547" s="27"/>
    </row>
    <row r="1548" spans="1:12" ht="16.5" customHeight="1" x14ac:dyDescent="0.25">
      <c r="A1548" s="55" t="s">
        <v>4002</v>
      </c>
      <c r="B1548" s="56" t="s">
        <v>4027</v>
      </c>
      <c r="C1548" s="57" t="s">
        <v>4028</v>
      </c>
      <c r="D1548" s="56" t="s">
        <v>6792</v>
      </c>
      <c r="E1548" s="56" t="s">
        <v>19</v>
      </c>
      <c r="F1548" s="58">
        <v>7</v>
      </c>
      <c r="G1548" s="59">
        <v>75.319999999999993</v>
      </c>
      <c r="H1548" s="60">
        <v>527.24</v>
      </c>
      <c r="I1548" s="38"/>
      <c r="J1548" s="38"/>
      <c r="L1548" s="27"/>
    </row>
    <row r="1549" spans="1:12" ht="16.5" customHeight="1" x14ac:dyDescent="0.25">
      <c r="A1549" s="55" t="s">
        <v>1974</v>
      </c>
      <c r="B1549" s="56" t="s">
        <v>1975</v>
      </c>
      <c r="C1549" s="57" t="s">
        <v>1976</v>
      </c>
      <c r="D1549" s="56" t="s">
        <v>11</v>
      </c>
      <c r="E1549" s="56" t="s">
        <v>19</v>
      </c>
      <c r="F1549" s="58">
        <v>5</v>
      </c>
      <c r="G1549" s="59">
        <v>105.06</v>
      </c>
      <c r="H1549" s="60">
        <v>525.29999999999995</v>
      </c>
      <c r="I1549" s="38"/>
      <c r="J1549" s="38"/>
      <c r="L1549" s="27"/>
    </row>
    <row r="1550" spans="1:12" ht="16.5" customHeight="1" x14ac:dyDescent="0.25">
      <c r="A1550" s="55" t="s">
        <v>1843</v>
      </c>
      <c r="B1550" s="56" t="s">
        <v>1844</v>
      </c>
      <c r="C1550" s="57" t="s">
        <v>1845</v>
      </c>
      <c r="D1550" s="56" t="s">
        <v>6792</v>
      </c>
      <c r="E1550" s="56" t="s">
        <v>68</v>
      </c>
      <c r="F1550" s="58">
        <v>7</v>
      </c>
      <c r="G1550" s="59">
        <v>75</v>
      </c>
      <c r="H1550" s="60">
        <v>525</v>
      </c>
      <c r="I1550" s="38"/>
      <c r="J1550" s="38"/>
      <c r="L1550" s="27"/>
    </row>
    <row r="1551" spans="1:12" ht="16.5" customHeight="1" x14ac:dyDescent="0.25">
      <c r="A1551" s="55" t="s">
        <v>5841</v>
      </c>
      <c r="B1551" s="56" t="s">
        <v>5845</v>
      </c>
      <c r="C1551" s="57" t="s">
        <v>5846</v>
      </c>
      <c r="D1551" s="56" t="s">
        <v>6792</v>
      </c>
      <c r="E1551" s="56" t="s">
        <v>68</v>
      </c>
      <c r="F1551" s="58">
        <v>5</v>
      </c>
      <c r="G1551" s="59">
        <v>104.6</v>
      </c>
      <c r="H1551" s="60">
        <v>523</v>
      </c>
      <c r="I1551" s="38"/>
      <c r="J1551" s="38"/>
    </row>
    <row r="1552" spans="1:12" ht="16.5" customHeight="1" x14ac:dyDescent="0.25">
      <c r="A1552" s="55" t="s">
        <v>3311</v>
      </c>
      <c r="B1552" s="56" t="s">
        <v>3324</v>
      </c>
      <c r="C1552" s="57" t="s">
        <v>3325</v>
      </c>
      <c r="D1552" s="56" t="s">
        <v>6792</v>
      </c>
      <c r="E1552" s="56" t="s">
        <v>19</v>
      </c>
      <c r="F1552" s="58">
        <v>5</v>
      </c>
      <c r="G1552" s="59">
        <v>103.09</v>
      </c>
      <c r="H1552" s="60">
        <v>515.45000000000005</v>
      </c>
      <c r="I1552" s="38"/>
      <c r="J1552" s="38"/>
      <c r="L1552" s="27"/>
    </row>
    <row r="1553" spans="1:12" ht="33" customHeight="1" x14ac:dyDescent="0.25">
      <c r="A1553" s="55" t="s">
        <v>3353</v>
      </c>
      <c r="B1553" s="56" t="s">
        <v>3366</v>
      </c>
      <c r="C1553" s="57" t="s">
        <v>3367</v>
      </c>
      <c r="D1553" s="56" t="s">
        <v>6792</v>
      </c>
      <c r="E1553" s="56" t="s">
        <v>19</v>
      </c>
      <c r="F1553" s="58">
        <v>5</v>
      </c>
      <c r="G1553" s="59">
        <v>103.09</v>
      </c>
      <c r="H1553" s="60">
        <v>515.45000000000005</v>
      </c>
      <c r="I1553" s="38"/>
      <c r="J1553" s="38"/>
      <c r="L1553" s="27"/>
    </row>
    <row r="1554" spans="1:12" ht="33" customHeight="1" x14ac:dyDescent="0.25">
      <c r="A1554" s="55" t="s">
        <v>3073</v>
      </c>
      <c r="B1554" s="56" t="s">
        <v>3074</v>
      </c>
      <c r="C1554" s="57" t="s">
        <v>3075</v>
      </c>
      <c r="D1554" s="56" t="s">
        <v>6792</v>
      </c>
      <c r="E1554" s="56" t="s">
        <v>19</v>
      </c>
      <c r="F1554" s="58">
        <v>2</v>
      </c>
      <c r="G1554" s="59">
        <v>257.51</v>
      </c>
      <c r="H1554" s="60">
        <v>515.02</v>
      </c>
      <c r="I1554" s="38"/>
      <c r="J1554" s="38"/>
      <c r="L1554" s="27"/>
    </row>
    <row r="1555" spans="1:12" ht="16.5" customHeight="1" x14ac:dyDescent="0.25">
      <c r="A1555" s="55" t="s">
        <v>2148</v>
      </c>
      <c r="B1555" s="56" t="s">
        <v>2149</v>
      </c>
      <c r="C1555" s="57" t="s">
        <v>2150</v>
      </c>
      <c r="D1555" s="56" t="s">
        <v>6792</v>
      </c>
      <c r="E1555" s="56" t="s">
        <v>19</v>
      </c>
      <c r="F1555" s="61">
        <v>9</v>
      </c>
      <c r="G1555" s="59">
        <v>57.17</v>
      </c>
      <c r="H1555" s="60">
        <v>514.53</v>
      </c>
      <c r="I1555" s="38"/>
      <c r="J1555" s="38"/>
      <c r="L1555" s="27"/>
    </row>
    <row r="1556" spans="1:12" ht="16.5" customHeight="1" x14ac:dyDescent="0.25">
      <c r="A1556" s="55" t="s">
        <v>2295</v>
      </c>
      <c r="B1556" s="56" t="s">
        <v>2296</v>
      </c>
      <c r="C1556" s="57" t="s">
        <v>2297</v>
      </c>
      <c r="D1556" s="56" t="s">
        <v>6792</v>
      </c>
      <c r="E1556" s="56" t="s">
        <v>19</v>
      </c>
      <c r="F1556" s="61">
        <v>5</v>
      </c>
      <c r="G1556" s="59">
        <v>102.35</v>
      </c>
      <c r="H1556" s="60">
        <v>511.75</v>
      </c>
      <c r="I1556" s="38"/>
      <c r="J1556" s="38"/>
      <c r="L1556" s="27"/>
    </row>
    <row r="1557" spans="1:12" ht="16.5" customHeight="1" x14ac:dyDescent="0.25">
      <c r="A1557" s="55" t="s">
        <v>1096</v>
      </c>
      <c r="B1557" s="56" t="s">
        <v>1097</v>
      </c>
      <c r="C1557" s="57" t="s">
        <v>1098</v>
      </c>
      <c r="D1557" s="56" t="s">
        <v>6792</v>
      </c>
      <c r="E1557" s="56" t="s">
        <v>12</v>
      </c>
      <c r="F1557" s="58">
        <v>5</v>
      </c>
      <c r="G1557" s="59">
        <v>102.06</v>
      </c>
      <c r="H1557" s="60">
        <v>510.3</v>
      </c>
      <c r="I1557" s="38"/>
      <c r="J1557" s="38"/>
      <c r="K1557" s="27" t="s">
        <v>6805</v>
      </c>
      <c r="L1557" s="27"/>
    </row>
    <row r="1558" spans="1:12" ht="16.5" customHeight="1" x14ac:dyDescent="0.25">
      <c r="A1558" s="55" t="s">
        <v>4067</v>
      </c>
      <c r="B1558" s="56" t="s">
        <v>4092</v>
      </c>
      <c r="C1558" s="57" t="s">
        <v>4093</v>
      </c>
      <c r="D1558" s="56" t="s">
        <v>6792</v>
      </c>
      <c r="E1558" s="56" t="s">
        <v>19</v>
      </c>
      <c r="F1558" s="58">
        <v>3</v>
      </c>
      <c r="G1558" s="59">
        <v>169.54</v>
      </c>
      <c r="H1558" s="60">
        <v>508.62</v>
      </c>
      <c r="I1558" s="38"/>
      <c r="J1558" s="38"/>
      <c r="K1558" s="27" t="s">
        <v>6798</v>
      </c>
      <c r="L1558" s="27"/>
    </row>
    <row r="1559" spans="1:12" ht="16.5" customHeight="1" x14ac:dyDescent="0.25">
      <c r="A1559" s="55" t="s">
        <v>5742</v>
      </c>
      <c r="B1559" s="56" t="s">
        <v>5746</v>
      </c>
      <c r="C1559" s="57" t="s">
        <v>5747</v>
      </c>
      <c r="D1559" s="56" t="s">
        <v>6792</v>
      </c>
      <c r="E1559" s="56" t="s">
        <v>12</v>
      </c>
      <c r="F1559" s="58">
        <v>7</v>
      </c>
      <c r="G1559" s="59">
        <v>72.61</v>
      </c>
      <c r="H1559" s="60">
        <v>508.27</v>
      </c>
      <c r="I1559" s="38"/>
      <c r="J1559" s="38"/>
      <c r="L1559" s="27"/>
    </row>
    <row r="1560" spans="1:12" ht="16.5" customHeight="1" x14ac:dyDescent="0.25">
      <c r="A1560" s="55" t="s">
        <v>4326</v>
      </c>
      <c r="B1560" s="56" t="s">
        <v>4327</v>
      </c>
      <c r="C1560" s="57" t="s">
        <v>4328</v>
      </c>
      <c r="D1560" s="56" t="s">
        <v>6792</v>
      </c>
      <c r="E1560" s="56" t="s">
        <v>12</v>
      </c>
      <c r="F1560" s="58">
        <v>3</v>
      </c>
      <c r="G1560" s="59">
        <v>169.26</v>
      </c>
      <c r="H1560" s="60">
        <v>507.78</v>
      </c>
      <c r="I1560" s="38"/>
      <c r="J1560" s="38"/>
      <c r="K1560" s="27" t="s">
        <v>6806</v>
      </c>
      <c r="L1560" s="27"/>
    </row>
    <row r="1561" spans="1:12" ht="16.5" customHeight="1" x14ac:dyDescent="0.25">
      <c r="A1561" s="55" t="s">
        <v>6413</v>
      </c>
      <c r="B1561" s="56" t="s">
        <v>6426</v>
      </c>
      <c r="C1561" s="57" t="s">
        <v>6427</v>
      </c>
      <c r="D1561" s="56" t="s">
        <v>6792</v>
      </c>
      <c r="E1561" s="56" t="s">
        <v>12</v>
      </c>
      <c r="F1561" s="58">
        <v>5</v>
      </c>
      <c r="G1561" s="59">
        <v>101.14</v>
      </c>
      <c r="H1561" s="60">
        <v>505.7</v>
      </c>
      <c r="I1561" s="38"/>
      <c r="J1561" s="38"/>
      <c r="L1561" s="27"/>
    </row>
    <row r="1562" spans="1:12" ht="16.5" customHeight="1" x14ac:dyDescent="0.25">
      <c r="A1562" s="55" t="s">
        <v>745</v>
      </c>
      <c r="B1562" s="56" t="s">
        <v>746</v>
      </c>
      <c r="C1562" s="57" t="s">
        <v>747</v>
      </c>
      <c r="D1562" s="56" t="s">
        <v>6792</v>
      </c>
      <c r="E1562" s="56" t="s">
        <v>19</v>
      </c>
      <c r="F1562" s="58">
        <v>13</v>
      </c>
      <c r="G1562" s="59">
        <v>38.69</v>
      </c>
      <c r="H1562" s="60">
        <v>502.97</v>
      </c>
      <c r="I1562" s="38"/>
      <c r="J1562" s="38"/>
      <c r="L1562" s="27"/>
    </row>
    <row r="1563" spans="1:12" ht="16.5" customHeight="1" x14ac:dyDescent="0.25">
      <c r="A1563" s="55" t="s">
        <v>6389</v>
      </c>
      <c r="B1563" s="56" t="s">
        <v>6402</v>
      </c>
      <c r="C1563" s="57" t="s">
        <v>6403</v>
      </c>
      <c r="D1563" s="56" t="s">
        <v>6792</v>
      </c>
      <c r="E1563" s="56" t="s">
        <v>12</v>
      </c>
      <c r="F1563" s="58">
        <v>7</v>
      </c>
      <c r="G1563" s="59">
        <v>71.58</v>
      </c>
      <c r="H1563" s="60">
        <v>501.06</v>
      </c>
      <c r="I1563" s="38"/>
      <c r="J1563" s="38"/>
      <c r="K1563" s="27" t="s">
        <v>6533</v>
      </c>
      <c r="L1563" s="27"/>
    </row>
    <row r="1564" spans="1:12" ht="16.5" customHeight="1" x14ac:dyDescent="0.25">
      <c r="A1564" s="55" t="s">
        <v>4406</v>
      </c>
      <c r="B1564" s="56" t="s">
        <v>4410</v>
      </c>
      <c r="C1564" s="57" t="s">
        <v>4411</v>
      </c>
      <c r="D1564" s="56" t="s">
        <v>6792</v>
      </c>
      <c r="E1564" s="56" t="s">
        <v>12</v>
      </c>
      <c r="F1564" s="58">
        <v>5</v>
      </c>
      <c r="G1564" s="59">
        <v>99.83</v>
      </c>
      <c r="H1564" s="60">
        <v>499.15</v>
      </c>
      <c r="I1564" s="38"/>
      <c r="J1564" s="38"/>
      <c r="L1564" s="27"/>
    </row>
    <row r="1565" spans="1:12" ht="16.5" customHeight="1" x14ac:dyDescent="0.25">
      <c r="A1565" s="55" t="s">
        <v>1986</v>
      </c>
      <c r="B1565" s="56" t="s">
        <v>1987</v>
      </c>
      <c r="C1565" s="57" t="s">
        <v>1988</v>
      </c>
      <c r="D1565" s="56" t="s">
        <v>11</v>
      </c>
      <c r="E1565" s="56" t="s">
        <v>19</v>
      </c>
      <c r="F1565" s="58">
        <v>5</v>
      </c>
      <c r="G1565" s="59">
        <v>99.05</v>
      </c>
      <c r="H1565" s="60">
        <v>495.25</v>
      </c>
      <c r="I1565" s="38"/>
      <c r="J1565" s="38"/>
      <c r="L1565" s="27"/>
    </row>
    <row r="1566" spans="1:12" ht="16.5" customHeight="1" x14ac:dyDescent="0.25">
      <c r="A1566" s="55" t="s">
        <v>2346</v>
      </c>
      <c r="B1566" s="56" t="s">
        <v>2347</v>
      </c>
      <c r="C1566" s="57" t="s">
        <v>2348</v>
      </c>
      <c r="D1566" s="56" t="s">
        <v>6792</v>
      </c>
      <c r="E1566" s="56" t="s">
        <v>19</v>
      </c>
      <c r="F1566" s="61">
        <v>29</v>
      </c>
      <c r="G1566" s="59">
        <v>17.02</v>
      </c>
      <c r="H1566" s="60">
        <v>493.58</v>
      </c>
      <c r="I1566" s="38"/>
      <c r="J1566" s="38"/>
      <c r="L1566" s="27"/>
    </row>
    <row r="1567" spans="1:12" ht="16.5" customHeight="1" x14ac:dyDescent="0.25">
      <c r="A1567" s="55" t="s">
        <v>677</v>
      </c>
      <c r="B1567" s="56" t="s">
        <v>678</v>
      </c>
      <c r="C1567" s="57" t="s">
        <v>679</v>
      </c>
      <c r="D1567" s="56" t="s">
        <v>6792</v>
      </c>
      <c r="E1567" s="56" t="s">
        <v>19</v>
      </c>
      <c r="F1567" s="58">
        <v>61</v>
      </c>
      <c r="G1567" s="59">
        <v>8.0500000000000007</v>
      </c>
      <c r="H1567" s="60">
        <v>491.05</v>
      </c>
      <c r="I1567" s="38"/>
      <c r="J1567" s="38"/>
      <c r="L1567" s="27"/>
    </row>
    <row r="1568" spans="1:12" ht="16.5" customHeight="1" x14ac:dyDescent="0.25">
      <c r="A1568" s="55" t="s">
        <v>3794</v>
      </c>
      <c r="B1568" s="56" t="s">
        <v>3807</v>
      </c>
      <c r="C1568" s="57" t="s">
        <v>3808</v>
      </c>
      <c r="D1568" s="56" t="s">
        <v>6792</v>
      </c>
      <c r="E1568" s="56" t="s">
        <v>19</v>
      </c>
      <c r="F1568" s="58">
        <v>5</v>
      </c>
      <c r="G1568" s="59">
        <v>97.84</v>
      </c>
      <c r="H1568" s="60">
        <v>489.2</v>
      </c>
      <c r="I1568" s="38"/>
      <c r="J1568" s="38"/>
      <c r="L1568" s="27"/>
    </row>
    <row r="1569" spans="1:12" ht="16.5" customHeight="1" x14ac:dyDescent="0.25">
      <c r="A1569" s="55" t="s">
        <v>5760</v>
      </c>
      <c r="B1569" s="56" t="s">
        <v>5764</v>
      </c>
      <c r="C1569" s="57" t="s">
        <v>5765</v>
      </c>
      <c r="D1569" s="56" t="s">
        <v>6792</v>
      </c>
      <c r="E1569" s="56" t="s">
        <v>12</v>
      </c>
      <c r="F1569" s="58">
        <v>7</v>
      </c>
      <c r="G1569" s="59">
        <v>69.67</v>
      </c>
      <c r="H1569" s="60">
        <v>487.69</v>
      </c>
      <c r="I1569" s="38"/>
      <c r="J1569" s="38"/>
      <c r="L1569" s="27"/>
    </row>
    <row r="1570" spans="1:12" ht="16.5" customHeight="1" x14ac:dyDescent="0.25">
      <c r="A1570" s="55" t="s">
        <v>5626</v>
      </c>
      <c r="B1570" s="56" t="s">
        <v>5627</v>
      </c>
      <c r="C1570" s="57" t="s">
        <v>5628</v>
      </c>
      <c r="D1570" s="56" t="s">
        <v>6792</v>
      </c>
      <c r="E1570" s="56" t="s">
        <v>68</v>
      </c>
      <c r="F1570" s="58">
        <v>7</v>
      </c>
      <c r="G1570" s="59">
        <v>69.569999999999993</v>
      </c>
      <c r="H1570" s="60">
        <v>486.99</v>
      </c>
      <c r="I1570" s="38"/>
      <c r="J1570" s="38"/>
      <c r="L1570" s="27"/>
    </row>
    <row r="1571" spans="1:12" ht="16.5" customHeight="1" x14ac:dyDescent="0.25">
      <c r="A1571" s="55" t="s">
        <v>1019</v>
      </c>
      <c r="B1571" s="56" t="s">
        <v>1020</v>
      </c>
      <c r="C1571" s="57" t="s">
        <v>1021</v>
      </c>
      <c r="D1571" s="56" t="s">
        <v>11</v>
      </c>
      <c r="E1571" s="56" t="s">
        <v>19</v>
      </c>
      <c r="F1571" s="58">
        <v>7</v>
      </c>
      <c r="G1571" s="59">
        <v>68.69</v>
      </c>
      <c r="H1571" s="60">
        <v>480.83</v>
      </c>
      <c r="I1571" s="38"/>
      <c r="J1571" s="38"/>
      <c r="L1571" s="27"/>
    </row>
    <row r="1572" spans="1:12" ht="16.5" customHeight="1" x14ac:dyDescent="0.25">
      <c r="A1572" s="55" t="s">
        <v>2715</v>
      </c>
      <c r="B1572" s="56" t="s">
        <v>2716</v>
      </c>
      <c r="C1572" s="57" t="s">
        <v>2717</v>
      </c>
      <c r="D1572" s="56" t="s">
        <v>6792</v>
      </c>
      <c r="E1572" s="56" t="s">
        <v>68</v>
      </c>
      <c r="F1572" s="58">
        <v>5</v>
      </c>
      <c r="G1572" s="59">
        <v>95.96</v>
      </c>
      <c r="H1572" s="60">
        <v>479.8</v>
      </c>
      <c r="I1572" s="38"/>
      <c r="J1572" s="38"/>
      <c r="L1572" s="27"/>
    </row>
    <row r="1573" spans="1:12" ht="16.5" customHeight="1" x14ac:dyDescent="0.25">
      <c r="A1573" s="55" t="s">
        <v>3821</v>
      </c>
      <c r="B1573" s="56" t="s">
        <v>3834</v>
      </c>
      <c r="C1573" s="57" t="s">
        <v>3835</v>
      </c>
      <c r="D1573" s="56" t="s">
        <v>6792</v>
      </c>
      <c r="E1573" s="56" t="s">
        <v>68</v>
      </c>
      <c r="F1573" s="58">
        <v>5</v>
      </c>
      <c r="G1573" s="59">
        <v>95.44</v>
      </c>
      <c r="H1573" s="60">
        <v>477.2</v>
      </c>
      <c r="I1573" s="38"/>
      <c r="J1573" s="38"/>
      <c r="L1573" s="27"/>
    </row>
    <row r="1574" spans="1:12" ht="16.5" customHeight="1" x14ac:dyDescent="0.25">
      <c r="A1574" s="55" t="s">
        <v>2926</v>
      </c>
      <c r="B1574" s="56" t="s">
        <v>2927</v>
      </c>
      <c r="C1574" s="57" t="s">
        <v>2928</v>
      </c>
      <c r="D1574" s="56" t="s">
        <v>6792</v>
      </c>
      <c r="E1574" s="56" t="s">
        <v>19</v>
      </c>
      <c r="F1574" s="58">
        <v>5</v>
      </c>
      <c r="G1574" s="59">
        <v>95.26</v>
      </c>
      <c r="H1574" s="60">
        <v>476.3</v>
      </c>
      <c r="I1574" s="38"/>
      <c r="J1574" s="38"/>
      <c r="L1574" s="27"/>
    </row>
    <row r="1575" spans="1:12" ht="16.5" customHeight="1" x14ac:dyDescent="0.25">
      <c r="A1575" s="55" t="s">
        <v>1846</v>
      </c>
      <c r="B1575" s="56" t="s">
        <v>1847</v>
      </c>
      <c r="C1575" s="57" t="s">
        <v>1848</v>
      </c>
      <c r="D1575" s="56" t="s">
        <v>6792</v>
      </c>
      <c r="E1575" s="56" t="s">
        <v>68</v>
      </c>
      <c r="F1575" s="58">
        <v>7</v>
      </c>
      <c r="G1575" s="59">
        <v>67.959999999999994</v>
      </c>
      <c r="H1575" s="60">
        <v>475.72</v>
      </c>
      <c r="I1575" s="38"/>
      <c r="J1575" s="38"/>
      <c r="L1575" s="27"/>
    </row>
    <row r="1576" spans="1:12" ht="15" customHeight="1" x14ac:dyDescent="0.25">
      <c r="A1576" s="55" t="s">
        <v>1726</v>
      </c>
      <c r="B1576" s="56" t="s">
        <v>1727</v>
      </c>
      <c r="C1576" s="57" t="s">
        <v>1728</v>
      </c>
      <c r="D1576" s="56" t="s">
        <v>6792</v>
      </c>
      <c r="E1576" s="56" t="s">
        <v>68</v>
      </c>
      <c r="F1576" s="58">
        <v>3</v>
      </c>
      <c r="G1576" s="59">
        <v>158.44</v>
      </c>
      <c r="H1576" s="60">
        <v>475.32</v>
      </c>
      <c r="I1576" s="38"/>
      <c r="J1576" s="38"/>
      <c r="L1576" s="27"/>
    </row>
    <row r="1577" spans="1:12" ht="33" customHeight="1" x14ac:dyDescent="0.25">
      <c r="A1577" s="55" t="s">
        <v>4898</v>
      </c>
      <c r="B1577" s="56" t="s">
        <v>4902</v>
      </c>
      <c r="C1577" s="57" t="s">
        <v>4903</v>
      </c>
      <c r="D1577" s="56" t="s">
        <v>6792</v>
      </c>
      <c r="E1577" s="56" t="s">
        <v>68</v>
      </c>
      <c r="F1577" s="58">
        <v>7</v>
      </c>
      <c r="G1577" s="59">
        <v>67.680000000000007</v>
      </c>
      <c r="H1577" s="60">
        <v>473.76</v>
      </c>
      <c r="I1577" s="38"/>
      <c r="J1577" s="38"/>
      <c r="L1577" s="27"/>
    </row>
    <row r="1578" spans="1:12" ht="16.5" customHeight="1" x14ac:dyDescent="0.25">
      <c r="A1578" s="55" t="s">
        <v>3347</v>
      </c>
      <c r="B1578" s="56" t="s">
        <v>3360</v>
      </c>
      <c r="C1578" s="57" t="s">
        <v>3361</v>
      </c>
      <c r="D1578" s="56" t="s">
        <v>6792</v>
      </c>
      <c r="E1578" s="56" t="s">
        <v>19</v>
      </c>
      <c r="F1578" s="58">
        <v>5</v>
      </c>
      <c r="G1578" s="59">
        <v>94.75</v>
      </c>
      <c r="H1578" s="60">
        <v>473.75</v>
      </c>
      <c r="I1578" s="38"/>
      <c r="J1578" s="38"/>
      <c r="L1578" s="27"/>
    </row>
    <row r="1579" spans="1:12" ht="24.75" customHeight="1" x14ac:dyDescent="0.25">
      <c r="A1579" s="55" t="s">
        <v>3383</v>
      </c>
      <c r="B1579" s="56" t="s">
        <v>3396</v>
      </c>
      <c r="C1579" s="57" t="s">
        <v>3397</v>
      </c>
      <c r="D1579" s="56" t="s">
        <v>6792</v>
      </c>
      <c r="E1579" s="56" t="s">
        <v>19</v>
      </c>
      <c r="F1579" s="58">
        <v>5</v>
      </c>
      <c r="G1579" s="59">
        <v>94.75</v>
      </c>
      <c r="H1579" s="60">
        <v>473.75</v>
      </c>
      <c r="I1579" s="38"/>
      <c r="J1579" s="38"/>
      <c r="L1579" s="27"/>
    </row>
    <row r="1580" spans="1:12" ht="24.75" customHeight="1" x14ac:dyDescent="0.25">
      <c r="A1580" s="55" t="s">
        <v>3596</v>
      </c>
      <c r="B1580" s="56" t="s">
        <v>3609</v>
      </c>
      <c r="C1580" s="57" t="s">
        <v>3610</v>
      </c>
      <c r="D1580" s="56" t="s">
        <v>6792</v>
      </c>
      <c r="E1580" s="56" t="s">
        <v>12</v>
      </c>
      <c r="F1580" s="58">
        <v>5</v>
      </c>
      <c r="G1580" s="59">
        <v>94.75</v>
      </c>
      <c r="H1580" s="60">
        <v>473.75</v>
      </c>
      <c r="I1580" s="38"/>
      <c r="J1580" s="38"/>
      <c r="L1580" s="27"/>
    </row>
    <row r="1581" spans="1:12" ht="24.75" customHeight="1" x14ac:dyDescent="0.25">
      <c r="A1581" s="55" t="s">
        <v>3740</v>
      </c>
      <c r="B1581" s="56" t="s">
        <v>3753</v>
      </c>
      <c r="C1581" s="57" t="s">
        <v>3754</v>
      </c>
      <c r="D1581" s="56" t="s">
        <v>6792</v>
      </c>
      <c r="E1581" s="56" t="s">
        <v>19</v>
      </c>
      <c r="F1581" s="58">
        <v>5</v>
      </c>
      <c r="G1581" s="59">
        <v>94.75</v>
      </c>
      <c r="H1581" s="60">
        <v>473.75</v>
      </c>
      <c r="I1581" s="38"/>
      <c r="J1581" s="38"/>
      <c r="L1581" s="27"/>
    </row>
    <row r="1582" spans="1:12" ht="24.75" customHeight="1" x14ac:dyDescent="0.25">
      <c r="A1582" s="55" t="s">
        <v>2935</v>
      </c>
      <c r="B1582" s="56" t="s">
        <v>2936</v>
      </c>
      <c r="C1582" s="57" t="s">
        <v>2937</v>
      </c>
      <c r="D1582" s="56" t="s">
        <v>6792</v>
      </c>
      <c r="E1582" s="56" t="s">
        <v>19</v>
      </c>
      <c r="F1582" s="58">
        <v>2</v>
      </c>
      <c r="G1582" s="59">
        <v>236.68</v>
      </c>
      <c r="H1582" s="60">
        <v>473.36</v>
      </c>
      <c r="I1582" s="38"/>
      <c r="J1582" s="38"/>
      <c r="L1582" s="27"/>
    </row>
    <row r="1583" spans="1:12" ht="16.5" customHeight="1" x14ac:dyDescent="0.25">
      <c r="A1583" s="55" t="s">
        <v>4925</v>
      </c>
      <c r="B1583" s="56" t="s">
        <v>4929</v>
      </c>
      <c r="C1583" s="57" t="s">
        <v>4930</v>
      </c>
      <c r="D1583" s="56" t="s">
        <v>6792</v>
      </c>
      <c r="E1583" s="56" t="s">
        <v>68</v>
      </c>
      <c r="F1583" s="58">
        <v>7</v>
      </c>
      <c r="G1583" s="59">
        <v>67.510000000000005</v>
      </c>
      <c r="H1583" s="60">
        <v>472.57</v>
      </c>
      <c r="I1583" s="38"/>
      <c r="J1583" s="38"/>
      <c r="L1583" s="27"/>
    </row>
    <row r="1584" spans="1:12" ht="16.5" customHeight="1" x14ac:dyDescent="0.25">
      <c r="A1584" s="55" t="s">
        <v>6386</v>
      </c>
      <c r="B1584" s="56" t="s">
        <v>6399</v>
      </c>
      <c r="C1584" s="57" t="s">
        <v>6400</v>
      </c>
      <c r="D1584" s="56" t="s">
        <v>6792</v>
      </c>
      <c r="E1584" s="56" t="s">
        <v>12</v>
      </c>
      <c r="F1584" s="58">
        <v>7</v>
      </c>
      <c r="G1584" s="59">
        <v>67.260000000000005</v>
      </c>
      <c r="H1584" s="60">
        <v>470.82</v>
      </c>
      <c r="I1584" s="38"/>
      <c r="J1584" s="38"/>
      <c r="K1584" s="27" t="s">
        <v>6533</v>
      </c>
      <c r="L1584" s="27"/>
    </row>
    <row r="1585" spans="1:12" ht="16.5" customHeight="1" x14ac:dyDescent="0.25">
      <c r="A1585" s="55" t="s">
        <v>5734</v>
      </c>
      <c r="B1585" s="56" t="s">
        <v>5738</v>
      </c>
      <c r="C1585" s="57" t="s">
        <v>5739</v>
      </c>
      <c r="D1585" s="56" t="s">
        <v>6792</v>
      </c>
      <c r="E1585" s="56" t="s">
        <v>68</v>
      </c>
      <c r="F1585" s="58">
        <v>7</v>
      </c>
      <c r="G1585" s="59">
        <v>66.59</v>
      </c>
      <c r="H1585" s="60">
        <v>466.13</v>
      </c>
      <c r="I1585" s="38"/>
      <c r="J1585" s="38"/>
      <c r="L1585" s="27"/>
    </row>
    <row r="1586" spans="1:12" ht="16.5" customHeight="1" x14ac:dyDescent="0.25">
      <c r="A1586" s="55" t="s">
        <v>1320</v>
      </c>
      <c r="B1586" s="56" t="s">
        <v>1327</v>
      </c>
      <c r="C1586" s="57" t="s">
        <v>1328</v>
      </c>
      <c r="D1586" s="56" t="s">
        <v>6792</v>
      </c>
      <c r="E1586" s="56" t="s">
        <v>68</v>
      </c>
      <c r="F1586" s="58">
        <v>3</v>
      </c>
      <c r="G1586" s="59">
        <v>154.97999999999999</v>
      </c>
      <c r="H1586" s="60">
        <v>464.94</v>
      </c>
      <c r="I1586" s="38"/>
      <c r="J1586" s="38"/>
      <c r="L1586" s="27"/>
    </row>
    <row r="1587" spans="1:12" ht="24.75" customHeight="1" x14ac:dyDescent="0.25">
      <c r="A1587" s="55" t="s">
        <v>2271</v>
      </c>
      <c r="B1587" s="56" t="s">
        <v>2272</v>
      </c>
      <c r="C1587" s="57" t="s">
        <v>2273</v>
      </c>
      <c r="D1587" s="56" t="s">
        <v>6792</v>
      </c>
      <c r="E1587" s="56" t="s">
        <v>698</v>
      </c>
      <c r="F1587" s="61">
        <v>3</v>
      </c>
      <c r="G1587" s="59">
        <v>154.53</v>
      </c>
      <c r="H1587" s="60">
        <v>463.59</v>
      </c>
      <c r="I1587" s="38"/>
      <c r="J1587" s="38"/>
      <c r="L1587" s="27"/>
    </row>
    <row r="1588" spans="1:12" ht="24.75" customHeight="1" x14ac:dyDescent="0.25">
      <c r="A1588" s="55" t="s">
        <v>5838</v>
      </c>
      <c r="B1588" s="56" t="s">
        <v>5842</v>
      </c>
      <c r="C1588" s="57" t="s">
        <v>5843</v>
      </c>
      <c r="D1588" s="56" t="s">
        <v>6792</v>
      </c>
      <c r="E1588" s="56" t="s">
        <v>68</v>
      </c>
      <c r="F1588" s="58">
        <v>5</v>
      </c>
      <c r="G1588" s="59">
        <v>92.48</v>
      </c>
      <c r="H1588" s="60">
        <v>462.4</v>
      </c>
      <c r="I1588" s="38"/>
      <c r="J1588" s="38"/>
      <c r="L1588" s="27"/>
    </row>
    <row r="1589" spans="1:12" ht="24.75" customHeight="1" x14ac:dyDescent="0.25">
      <c r="A1589" s="55" t="s">
        <v>6362</v>
      </c>
      <c r="B1589" s="56" t="s">
        <v>6375</v>
      </c>
      <c r="C1589" s="57" t="s">
        <v>6376</v>
      </c>
      <c r="D1589" s="56" t="s">
        <v>6792</v>
      </c>
      <c r="E1589" s="56" t="s">
        <v>12</v>
      </c>
      <c r="F1589" s="58">
        <v>7</v>
      </c>
      <c r="G1589" s="59">
        <v>66.02</v>
      </c>
      <c r="H1589" s="60">
        <v>462.14</v>
      </c>
      <c r="I1589" s="38"/>
      <c r="J1589" s="38"/>
      <c r="K1589" s="27" t="s">
        <v>6533</v>
      </c>
      <c r="L1589" s="27"/>
    </row>
    <row r="1590" spans="1:12" ht="24.75" customHeight="1" x14ac:dyDescent="0.25">
      <c r="A1590" s="55" t="s">
        <v>800</v>
      </c>
      <c r="B1590" s="56" t="s">
        <v>801</v>
      </c>
      <c r="C1590" s="57" t="s">
        <v>802</v>
      </c>
      <c r="D1590" s="56" t="s">
        <v>6792</v>
      </c>
      <c r="E1590" s="56" t="s">
        <v>19</v>
      </c>
      <c r="F1590" s="58">
        <v>26</v>
      </c>
      <c r="G1590" s="59">
        <v>17.66</v>
      </c>
      <c r="H1590" s="60">
        <v>459.16</v>
      </c>
      <c r="I1590" s="38"/>
      <c r="J1590" s="38"/>
      <c r="L1590" s="27"/>
    </row>
    <row r="1591" spans="1:12" ht="24.75" customHeight="1" x14ac:dyDescent="0.25">
      <c r="A1591" s="55" t="s">
        <v>4521</v>
      </c>
      <c r="B1591" s="56" t="s">
        <v>4524</v>
      </c>
      <c r="C1591" s="57" t="s">
        <v>4525</v>
      </c>
      <c r="D1591" s="56" t="s">
        <v>6792</v>
      </c>
      <c r="E1591" s="56" t="s">
        <v>29</v>
      </c>
      <c r="F1591" s="61">
        <v>5</v>
      </c>
      <c r="G1591" s="59">
        <v>91.83</v>
      </c>
      <c r="H1591" s="60">
        <v>459.15</v>
      </c>
      <c r="I1591" s="38"/>
      <c r="J1591" s="38"/>
      <c r="L1591" s="27"/>
    </row>
    <row r="1592" spans="1:12" ht="24.75" customHeight="1" x14ac:dyDescent="0.25">
      <c r="A1592" s="55" t="s">
        <v>6292</v>
      </c>
      <c r="B1592" s="56" t="s">
        <v>6305</v>
      </c>
      <c r="C1592" s="57" t="s">
        <v>6306</v>
      </c>
      <c r="D1592" s="56" t="s">
        <v>6792</v>
      </c>
      <c r="E1592" s="56" t="s">
        <v>68</v>
      </c>
      <c r="F1592" s="58">
        <v>7</v>
      </c>
      <c r="G1592" s="59">
        <v>65.25</v>
      </c>
      <c r="H1592" s="60">
        <v>456.75</v>
      </c>
      <c r="I1592" s="38"/>
      <c r="J1592" s="38"/>
      <c r="L1592" s="27"/>
    </row>
    <row r="1593" spans="1:12" ht="24.75" customHeight="1" x14ac:dyDescent="0.25">
      <c r="A1593" s="55" t="s">
        <v>5194</v>
      </c>
      <c r="B1593" s="56" t="s">
        <v>5195</v>
      </c>
      <c r="C1593" s="57" t="s">
        <v>5196</v>
      </c>
      <c r="D1593" s="56" t="s">
        <v>6792</v>
      </c>
      <c r="E1593" s="56" t="s">
        <v>12</v>
      </c>
      <c r="F1593" s="58">
        <v>3</v>
      </c>
      <c r="G1593" s="59">
        <v>151.58000000000001</v>
      </c>
      <c r="H1593" s="60">
        <v>454.74</v>
      </c>
      <c r="I1593" s="38"/>
      <c r="J1593" s="38"/>
      <c r="L1593" s="27"/>
    </row>
    <row r="1594" spans="1:12" ht="24.75" customHeight="1" x14ac:dyDescent="0.25">
      <c r="A1594" s="55" t="s">
        <v>5757</v>
      </c>
      <c r="B1594" s="56" t="s">
        <v>5761</v>
      </c>
      <c r="C1594" s="57" t="s">
        <v>5762</v>
      </c>
      <c r="D1594" s="56" t="s">
        <v>6792</v>
      </c>
      <c r="E1594" s="56" t="s">
        <v>12</v>
      </c>
      <c r="F1594" s="58">
        <v>7</v>
      </c>
      <c r="G1594" s="59">
        <v>64.94</v>
      </c>
      <c r="H1594" s="60">
        <v>454.58</v>
      </c>
      <c r="I1594" s="38"/>
      <c r="J1594" s="38"/>
      <c r="L1594" s="27"/>
    </row>
    <row r="1595" spans="1:12" ht="24.75" customHeight="1" x14ac:dyDescent="0.25">
      <c r="A1595" s="55" t="s">
        <v>2265</v>
      </c>
      <c r="B1595" s="56" t="s">
        <v>2266</v>
      </c>
      <c r="C1595" s="57" t="s">
        <v>2267</v>
      </c>
      <c r="D1595" s="56" t="s">
        <v>6792</v>
      </c>
      <c r="E1595" s="56" t="s">
        <v>19</v>
      </c>
      <c r="F1595" s="61">
        <v>9</v>
      </c>
      <c r="G1595" s="59">
        <v>50.17</v>
      </c>
      <c r="H1595" s="60">
        <v>451.53</v>
      </c>
      <c r="I1595" s="38"/>
      <c r="J1595" s="38"/>
      <c r="L1595" s="27"/>
    </row>
    <row r="1596" spans="1:12" ht="24.75" customHeight="1" x14ac:dyDescent="0.25">
      <c r="A1596" s="55" t="s">
        <v>5507</v>
      </c>
      <c r="B1596" s="56" t="s">
        <v>5508</v>
      </c>
      <c r="C1596" s="57" t="s">
        <v>5509</v>
      </c>
      <c r="D1596" s="56" t="s">
        <v>6792</v>
      </c>
      <c r="E1596" s="56" t="s">
        <v>12</v>
      </c>
      <c r="F1596" s="58">
        <v>111</v>
      </c>
      <c r="G1596" s="59">
        <v>4.05</v>
      </c>
      <c r="H1596" s="60">
        <v>449.55</v>
      </c>
      <c r="I1596" s="38"/>
      <c r="J1596" s="38"/>
      <c r="L1596" s="27"/>
    </row>
    <row r="1597" spans="1:12" ht="24.75" customHeight="1" x14ac:dyDescent="0.25">
      <c r="A1597" s="55" t="s">
        <v>59</v>
      </c>
      <c r="B1597" s="56" t="s">
        <v>60</v>
      </c>
      <c r="C1597" s="57" t="s">
        <v>61</v>
      </c>
      <c r="D1597" s="56" t="s">
        <v>6792</v>
      </c>
      <c r="E1597" s="56" t="s">
        <v>29</v>
      </c>
      <c r="F1597" s="58">
        <v>7</v>
      </c>
      <c r="G1597" s="59">
        <v>64.069999999999993</v>
      </c>
      <c r="H1597" s="60">
        <v>448.49</v>
      </c>
      <c r="I1597" s="38"/>
      <c r="J1597" s="38"/>
      <c r="L1597" s="27"/>
    </row>
    <row r="1598" spans="1:12" ht="16.5" customHeight="1" x14ac:dyDescent="0.25">
      <c r="A1598" s="55" t="s">
        <v>4757</v>
      </c>
      <c r="B1598" s="56" t="s">
        <v>4758</v>
      </c>
      <c r="C1598" s="57" t="s">
        <v>4759</v>
      </c>
      <c r="D1598" s="56" t="s">
        <v>11</v>
      </c>
      <c r="E1598" s="56" t="s">
        <v>68</v>
      </c>
      <c r="F1598" s="58">
        <v>7</v>
      </c>
      <c r="G1598" s="59">
        <v>63.94</v>
      </c>
      <c r="H1598" s="60">
        <v>447.58</v>
      </c>
      <c r="I1598" s="38"/>
      <c r="J1598" s="38"/>
      <c r="L1598" s="27"/>
    </row>
    <row r="1599" spans="1:12" ht="16.5" customHeight="1" x14ac:dyDescent="0.25">
      <c r="A1599" s="55" t="s">
        <v>3779</v>
      </c>
      <c r="B1599" s="56" t="s">
        <v>3792</v>
      </c>
      <c r="C1599" s="57" t="s">
        <v>3793</v>
      </c>
      <c r="D1599" s="56" t="s">
        <v>11</v>
      </c>
      <c r="E1599" s="56" t="s">
        <v>19</v>
      </c>
      <c r="F1599" s="58">
        <v>5</v>
      </c>
      <c r="G1599" s="59">
        <v>89.49</v>
      </c>
      <c r="H1599" s="60">
        <v>447.45</v>
      </c>
      <c r="I1599" s="38"/>
      <c r="J1599" s="38"/>
      <c r="L1599" s="27"/>
    </row>
    <row r="1600" spans="1:12" ht="16.5" customHeight="1" x14ac:dyDescent="0.25">
      <c r="A1600" s="55" t="s">
        <v>3058</v>
      </c>
      <c r="B1600" s="56" t="s">
        <v>3059</v>
      </c>
      <c r="C1600" s="57" t="s">
        <v>3060</v>
      </c>
      <c r="D1600" s="56" t="s">
        <v>6792</v>
      </c>
      <c r="E1600" s="56" t="s">
        <v>19</v>
      </c>
      <c r="F1600" s="58">
        <v>2</v>
      </c>
      <c r="G1600" s="59">
        <v>223.53</v>
      </c>
      <c r="H1600" s="60">
        <v>447.06</v>
      </c>
      <c r="I1600" s="38"/>
      <c r="J1600" s="38"/>
      <c r="L1600" s="27"/>
    </row>
    <row r="1601" spans="1:12" ht="15" customHeight="1" x14ac:dyDescent="0.25">
      <c r="A1601" s="55" t="s">
        <v>2070</v>
      </c>
      <c r="B1601" s="56" t="s">
        <v>2071</v>
      </c>
      <c r="C1601" s="57" t="s">
        <v>2072</v>
      </c>
      <c r="D1601" s="56" t="s">
        <v>6792</v>
      </c>
      <c r="E1601" s="56" t="s">
        <v>19</v>
      </c>
      <c r="F1601" s="61">
        <v>5</v>
      </c>
      <c r="G1601" s="59">
        <v>89.24</v>
      </c>
      <c r="H1601" s="60">
        <v>446.2</v>
      </c>
      <c r="I1601" s="38"/>
      <c r="J1601" s="38"/>
      <c r="L1601" s="27"/>
    </row>
    <row r="1602" spans="1:12" ht="16.5" customHeight="1" x14ac:dyDescent="0.25">
      <c r="A1602" s="55" t="s">
        <v>4147</v>
      </c>
      <c r="B1602" s="56" t="s">
        <v>4178</v>
      </c>
      <c r="C1602" s="57" t="s">
        <v>4179</v>
      </c>
      <c r="D1602" s="56" t="s">
        <v>6792</v>
      </c>
      <c r="E1602" s="56" t="s">
        <v>19</v>
      </c>
      <c r="F1602" s="58">
        <v>8</v>
      </c>
      <c r="G1602" s="59">
        <v>55.66</v>
      </c>
      <c r="H1602" s="60">
        <v>445.28</v>
      </c>
      <c r="I1602" s="38"/>
      <c r="J1602" s="38"/>
      <c r="L1602" s="27"/>
    </row>
    <row r="1603" spans="1:12" ht="16.5" customHeight="1" x14ac:dyDescent="0.25">
      <c r="A1603" s="55" t="s">
        <v>6078</v>
      </c>
      <c r="B1603" s="56" t="s">
        <v>6091</v>
      </c>
      <c r="C1603" s="57" t="s">
        <v>6092</v>
      </c>
      <c r="D1603" s="56" t="s">
        <v>6792</v>
      </c>
      <c r="E1603" s="56" t="s">
        <v>19</v>
      </c>
      <c r="F1603" s="58">
        <v>5</v>
      </c>
      <c r="G1603" s="59">
        <v>88.8</v>
      </c>
      <c r="H1603" s="60">
        <v>444</v>
      </c>
      <c r="I1603" s="38"/>
      <c r="J1603" s="38"/>
      <c r="L1603" s="27"/>
    </row>
    <row r="1604" spans="1:12" ht="16.5" customHeight="1" x14ac:dyDescent="0.25">
      <c r="A1604" s="55" t="s">
        <v>2950</v>
      </c>
      <c r="B1604" s="56" t="s">
        <v>2951</v>
      </c>
      <c r="C1604" s="57" t="s">
        <v>2952</v>
      </c>
      <c r="D1604" s="56" t="s">
        <v>6792</v>
      </c>
      <c r="E1604" s="56" t="s">
        <v>19</v>
      </c>
      <c r="F1604" s="58">
        <v>5</v>
      </c>
      <c r="G1604" s="59">
        <v>88.67</v>
      </c>
      <c r="H1604" s="60">
        <v>443.35</v>
      </c>
      <c r="I1604" s="38"/>
      <c r="J1604" s="38"/>
      <c r="L1604" s="27"/>
    </row>
    <row r="1605" spans="1:12" ht="16.5" customHeight="1" x14ac:dyDescent="0.25">
      <c r="A1605" s="55" t="s">
        <v>3890</v>
      </c>
      <c r="B1605" s="56" t="s">
        <v>3912</v>
      </c>
      <c r="C1605" s="57" t="s">
        <v>3913</v>
      </c>
      <c r="D1605" s="56" t="s">
        <v>6792</v>
      </c>
      <c r="E1605" s="56" t="s">
        <v>19</v>
      </c>
      <c r="F1605" s="58">
        <v>5</v>
      </c>
      <c r="G1605" s="59">
        <v>88.23</v>
      </c>
      <c r="H1605" s="60">
        <v>441.15</v>
      </c>
      <c r="I1605" s="38"/>
      <c r="J1605" s="38"/>
      <c r="L1605" s="27"/>
    </row>
    <row r="1606" spans="1:12" ht="16.5" customHeight="1" x14ac:dyDescent="0.25">
      <c r="A1606" s="55" t="s">
        <v>2292</v>
      </c>
      <c r="B1606" s="56" t="s">
        <v>2293</v>
      </c>
      <c r="C1606" s="57" t="s">
        <v>2294</v>
      </c>
      <c r="D1606" s="56" t="s">
        <v>6792</v>
      </c>
      <c r="E1606" s="56" t="s">
        <v>19</v>
      </c>
      <c r="F1606" s="61">
        <v>5</v>
      </c>
      <c r="G1606" s="59">
        <v>88</v>
      </c>
      <c r="H1606" s="60">
        <v>440</v>
      </c>
      <c r="I1606" s="38"/>
      <c r="J1606" s="38"/>
      <c r="L1606" s="27"/>
    </row>
    <row r="1607" spans="1:12" ht="16.5" customHeight="1" x14ac:dyDescent="0.25">
      <c r="A1607" s="55" t="s">
        <v>797</v>
      </c>
      <c r="B1607" s="56" t="s">
        <v>798</v>
      </c>
      <c r="C1607" s="57" t="s">
        <v>799</v>
      </c>
      <c r="D1607" s="56" t="s">
        <v>6792</v>
      </c>
      <c r="E1607" s="56" t="s">
        <v>19</v>
      </c>
      <c r="F1607" s="58">
        <v>26</v>
      </c>
      <c r="G1607" s="59">
        <v>16.91</v>
      </c>
      <c r="H1607" s="60">
        <v>439.66</v>
      </c>
      <c r="I1607" s="38"/>
      <c r="J1607" s="38"/>
      <c r="L1607" s="27"/>
    </row>
    <row r="1608" spans="1:12" ht="16.5" customHeight="1" x14ac:dyDescent="0.25">
      <c r="A1608" s="55" t="s">
        <v>3079</v>
      </c>
      <c r="B1608" s="56" t="s">
        <v>3080</v>
      </c>
      <c r="C1608" s="57" t="s">
        <v>3081</v>
      </c>
      <c r="D1608" s="56" t="s">
        <v>6792</v>
      </c>
      <c r="E1608" s="56" t="s">
        <v>19</v>
      </c>
      <c r="F1608" s="58">
        <v>2</v>
      </c>
      <c r="G1608" s="59">
        <v>219.35</v>
      </c>
      <c r="H1608" s="60">
        <v>438.7</v>
      </c>
      <c r="I1608" s="38"/>
      <c r="J1608" s="38"/>
      <c r="L1608" s="27"/>
    </row>
    <row r="1609" spans="1:12" ht="16.5" customHeight="1" x14ac:dyDescent="0.25">
      <c r="A1609" s="55" t="s">
        <v>4931</v>
      </c>
      <c r="B1609" s="56" t="s">
        <v>4935</v>
      </c>
      <c r="C1609" s="57" t="s">
        <v>4936</v>
      </c>
      <c r="D1609" s="56" t="s">
        <v>6792</v>
      </c>
      <c r="E1609" s="56" t="s">
        <v>68</v>
      </c>
      <c r="F1609" s="58">
        <v>7</v>
      </c>
      <c r="G1609" s="59">
        <v>62.57</v>
      </c>
      <c r="H1609" s="60">
        <v>437.99</v>
      </c>
      <c r="I1609" s="38"/>
      <c r="J1609" s="38"/>
      <c r="L1609" s="27"/>
    </row>
    <row r="1610" spans="1:12" ht="16.5" customHeight="1" x14ac:dyDescent="0.25">
      <c r="A1610" s="55" t="s">
        <v>4922</v>
      </c>
      <c r="B1610" s="56" t="s">
        <v>4926</v>
      </c>
      <c r="C1610" s="57" t="s">
        <v>4927</v>
      </c>
      <c r="D1610" s="56" t="s">
        <v>6792</v>
      </c>
      <c r="E1610" s="56" t="s">
        <v>68</v>
      </c>
      <c r="F1610" s="58">
        <v>7</v>
      </c>
      <c r="G1610" s="59">
        <v>62.22</v>
      </c>
      <c r="H1610" s="60">
        <v>435.54</v>
      </c>
      <c r="I1610" s="38"/>
      <c r="J1610" s="38"/>
      <c r="L1610" s="27"/>
    </row>
    <row r="1611" spans="1:12" ht="16.5" customHeight="1" x14ac:dyDescent="0.25">
      <c r="A1611" s="55" t="s">
        <v>977</v>
      </c>
      <c r="B1611" s="56" t="s">
        <v>978</v>
      </c>
      <c r="C1611" s="57" t="s">
        <v>979</v>
      </c>
      <c r="D1611" s="56" t="s">
        <v>6792</v>
      </c>
      <c r="E1611" s="56" t="s">
        <v>19</v>
      </c>
      <c r="F1611" s="58">
        <v>7</v>
      </c>
      <c r="G1611" s="59">
        <v>61.59</v>
      </c>
      <c r="H1611" s="60">
        <v>431.13</v>
      </c>
      <c r="I1611" s="38"/>
      <c r="J1611" s="38"/>
      <c r="L1611" s="27"/>
    </row>
    <row r="1612" spans="1:12" ht="16.5" customHeight="1" x14ac:dyDescent="0.25">
      <c r="A1612" s="55" t="s">
        <v>6075</v>
      </c>
      <c r="B1612" s="56" t="s">
        <v>6088</v>
      </c>
      <c r="C1612" s="57" t="s">
        <v>6089</v>
      </c>
      <c r="D1612" s="56" t="s">
        <v>6792</v>
      </c>
      <c r="E1612" s="56" t="s">
        <v>19</v>
      </c>
      <c r="F1612" s="58">
        <v>5</v>
      </c>
      <c r="G1612" s="59">
        <v>86.21</v>
      </c>
      <c r="H1612" s="60">
        <v>431.05</v>
      </c>
      <c r="I1612" s="38"/>
      <c r="J1612" s="38"/>
      <c r="L1612" s="27"/>
    </row>
    <row r="1613" spans="1:12" ht="16.5" customHeight="1" x14ac:dyDescent="0.25">
      <c r="A1613" s="55" t="s">
        <v>3851</v>
      </c>
      <c r="B1613" s="56" t="s">
        <v>3867</v>
      </c>
      <c r="C1613" s="57" t="s">
        <v>3868</v>
      </c>
      <c r="D1613" s="56" t="s">
        <v>6840</v>
      </c>
      <c r="E1613" s="56" t="s">
        <v>19</v>
      </c>
      <c r="F1613" s="58">
        <v>5</v>
      </c>
      <c r="G1613" s="59">
        <v>86.17</v>
      </c>
      <c r="H1613" s="60">
        <v>430.85</v>
      </c>
      <c r="I1613" s="38"/>
      <c r="J1613" s="38"/>
      <c r="L1613" s="27"/>
    </row>
    <row r="1614" spans="1:12" ht="24.75" customHeight="1" x14ac:dyDescent="0.25">
      <c r="A1614" s="55" t="s">
        <v>4919</v>
      </c>
      <c r="B1614" s="56" t="s">
        <v>4923</v>
      </c>
      <c r="C1614" s="57" t="s">
        <v>4924</v>
      </c>
      <c r="D1614" s="56" t="s">
        <v>6792</v>
      </c>
      <c r="E1614" s="56" t="s">
        <v>68</v>
      </c>
      <c r="F1614" s="58">
        <v>7</v>
      </c>
      <c r="G1614" s="59">
        <v>61.44</v>
      </c>
      <c r="H1614" s="60">
        <v>430.08</v>
      </c>
      <c r="I1614" s="38"/>
      <c r="J1614" s="38"/>
      <c r="L1614" s="27"/>
    </row>
    <row r="1615" spans="1:12" ht="16.5" customHeight="1" x14ac:dyDescent="0.25">
      <c r="A1615" s="55" t="s">
        <v>436</v>
      </c>
      <c r="B1615" s="56" t="s">
        <v>440</v>
      </c>
      <c r="C1615" s="57" t="s">
        <v>441</v>
      </c>
      <c r="D1615" s="56" t="s">
        <v>6792</v>
      </c>
      <c r="E1615" s="56" t="s">
        <v>12</v>
      </c>
      <c r="F1615" s="58">
        <v>61</v>
      </c>
      <c r="G1615" s="59">
        <v>7.05</v>
      </c>
      <c r="H1615" s="60">
        <v>430.05</v>
      </c>
      <c r="I1615" s="38"/>
      <c r="J1615" s="38"/>
      <c r="L1615" s="27"/>
    </row>
    <row r="1616" spans="1:12" ht="24.75" customHeight="1" x14ac:dyDescent="0.25">
      <c r="A1616" s="55" t="s">
        <v>1750</v>
      </c>
      <c r="B1616" s="56" t="s">
        <v>1751</v>
      </c>
      <c r="C1616" s="57" t="s">
        <v>1752</v>
      </c>
      <c r="D1616" s="56" t="s">
        <v>11</v>
      </c>
      <c r="E1616" s="56" t="s">
        <v>19</v>
      </c>
      <c r="F1616" s="58">
        <v>4</v>
      </c>
      <c r="G1616" s="59">
        <v>107.46</v>
      </c>
      <c r="H1616" s="60">
        <v>429.84</v>
      </c>
      <c r="I1616" s="38"/>
      <c r="J1616" s="38"/>
      <c r="L1616" s="27"/>
    </row>
    <row r="1617" spans="1:12" ht="16.5" customHeight="1" x14ac:dyDescent="0.25">
      <c r="A1617" s="55" t="s">
        <v>3800</v>
      </c>
      <c r="B1617" s="56" t="s">
        <v>3813</v>
      </c>
      <c r="C1617" s="57" t="s">
        <v>3814</v>
      </c>
      <c r="D1617" s="56" t="s">
        <v>6792</v>
      </c>
      <c r="E1617" s="56" t="s">
        <v>68</v>
      </c>
      <c r="F1617" s="58">
        <v>5</v>
      </c>
      <c r="G1617" s="59">
        <v>85.87</v>
      </c>
      <c r="H1617" s="60">
        <v>429.35</v>
      </c>
      <c r="I1617" s="38"/>
      <c r="J1617" s="38"/>
      <c r="L1617" s="27"/>
    </row>
    <row r="1618" spans="1:12" ht="16.5" customHeight="1" x14ac:dyDescent="0.25">
      <c r="A1618" s="55" t="s">
        <v>3449</v>
      </c>
      <c r="B1618" s="56" t="s">
        <v>3462</v>
      </c>
      <c r="C1618" s="57" t="s">
        <v>3463</v>
      </c>
      <c r="D1618" s="56" t="s">
        <v>6792</v>
      </c>
      <c r="E1618" s="56" t="s">
        <v>19</v>
      </c>
      <c r="F1618" s="58">
        <v>15</v>
      </c>
      <c r="G1618" s="59">
        <v>28.43</v>
      </c>
      <c r="H1618" s="60">
        <v>426.45</v>
      </c>
      <c r="I1618" s="38"/>
      <c r="J1618" s="38"/>
      <c r="L1618" s="27"/>
    </row>
    <row r="1619" spans="1:12" ht="24.75" customHeight="1" x14ac:dyDescent="0.25">
      <c r="A1619" s="55" t="s">
        <v>2214</v>
      </c>
      <c r="B1619" s="56" t="s">
        <v>2215</v>
      </c>
      <c r="C1619" s="57" t="s">
        <v>2216</v>
      </c>
      <c r="D1619" s="56" t="s">
        <v>6792</v>
      </c>
      <c r="E1619" s="56" t="s">
        <v>19</v>
      </c>
      <c r="F1619" s="61">
        <v>3</v>
      </c>
      <c r="G1619" s="59">
        <v>142.13</v>
      </c>
      <c r="H1619" s="60">
        <v>426.39</v>
      </c>
      <c r="I1619" s="38"/>
      <c r="J1619" s="38"/>
      <c r="L1619" s="27"/>
    </row>
    <row r="1620" spans="1:12" ht="24.75" customHeight="1" x14ac:dyDescent="0.25">
      <c r="A1620" s="55" t="s">
        <v>332</v>
      </c>
      <c r="B1620" s="56" t="s">
        <v>336</v>
      </c>
      <c r="C1620" s="57" t="s">
        <v>337</v>
      </c>
      <c r="D1620" s="56" t="s">
        <v>11</v>
      </c>
      <c r="E1620" s="56" t="s">
        <v>12</v>
      </c>
      <c r="F1620" s="58">
        <v>3</v>
      </c>
      <c r="G1620" s="59">
        <v>140.99</v>
      </c>
      <c r="H1620" s="60">
        <v>422.97</v>
      </c>
      <c r="I1620" s="38"/>
      <c r="J1620" s="38"/>
      <c r="L1620" s="27"/>
    </row>
    <row r="1621" spans="1:12" ht="24.75" customHeight="1" x14ac:dyDescent="0.25">
      <c r="A1621" s="55" t="s">
        <v>5466</v>
      </c>
      <c r="B1621" s="56" t="s">
        <v>5467</v>
      </c>
      <c r="C1621" s="57" t="s">
        <v>5468</v>
      </c>
      <c r="D1621" s="56" t="s">
        <v>11</v>
      </c>
      <c r="E1621" s="56" t="s">
        <v>12</v>
      </c>
      <c r="F1621" s="58">
        <v>179</v>
      </c>
      <c r="G1621" s="59">
        <v>2.36</v>
      </c>
      <c r="H1621" s="60">
        <v>422.44</v>
      </c>
      <c r="I1621" s="38"/>
      <c r="J1621" s="38"/>
      <c r="L1621" s="27"/>
    </row>
    <row r="1622" spans="1:12" ht="24.75" customHeight="1" x14ac:dyDescent="0.25">
      <c r="A1622" s="55" t="s">
        <v>3818</v>
      </c>
      <c r="B1622" s="56" t="s">
        <v>3831</v>
      </c>
      <c r="C1622" s="57" t="s">
        <v>3832</v>
      </c>
      <c r="D1622" s="56" t="s">
        <v>6792</v>
      </c>
      <c r="E1622" s="56" t="s">
        <v>68</v>
      </c>
      <c r="F1622" s="58">
        <v>5</v>
      </c>
      <c r="G1622" s="59">
        <v>84.16</v>
      </c>
      <c r="H1622" s="60">
        <v>420.8</v>
      </c>
      <c r="I1622" s="38"/>
      <c r="J1622" s="38"/>
      <c r="L1622" s="27"/>
    </row>
    <row r="1623" spans="1:12" ht="16.5" customHeight="1" x14ac:dyDescent="0.25">
      <c r="A1623" s="55" t="s">
        <v>5531</v>
      </c>
      <c r="B1623" s="56" t="s">
        <v>5532</v>
      </c>
      <c r="C1623" s="57" t="s">
        <v>5533</v>
      </c>
      <c r="D1623" s="56" t="s">
        <v>6792</v>
      </c>
      <c r="E1623" s="56" t="s">
        <v>12</v>
      </c>
      <c r="F1623" s="58">
        <v>16</v>
      </c>
      <c r="G1623" s="59">
        <v>26.14</v>
      </c>
      <c r="H1623" s="60">
        <v>418.24</v>
      </c>
      <c r="I1623" s="38"/>
      <c r="J1623" s="38"/>
      <c r="L1623" s="27"/>
    </row>
    <row r="1624" spans="1:12" ht="16.5" customHeight="1" x14ac:dyDescent="0.25">
      <c r="A1624" s="55" t="s">
        <v>2343</v>
      </c>
      <c r="B1624" s="56" t="s">
        <v>2344</v>
      </c>
      <c r="C1624" s="57" t="s">
        <v>2345</v>
      </c>
      <c r="D1624" s="56" t="s">
        <v>6792</v>
      </c>
      <c r="E1624" s="56" t="s">
        <v>68</v>
      </c>
      <c r="F1624" s="61">
        <v>5</v>
      </c>
      <c r="G1624" s="59">
        <v>83.14</v>
      </c>
      <c r="H1624" s="60">
        <v>415.7</v>
      </c>
      <c r="I1624" s="38"/>
      <c r="J1624" s="38"/>
      <c r="L1624" s="27"/>
    </row>
    <row r="1625" spans="1:12" ht="16.5" customHeight="1" x14ac:dyDescent="0.25">
      <c r="A1625" s="55" t="s">
        <v>5154</v>
      </c>
      <c r="B1625" s="56" t="s">
        <v>5158</v>
      </c>
      <c r="C1625" s="57" t="s">
        <v>5159</v>
      </c>
      <c r="D1625" s="56" t="s">
        <v>6792</v>
      </c>
      <c r="E1625" s="56" t="s">
        <v>68</v>
      </c>
      <c r="F1625" s="58">
        <v>3</v>
      </c>
      <c r="G1625" s="59">
        <v>134.85</v>
      </c>
      <c r="H1625" s="60">
        <v>404.55</v>
      </c>
      <c r="I1625" s="38"/>
      <c r="J1625" s="38"/>
      <c r="L1625" s="27"/>
    </row>
    <row r="1626" spans="1:12" ht="15" customHeight="1" x14ac:dyDescent="0.25">
      <c r="A1626" s="55" t="s">
        <v>1939</v>
      </c>
      <c r="B1626" s="56" t="s">
        <v>1940</v>
      </c>
      <c r="C1626" s="57" t="s">
        <v>1443</v>
      </c>
      <c r="D1626" s="56" t="s">
        <v>6792</v>
      </c>
      <c r="E1626" s="56" t="s">
        <v>68</v>
      </c>
      <c r="F1626" s="58">
        <v>5</v>
      </c>
      <c r="G1626" s="59">
        <v>79.959999999999994</v>
      </c>
      <c r="H1626" s="60">
        <v>399.8</v>
      </c>
      <c r="I1626" s="38"/>
      <c r="J1626" s="38"/>
      <c r="L1626" s="27"/>
    </row>
    <row r="1627" spans="1:12" ht="16.5" customHeight="1" x14ac:dyDescent="0.25">
      <c r="A1627" s="55" t="s">
        <v>3237</v>
      </c>
      <c r="B1627" s="56" t="s">
        <v>3248</v>
      </c>
      <c r="C1627" s="57" t="s">
        <v>3249</v>
      </c>
      <c r="D1627" s="56" t="s">
        <v>11</v>
      </c>
      <c r="E1627" s="56" t="s">
        <v>19</v>
      </c>
      <c r="F1627" s="61">
        <v>26</v>
      </c>
      <c r="G1627" s="59">
        <v>15.33</v>
      </c>
      <c r="H1627" s="60">
        <v>398.58</v>
      </c>
      <c r="I1627" s="38"/>
      <c r="J1627" s="38"/>
      <c r="L1627" s="27"/>
    </row>
    <row r="1628" spans="1:12" ht="16.5" customHeight="1" x14ac:dyDescent="0.25">
      <c r="A1628" s="55" t="s">
        <v>4928</v>
      </c>
      <c r="B1628" s="56" t="s">
        <v>4932</v>
      </c>
      <c r="C1628" s="57" t="s">
        <v>4933</v>
      </c>
      <c r="D1628" s="56" t="s">
        <v>6792</v>
      </c>
      <c r="E1628" s="56" t="s">
        <v>68</v>
      </c>
      <c r="F1628" s="58">
        <v>7</v>
      </c>
      <c r="G1628" s="59">
        <v>56.61</v>
      </c>
      <c r="H1628" s="60">
        <v>396.27</v>
      </c>
      <c r="I1628" s="38"/>
      <c r="J1628" s="38"/>
      <c r="L1628" s="27"/>
    </row>
    <row r="1629" spans="1:12" ht="16.5" customHeight="1" x14ac:dyDescent="0.25">
      <c r="A1629" s="55" t="s">
        <v>3668</v>
      </c>
      <c r="B1629" s="56" t="s">
        <v>3681</v>
      </c>
      <c r="C1629" s="57" t="s">
        <v>3682</v>
      </c>
      <c r="D1629" s="56" t="s">
        <v>6792</v>
      </c>
      <c r="E1629" s="56" t="s">
        <v>19</v>
      </c>
      <c r="F1629" s="58">
        <v>5</v>
      </c>
      <c r="G1629" s="59">
        <v>79.22</v>
      </c>
      <c r="H1629" s="60">
        <v>396.1</v>
      </c>
      <c r="I1629" s="38"/>
      <c r="J1629" s="38"/>
      <c r="L1629" s="27"/>
    </row>
    <row r="1630" spans="1:12" ht="16.5" customHeight="1" x14ac:dyDescent="0.25">
      <c r="A1630" s="55" t="s">
        <v>6422</v>
      </c>
      <c r="B1630" s="56" t="s">
        <v>6435</v>
      </c>
      <c r="C1630" s="57" t="s">
        <v>6436</v>
      </c>
      <c r="D1630" s="56" t="s">
        <v>6792</v>
      </c>
      <c r="E1630" s="56" t="s">
        <v>12</v>
      </c>
      <c r="F1630" s="58">
        <v>5</v>
      </c>
      <c r="G1630" s="59">
        <v>78.58</v>
      </c>
      <c r="H1630" s="60">
        <v>392.9</v>
      </c>
      <c r="I1630" s="38"/>
      <c r="J1630" s="38"/>
      <c r="K1630" s="27" t="s">
        <v>6797</v>
      </c>
      <c r="L1630" s="27"/>
    </row>
    <row r="1631" spans="1:12" ht="16.5" customHeight="1" x14ac:dyDescent="0.25">
      <c r="A1631" s="55" t="s">
        <v>1259</v>
      </c>
      <c r="B1631" s="56" t="s">
        <v>1266</v>
      </c>
      <c r="C1631" s="57" t="s">
        <v>1267</v>
      </c>
      <c r="D1631" s="56" t="s">
        <v>6792</v>
      </c>
      <c r="E1631" s="56" t="s">
        <v>68</v>
      </c>
      <c r="F1631" s="58">
        <v>14</v>
      </c>
      <c r="G1631" s="59">
        <v>28.04</v>
      </c>
      <c r="H1631" s="60">
        <v>392.56</v>
      </c>
      <c r="I1631" s="38"/>
      <c r="J1631" s="38"/>
      <c r="L1631" s="27"/>
    </row>
    <row r="1632" spans="1:12" ht="16.5" customHeight="1" x14ac:dyDescent="0.25">
      <c r="A1632" s="55" t="s">
        <v>751</v>
      </c>
      <c r="B1632" s="56" t="s">
        <v>752</v>
      </c>
      <c r="C1632" s="57" t="s">
        <v>753</v>
      </c>
      <c r="D1632" s="56" t="s">
        <v>11</v>
      </c>
      <c r="E1632" s="56" t="s">
        <v>19</v>
      </c>
      <c r="F1632" s="58">
        <v>5</v>
      </c>
      <c r="G1632" s="59">
        <v>78.23</v>
      </c>
      <c r="H1632" s="60">
        <v>391.15</v>
      </c>
      <c r="I1632" s="38"/>
      <c r="J1632" s="38"/>
      <c r="L1632" s="27"/>
    </row>
    <row r="1633" spans="1:12" ht="16.5" customHeight="1" x14ac:dyDescent="0.25">
      <c r="A1633" s="55" t="s">
        <v>2712</v>
      </c>
      <c r="B1633" s="56" t="s">
        <v>2713</v>
      </c>
      <c r="C1633" s="57" t="s">
        <v>2714</v>
      </c>
      <c r="D1633" s="56" t="s">
        <v>6792</v>
      </c>
      <c r="E1633" s="56" t="s">
        <v>68</v>
      </c>
      <c r="F1633" s="58">
        <v>5</v>
      </c>
      <c r="G1633" s="59">
        <v>77.959999999999994</v>
      </c>
      <c r="H1633" s="60">
        <v>389.8</v>
      </c>
      <c r="I1633" s="38"/>
      <c r="J1633" s="38"/>
      <c r="L1633" s="27"/>
    </row>
    <row r="1634" spans="1:12" ht="16.5" customHeight="1" x14ac:dyDescent="0.25">
      <c r="A1634" s="55" t="s">
        <v>2358</v>
      </c>
      <c r="B1634" s="56" t="s">
        <v>2359</v>
      </c>
      <c r="C1634" s="57" t="s">
        <v>2360</v>
      </c>
      <c r="D1634" s="56" t="s">
        <v>6792</v>
      </c>
      <c r="E1634" s="56" t="s">
        <v>19</v>
      </c>
      <c r="F1634" s="61">
        <v>5</v>
      </c>
      <c r="G1634" s="59">
        <v>77.58</v>
      </c>
      <c r="H1634" s="60">
        <v>387.9</v>
      </c>
      <c r="I1634" s="38"/>
      <c r="J1634" s="38"/>
      <c r="L1634" s="27"/>
    </row>
    <row r="1635" spans="1:12" ht="16.5" customHeight="1" x14ac:dyDescent="0.25">
      <c r="A1635" s="55" t="s">
        <v>4862</v>
      </c>
      <c r="B1635" s="56" t="s">
        <v>4866</v>
      </c>
      <c r="C1635" s="57" t="s">
        <v>4867</v>
      </c>
      <c r="D1635" s="56" t="s">
        <v>6792</v>
      </c>
      <c r="E1635" s="56" t="s">
        <v>68</v>
      </c>
      <c r="F1635" s="58">
        <v>3</v>
      </c>
      <c r="G1635" s="59">
        <v>129.24</v>
      </c>
      <c r="H1635" s="60">
        <v>387.72</v>
      </c>
      <c r="I1635" s="38"/>
      <c r="J1635" s="38"/>
      <c r="L1635" s="27"/>
    </row>
    <row r="1636" spans="1:12" ht="16.5" customHeight="1" x14ac:dyDescent="0.25">
      <c r="A1636" s="55" t="s">
        <v>4118</v>
      </c>
      <c r="B1636" s="56" t="s">
        <v>4145</v>
      </c>
      <c r="C1636" s="57" t="s">
        <v>4146</v>
      </c>
      <c r="D1636" s="56" t="s">
        <v>6792</v>
      </c>
      <c r="E1636" s="56" t="s">
        <v>19</v>
      </c>
      <c r="F1636" s="58">
        <v>5</v>
      </c>
      <c r="G1636" s="59">
        <v>77.27</v>
      </c>
      <c r="H1636" s="60">
        <v>386.35</v>
      </c>
      <c r="I1636" s="38"/>
      <c r="J1636" s="38"/>
      <c r="L1636" s="27"/>
    </row>
    <row r="1637" spans="1:12" ht="16.5" customHeight="1" x14ac:dyDescent="0.25">
      <c r="A1637" s="55" t="s">
        <v>6201</v>
      </c>
      <c r="B1637" s="56" t="s">
        <v>6214</v>
      </c>
      <c r="C1637" s="57" t="s">
        <v>6215</v>
      </c>
      <c r="D1637" s="56" t="s">
        <v>6792</v>
      </c>
      <c r="E1637" s="56" t="s">
        <v>12</v>
      </c>
      <c r="F1637" s="58">
        <v>52</v>
      </c>
      <c r="G1637" s="59">
        <v>7.4</v>
      </c>
      <c r="H1637" s="60">
        <v>384.8</v>
      </c>
      <c r="I1637" s="38"/>
      <c r="J1637" s="38"/>
      <c r="L1637" s="27"/>
    </row>
    <row r="1638" spans="1:12" ht="16.5" customHeight="1" x14ac:dyDescent="0.25">
      <c r="A1638" s="55" t="s">
        <v>4500</v>
      </c>
      <c r="B1638" s="56" t="s">
        <v>4504</v>
      </c>
      <c r="C1638" s="57" t="s">
        <v>4505</v>
      </c>
      <c r="D1638" s="56" t="s">
        <v>6792</v>
      </c>
      <c r="E1638" s="56" t="s">
        <v>12</v>
      </c>
      <c r="F1638" s="61">
        <v>30</v>
      </c>
      <c r="G1638" s="59">
        <v>12.82</v>
      </c>
      <c r="H1638" s="60">
        <v>384.6</v>
      </c>
      <c r="I1638" s="38"/>
      <c r="J1638" s="38"/>
      <c r="L1638" s="27"/>
    </row>
    <row r="1639" spans="1:12" ht="16.5" customHeight="1" x14ac:dyDescent="0.25">
      <c r="A1639" s="55" t="s">
        <v>2748</v>
      </c>
      <c r="B1639" s="56" t="s">
        <v>2749</v>
      </c>
      <c r="C1639" s="57" t="s">
        <v>2750</v>
      </c>
      <c r="D1639" s="56" t="s">
        <v>6792</v>
      </c>
      <c r="E1639" s="56" t="s">
        <v>19</v>
      </c>
      <c r="F1639" s="58">
        <v>17</v>
      </c>
      <c r="G1639" s="59">
        <v>22.44</v>
      </c>
      <c r="H1639" s="60">
        <v>381.48</v>
      </c>
      <c r="I1639" s="38"/>
      <c r="J1639" s="38"/>
      <c r="L1639" s="27"/>
    </row>
    <row r="1640" spans="1:12" ht="16.5" customHeight="1" x14ac:dyDescent="0.25">
      <c r="A1640" s="55" t="s">
        <v>5065</v>
      </c>
      <c r="B1640" s="56" t="s">
        <v>5069</v>
      </c>
      <c r="C1640" s="57" t="s">
        <v>5070</v>
      </c>
      <c r="D1640" s="56" t="s">
        <v>6792</v>
      </c>
      <c r="E1640" s="56" t="s">
        <v>12</v>
      </c>
      <c r="F1640" s="58">
        <v>5</v>
      </c>
      <c r="G1640" s="59">
        <v>76.05</v>
      </c>
      <c r="H1640" s="60">
        <v>380.25</v>
      </c>
      <c r="I1640" s="38"/>
      <c r="J1640" s="38"/>
      <c r="L1640" s="27"/>
    </row>
    <row r="1641" spans="1:12" ht="16.5" customHeight="1" x14ac:dyDescent="0.25">
      <c r="A1641" s="55" t="s">
        <v>3737</v>
      </c>
      <c r="B1641" s="56" t="s">
        <v>3750</v>
      </c>
      <c r="C1641" s="57" t="s">
        <v>3751</v>
      </c>
      <c r="D1641" s="56" t="s">
        <v>6792</v>
      </c>
      <c r="E1641" s="56" t="s">
        <v>19</v>
      </c>
      <c r="F1641" s="58">
        <v>8</v>
      </c>
      <c r="G1641" s="59">
        <v>47.38</v>
      </c>
      <c r="H1641" s="60">
        <v>379.04</v>
      </c>
      <c r="I1641" s="38"/>
      <c r="J1641" s="38"/>
      <c r="L1641" s="27"/>
    </row>
    <row r="1642" spans="1:12" ht="16.5" customHeight="1" x14ac:dyDescent="0.25">
      <c r="A1642" s="55" t="s">
        <v>3914</v>
      </c>
      <c r="B1642" s="56" t="s">
        <v>3936</v>
      </c>
      <c r="C1642" s="57" t="s">
        <v>3937</v>
      </c>
      <c r="D1642" s="56" t="s">
        <v>6792</v>
      </c>
      <c r="E1642" s="56" t="s">
        <v>19</v>
      </c>
      <c r="F1642" s="58">
        <v>5</v>
      </c>
      <c r="G1642" s="59">
        <v>75.45</v>
      </c>
      <c r="H1642" s="60">
        <v>377.25</v>
      </c>
      <c r="I1642" s="38"/>
      <c r="J1642" s="38"/>
      <c r="L1642" s="27"/>
    </row>
    <row r="1643" spans="1:12" ht="16.5" customHeight="1" x14ac:dyDescent="0.25">
      <c r="A1643" s="55" t="s">
        <v>2914</v>
      </c>
      <c r="B1643" s="56" t="s">
        <v>2915</v>
      </c>
      <c r="C1643" s="57" t="s">
        <v>2916</v>
      </c>
      <c r="D1643" s="56" t="s">
        <v>11</v>
      </c>
      <c r="E1643" s="56" t="s">
        <v>19</v>
      </c>
      <c r="F1643" s="58">
        <v>20</v>
      </c>
      <c r="G1643" s="59">
        <v>18.829999999999998</v>
      </c>
      <c r="H1643" s="60">
        <v>376.6</v>
      </c>
      <c r="I1643" s="38"/>
      <c r="J1643" s="38"/>
      <c r="L1643" s="27"/>
    </row>
    <row r="1644" spans="1:12" ht="16.5" customHeight="1" x14ac:dyDescent="0.25">
      <c r="A1644" s="55" t="s">
        <v>5700</v>
      </c>
      <c r="B1644" s="56" t="s">
        <v>5701</v>
      </c>
      <c r="C1644" s="57" t="s">
        <v>5702</v>
      </c>
      <c r="D1644" s="56" t="s">
        <v>6792</v>
      </c>
      <c r="E1644" s="56" t="s">
        <v>68</v>
      </c>
      <c r="F1644" s="58">
        <v>7</v>
      </c>
      <c r="G1644" s="59">
        <v>53.74</v>
      </c>
      <c r="H1644" s="60">
        <v>376.18</v>
      </c>
      <c r="I1644" s="38"/>
      <c r="J1644" s="38"/>
      <c r="L1644" s="27"/>
    </row>
    <row r="1645" spans="1:12" ht="16.5" customHeight="1" x14ac:dyDescent="0.25">
      <c r="A1645" s="55" t="s">
        <v>4895</v>
      </c>
      <c r="B1645" s="56" t="s">
        <v>4899</v>
      </c>
      <c r="C1645" s="57" t="s">
        <v>4900</v>
      </c>
      <c r="D1645" s="56" t="s">
        <v>11</v>
      </c>
      <c r="E1645" s="56" t="s">
        <v>68</v>
      </c>
      <c r="F1645" s="58">
        <v>7</v>
      </c>
      <c r="G1645" s="59">
        <v>53.17</v>
      </c>
      <c r="H1645" s="60">
        <v>372.19</v>
      </c>
      <c r="I1645" s="38"/>
      <c r="J1645" s="38"/>
      <c r="L1645" s="27"/>
    </row>
    <row r="1646" spans="1:12" ht="16.5" customHeight="1" x14ac:dyDescent="0.25">
      <c r="A1646" s="55" t="s">
        <v>1275</v>
      </c>
      <c r="B1646" s="56" t="s">
        <v>1282</v>
      </c>
      <c r="C1646" s="57" t="s">
        <v>1283</v>
      </c>
      <c r="D1646" s="56" t="s">
        <v>6792</v>
      </c>
      <c r="E1646" s="56" t="s">
        <v>19</v>
      </c>
      <c r="F1646" s="58">
        <v>5</v>
      </c>
      <c r="G1646" s="59">
        <v>74.290000000000006</v>
      </c>
      <c r="H1646" s="60">
        <v>371.45</v>
      </c>
      <c r="I1646" s="38"/>
      <c r="J1646" s="38"/>
      <c r="L1646" s="27"/>
    </row>
    <row r="1647" spans="1:12" ht="15" customHeight="1" x14ac:dyDescent="0.25">
      <c r="A1647" s="55" t="s">
        <v>5853</v>
      </c>
      <c r="B1647" s="56" t="s">
        <v>5857</v>
      </c>
      <c r="C1647" s="57" t="s">
        <v>5858</v>
      </c>
      <c r="D1647" s="56" t="s">
        <v>6792</v>
      </c>
      <c r="E1647" s="56" t="s">
        <v>68</v>
      </c>
      <c r="F1647" s="58">
        <v>2</v>
      </c>
      <c r="G1647" s="59">
        <v>185.69</v>
      </c>
      <c r="H1647" s="60">
        <v>371.38</v>
      </c>
      <c r="I1647" s="38"/>
      <c r="J1647" s="38"/>
      <c r="L1647" s="27"/>
    </row>
    <row r="1648" spans="1:12" ht="16.5" customHeight="1" x14ac:dyDescent="0.25">
      <c r="A1648" s="55" t="s">
        <v>4934</v>
      </c>
      <c r="B1648" s="56" t="s">
        <v>4938</v>
      </c>
      <c r="C1648" s="57" t="s">
        <v>4939</v>
      </c>
      <c r="D1648" s="56" t="s">
        <v>6792</v>
      </c>
      <c r="E1648" s="56" t="s">
        <v>68</v>
      </c>
      <c r="F1648" s="58">
        <v>7</v>
      </c>
      <c r="G1648" s="59">
        <v>52.86</v>
      </c>
      <c r="H1648" s="60">
        <v>370.02</v>
      </c>
      <c r="I1648" s="38"/>
      <c r="J1648" s="38"/>
      <c r="L1648" s="27"/>
    </row>
    <row r="1649" spans="1:12" ht="16.5" customHeight="1" x14ac:dyDescent="0.25">
      <c r="A1649" s="55" t="s">
        <v>754</v>
      </c>
      <c r="B1649" s="56" t="s">
        <v>755</v>
      </c>
      <c r="C1649" s="57" t="s">
        <v>756</v>
      </c>
      <c r="D1649" s="56" t="s">
        <v>6792</v>
      </c>
      <c r="E1649" s="56" t="s">
        <v>68</v>
      </c>
      <c r="F1649" s="58">
        <v>7</v>
      </c>
      <c r="G1649" s="59">
        <v>52.74</v>
      </c>
      <c r="H1649" s="60">
        <v>369.18</v>
      </c>
      <c r="I1649" s="38"/>
      <c r="J1649" s="38"/>
      <c r="L1649" s="27"/>
    </row>
    <row r="1650" spans="1:12" ht="24.75" customHeight="1" x14ac:dyDescent="0.25">
      <c r="A1650" s="55" t="s">
        <v>3966</v>
      </c>
      <c r="B1650" s="56" t="s">
        <v>3991</v>
      </c>
      <c r="C1650" s="57" t="s">
        <v>3992</v>
      </c>
      <c r="D1650" s="56" t="s">
        <v>6792</v>
      </c>
      <c r="E1650" s="56" t="s">
        <v>19</v>
      </c>
      <c r="F1650" s="58">
        <v>5</v>
      </c>
      <c r="G1650" s="59">
        <v>72.83</v>
      </c>
      <c r="H1650" s="60">
        <v>364.15</v>
      </c>
      <c r="I1650" s="38"/>
      <c r="J1650" s="38"/>
      <c r="L1650" s="27"/>
    </row>
    <row r="1651" spans="1:12" ht="24.75" customHeight="1" x14ac:dyDescent="0.25">
      <c r="A1651" s="55" t="s">
        <v>2337</v>
      </c>
      <c r="B1651" s="56" t="s">
        <v>2338</v>
      </c>
      <c r="C1651" s="57" t="s">
        <v>2339</v>
      </c>
      <c r="D1651" s="56" t="s">
        <v>6792</v>
      </c>
      <c r="E1651" s="56" t="s">
        <v>68</v>
      </c>
      <c r="F1651" s="61">
        <v>68</v>
      </c>
      <c r="G1651" s="59">
        <v>5.34</v>
      </c>
      <c r="H1651" s="60">
        <v>363.12</v>
      </c>
      <c r="I1651" s="38"/>
      <c r="J1651" s="38"/>
      <c r="L1651" s="27"/>
    </row>
    <row r="1652" spans="1:12" ht="24.75" customHeight="1" x14ac:dyDescent="0.25">
      <c r="A1652" s="55" t="s">
        <v>65</v>
      </c>
      <c r="B1652" s="56" t="s">
        <v>66</v>
      </c>
      <c r="C1652" s="57" t="s">
        <v>67</v>
      </c>
      <c r="D1652" s="56" t="s">
        <v>11</v>
      </c>
      <c r="E1652" s="56" t="s">
        <v>68</v>
      </c>
      <c r="F1652" s="58">
        <v>5</v>
      </c>
      <c r="G1652" s="59">
        <v>71.41</v>
      </c>
      <c r="H1652" s="60">
        <v>357.05</v>
      </c>
      <c r="I1652" s="38"/>
      <c r="J1652" s="38"/>
      <c r="L1652" s="27"/>
    </row>
    <row r="1653" spans="1:12" ht="24.75" customHeight="1" x14ac:dyDescent="0.25">
      <c r="A1653" s="55" t="s">
        <v>3350</v>
      </c>
      <c r="B1653" s="56" t="s">
        <v>3363</v>
      </c>
      <c r="C1653" s="57" t="s">
        <v>3364</v>
      </c>
      <c r="D1653" s="56" t="s">
        <v>6792</v>
      </c>
      <c r="E1653" s="56" t="s">
        <v>19</v>
      </c>
      <c r="F1653" s="58">
        <v>5</v>
      </c>
      <c r="G1653" s="59">
        <v>71.06</v>
      </c>
      <c r="H1653" s="60">
        <v>355.3</v>
      </c>
      <c r="I1653" s="38"/>
      <c r="J1653" s="38"/>
      <c r="L1653" s="27"/>
    </row>
    <row r="1654" spans="1:12" ht="24.75" customHeight="1" x14ac:dyDescent="0.25">
      <c r="A1654" s="55" t="s">
        <v>3359</v>
      </c>
      <c r="B1654" s="56" t="s">
        <v>3372</v>
      </c>
      <c r="C1654" s="57" t="s">
        <v>3373</v>
      </c>
      <c r="D1654" s="56" t="s">
        <v>6792</v>
      </c>
      <c r="E1654" s="56" t="s">
        <v>19</v>
      </c>
      <c r="F1654" s="58">
        <v>5</v>
      </c>
      <c r="G1654" s="59">
        <v>71.06</v>
      </c>
      <c r="H1654" s="60">
        <v>355.3</v>
      </c>
      <c r="I1654" s="38"/>
      <c r="J1654" s="38"/>
      <c r="L1654" s="27"/>
    </row>
    <row r="1655" spans="1:12" ht="16.5" customHeight="1" x14ac:dyDescent="0.25">
      <c r="A1655" s="55" t="s">
        <v>3455</v>
      </c>
      <c r="B1655" s="56" t="s">
        <v>3468</v>
      </c>
      <c r="C1655" s="57" t="s">
        <v>3469</v>
      </c>
      <c r="D1655" s="56" t="s">
        <v>6792</v>
      </c>
      <c r="E1655" s="56" t="s">
        <v>19</v>
      </c>
      <c r="F1655" s="58">
        <v>5</v>
      </c>
      <c r="G1655" s="59">
        <v>71.06</v>
      </c>
      <c r="H1655" s="60">
        <v>355.3</v>
      </c>
      <c r="I1655" s="38"/>
      <c r="J1655" s="38"/>
      <c r="L1655" s="27"/>
    </row>
    <row r="1656" spans="1:12" ht="16.5" customHeight="1" x14ac:dyDescent="0.25">
      <c r="A1656" s="55" t="s">
        <v>3470</v>
      </c>
      <c r="B1656" s="56" t="s">
        <v>3483</v>
      </c>
      <c r="C1656" s="57" t="s">
        <v>3484</v>
      </c>
      <c r="D1656" s="56" t="s">
        <v>6792</v>
      </c>
      <c r="E1656" s="56" t="s">
        <v>19</v>
      </c>
      <c r="F1656" s="58">
        <v>5</v>
      </c>
      <c r="G1656" s="59">
        <v>71.06</v>
      </c>
      <c r="H1656" s="60">
        <v>355.3</v>
      </c>
      <c r="I1656" s="38"/>
      <c r="J1656" s="38"/>
      <c r="L1656" s="27"/>
    </row>
    <row r="1657" spans="1:12" ht="16.5" customHeight="1" x14ac:dyDescent="0.25">
      <c r="A1657" s="55" t="s">
        <v>3476</v>
      </c>
      <c r="B1657" s="56" t="s">
        <v>3489</v>
      </c>
      <c r="C1657" s="57" t="s">
        <v>3490</v>
      </c>
      <c r="D1657" s="56" t="s">
        <v>6792</v>
      </c>
      <c r="E1657" s="56" t="s">
        <v>19</v>
      </c>
      <c r="F1657" s="58">
        <v>5</v>
      </c>
      <c r="G1657" s="59">
        <v>71.06</v>
      </c>
      <c r="H1657" s="60">
        <v>355.3</v>
      </c>
      <c r="I1657" s="38"/>
      <c r="J1657" s="38"/>
      <c r="L1657" s="27"/>
    </row>
    <row r="1658" spans="1:12" ht="16.5" customHeight="1" x14ac:dyDescent="0.25">
      <c r="A1658" s="55" t="s">
        <v>3482</v>
      </c>
      <c r="B1658" s="56" t="s">
        <v>3495</v>
      </c>
      <c r="C1658" s="57" t="s">
        <v>3496</v>
      </c>
      <c r="D1658" s="56" t="s">
        <v>6792</v>
      </c>
      <c r="E1658" s="56" t="s">
        <v>19</v>
      </c>
      <c r="F1658" s="58">
        <v>5</v>
      </c>
      <c r="G1658" s="59">
        <v>71.06</v>
      </c>
      <c r="H1658" s="60">
        <v>355.3</v>
      </c>
      <c r="I1658" s="38"/>
      <c r="J1658" s="38"/>
      <c r="L1658" s="27"/>
    </row>
    <row r="1659" spans="1:12" ht="16.5" customHeight="1" x14ac:dyDescent="0.25">
      <c r="A1659" s="55" t="s">
        <v>3554</v>
      </c>
      <c r="B1659" s="56" t="s">
        <v>3567</v>
      </c>
      <c r="C1659" s="57" t="s">
        <v>3568</v>
      </c>
      <c r="D1659" s="56" t="s">
        <v>6792</v>
      </c>
      <c r="E1659" s="56" t="s">
        <v>19</v>
      </c>
      <c r="F1659" s="58">
        <v>5</v>
      </c>
      <c r="G1659" s="59">
        <v>71.06</v>
      </c>
      <c r="H1659" s="60">
        <v>355.3</v>
      </c>
      <c r="I1659" s="38"/>
      <c r="J1659" s="38"/>
      <c r="L1659" s="27"/>
    </row>
    <row r="1660" spans="1:12" ht="16.5" customHeight="1" x14ac:dyDescent="0.25">
      <c r="A1660" s="55" t="s">
        <v>5133</v>
      </c>
      <c r="B1660" s="56" t="s">
        <v>5137</v>
      </c>
      <c r="C1660" s="57" t="s">
        <v>5138</v>
      </c>
      <c r="D1660" s="56" t="s">
        <v>6792</v>
      </c>
      <c r="E1660" s="56" t="s">
        <v>68</v>
      </c>
      <c r="F1660" s="58">
        <v>5</v>
      </c>
      <c r="G1660" s="59">
        <v>70.34</v>
      </c>
      <c r="H1660" s="60">
        <v>351.7</v>
      </c>
      <c r="I1660" s="38"/>
      <c r="J1660" s="38"/>
      <c r="L1660" s="27"/>
    </row>
    <row r="1661" spans="1:12" ht="16.5" customHeight="1" x14ac:dyDescent="0.25">
      <c r="A1661" s="55" t="s">
        <v>329</v>
      </c>
      <c r="B1661" s="56" t="s">
        <v>333</v>
      </c>
      <c r="C1661" s="57" t="s">
        <v>334</v>
      </c>
      <c r="D1661" s="56" t="s">
        <v>6792</v>
      </c>
      <c r="E1661" s="56" t="s">
        <v>12</v>
      </c>
      <c r="F1661" s="58">
        <v>3</v>
      </c>
      <c r="G1661" s="59">
        <v>116.91</v>
      </c>
      <c r="H1661" s="60">
        <v>350.73</v>
      </c>
      <c r="I1661" s="38"/>
      <c r="J1661" s="38"/>
      <c r="L1661" s="27"/>
    </row>
    <row r="1662" spans="1:12" ht="16.5" customHeight="1" x14ac:dyDescent="0.25">
      <c r="A1662" s="55" t="s">
        <v>2760</v>
      </c>
      <c r="B1662" s="56" t="s">
        <v>2761</v>
      </c>
      <c r="C1662" s="57" t="s">
        <v>2762</v>
      </c>
      <c r="D1662" s="56" t="s">
        <v>6792</v>
      </c>
      <c r="E1662" s="56" t="s">
        <v>19</v>
      </c>
      <c r="F1662" s="58">
        <v>5</v>
      </c>
      <c r="G1662" s="59">
        <v>69.709999999999994</v>
      </c>
      <c r="H1662" s="60">
        <v>348.55</v>
      </c>
      <c r="I1662" s="38"/>
      <c r="J1662" s="38"/>
      <c r="L1662" s="27"/>
    </row>
    <row r="1663" spans="1:12" ht="16.5" customHeight="1" x14ac:dyDescent="0.25">
      <c r="A1663" s="55" t="s">
        <v>1438</v>
      </c>
      <c r="B1663" s="56" t="s">
        <v>1439</v>
      </c>
      <c r="C1663" s="57" t="s">
        <v>1440</v>
      </c>
      <c r="D1663" s="56" t="s">
        <v>6792</v>
      </c>
      <c r="E1663" s="56" t="s">
        <v>68</v>
      </c>
      <c r="F1663" s="58">
        <v>5</v>
      </c>
      <c r="G1663" s="59">
        <v>69.7</v>
      </c>
      <c r="H1663" s="60">
        <v>348.5</v>
      </c>
      <c r="I1663" s="38"/>
      <c r="J1663" s="38"/>
      <c r="L1663" s="27"/>
    </row>
    <row r="1664" spans="1:12" ht="16.5" customHeight="1" x14ac:dyDescent="0.25">
      <c r="A1664" s="55" t="s">
        <v>3185</v>
      </c>
      <c r="B1664" s="56" t="s">
        <v>3189</v>
      </c>
      <c r="C1664" s="57" t="s">
        <v>3190</v>
      </c>
      <c r="D1664" s="56" t="s">
        <v>6792</v>
      </c>
      <c r="E1664" s="56" t="s">
        <v>19</v>
      </c>
      <c r="F1664" s="61">
        <v>2</v>
      </c>
      <c r="G1664" s="59">
        <v>173.95</v>
      </c>
      <c r="H1664" s="60">
        <v>347.9</v>
      </c>
      <c r="I1664" s="38"/>
      <c r="J1664" s="38"/>
      <c r="K1664" s="27" t="s">
        <v>6798</v>
      </c>
      <c r="L1664" s="27"/>
    </row>
    <row r="1665" spans="1:12" ht="16.5" customHeight="1" x14ac:dyDescent="0.25">
      <c r="A1665" s="55" t="s">
        <v>6392</v>
      </c>
      <c r="B1665" s="56" t="s">
        <v>6405</v>
      </c>
      <c r="C1665" s="57" t="s">
        <v>6406</v>
      </c>
      <c r="D1665" s="56" t="s">
        <v>6792</v>
      </c>
      <c r="E1665" s="56" t="s">
        <v>12</v>
      </c>
      <c r="F1665" s="58">
        <v>7</v>
      </c>
      <c r="G1665" s="59">
        <v>49.64</v>
      </c>
      <c r="H1665" s="60">
        <v>347.48</v>
      </c>
      <c r="I1665" s="38"/>
      <c r="J1665" s="38"/>
      <c r="K1665" s="27" t="s">
        <v>6533</v>
      </c>
      <c r="L1665" s="27"/>
    </row>
    <row r="1666" spans="1:12" ht="16.5" customHeight="1" x14ac:dyDescent="0.25">
      <c r="A1666" s="55" t="s">
        <v>1155</v>
      </c>
      <c r="B1666" s="56" t="s">
        <v>1156</v>
      </c>
      <c r="C1666" s="57" t="s">
        <v>1157</v>
      </c>
      <c r="D1666" s="56" t="s">
        <v>6792</v>
      </c>
      <c r="E1666" s="56" t="s">
        <v>12</v>
      </c>
      <c r="F1666" s="58">
        <v>5</v>
      </c>
      <c r="G1666" s="59">
        <v>68.95</v>
      </c>
      <c r="H1666" s="60">
        <v>344.75</v>
      </c>
      <c r="I1666" s="38"/>
      <c r="J1666" s="38"/>
      <c r="L1666" s="27"/>
    </row>
    <row r="1667" spans="1:12" ht="16.5" customHeight="1" x14ac:dyDescent="0.25">
      <c r="A1667" s="55" t="s">
        <v>3314</v>
      </c>
      <c r="B1667" s="56" t="s">
        <v>3327</v>
      </c>
      <c r="C1667" s="57" t="s">
        <v>3328</v>
      </c>
      <c r="D1667" s="56" t="s">
        <v>6792</v>
      </c>
      <c r="E1667" s="56" t="s">
        <v>19</v>
      </c>
      <c r="F1667" s="58">
        <v>5</v>
      </c>
      <c r="G1667" s="59">
        <v>68.73</v>
      </c>
      <c r="H1667" s="60">
        <v>343.65</v>
      </c>
      <c r="I1667" s="38"/>
      <c r="J1667" s="38"/>
      <c r="L1667" s="27"/>
    </row>
    <row r="1668" spans="1:12" ht="16.5" customHeight="1" x14ac:dyDescent="0.25">
      <c r="A1668" s="55" t="s">
        <v>4245</v>
      </c>
      <c r="B1668" s="56" t="s">
        <v>4279</v>
      </c>
      <c r="C1668" s="57" t="s">
        <v>4280</v>
      </c>
      <c r="D1668" s="56" t="s">
        <v>11</v>
      </c>
      <c r="E1668" s="56" t="s">
        <v>19</v>
      </c>
      <c r="F1668" s="58">
        <v>5</v>
      </c>
      <c r="G1668" s="59">
        <v>68.7</v>
      </c>
      <c r="H1668" s="60">
        <v>343.5</v>
      </c>
      <c r="I1668" s="38"/>
      <c r="J1668" s="38"/>
      <c r="L1668" s="27"/>
    </row>
    <row r="1669" spans="1:12" ht="16.5" customHeight="1" x14ac:dyDescent="0.25">
      <c r="A1669" s="55" t="s">
        <v>4412</v>
      </c>
      <c r="B1669" s="56" t="s">
        <v>4415</v>
      </c>
      <c r="C1669" s="57" t="s">
        <v>4416</v>
      </c>
      <c r="D1669" s="56" t="s">
        <v>6792</v>
      </c>
      <c r="E1669" s="56" t="s">
        <v>12</v>
      </c>
      <c r="F1669" s="58">
        <v>5</v>
      </c>
      <c r="G1669" s="59">
        <v>68.25</v>
      </c>
      <c r="H1669" s="60">
        <v>341.25</v>
      </c>
      <c r="I1669" s="38"/>
      <c r="J1669" s="38"/>
      <c r="L1669" s="27"/>
    </row>
    <row r="1670" spans="1:12" ht="16.5" customHeight="1" x14ac:dyDescent="0.25">
      <c r="A1670" s="55" t="s">
        <v>5679</v>
      </c>
      <c r="B1670" s="56" t="s">
        <v>5680</v>
      </c>
      <c r="C1670" s="57" t="s">
        <v>5681</v>
      </c>
      <c r="D1670" s="56" t="s">
        <v>6792</v>
      </c>
      <c r="E1670" s="56" t="s">
        <v>12</v>
      </c>
      <c r="F1670" s="58">
        <v>2</v>
      </c>
      <c r="G1670" s="59">
        <v>170.15</v>
      </c>
      <c r="H1670" s="60">
        <v>340.3</v>
      </c>
      <c r="I1670" s="38"/>
      <c r="J1670" s="38"/>
      <c r="L1670" s="27"/>
    </row>
    <row r="1671" spans="1:12" ht="16.5" customHeight="1" x14ac:dyDescent="0.25">
      <c r="A1671" s="55" t="s">
        <v>1317</v>
      </c>
      <c r="B1671" s="56" t="s">
        <v>1324</v>
      </c>
      <c r="C1671" s="57" t="s">
        <v>1325</v>
      </c>
      <c r="D1671" s="56" t="s">
        <v>6792</v>
      </c>
      <c r="E1671" s="56" t="s">
        <v>12</v>
      </c>
      <c r="F1671" s="58">
        <v>5</v>
      </c>
      <c r="G1671" s="59">
        <v>67.89</v>
      </c>
      <c r="H1671" s="60">
        <v>339.45</v>
      </c>
      <c r="I1671" s="38"/>
      <c r="J1671" s="38"/>
      <c r="L1671" s="27"/>
    </row>
    <row r="1672" spans="1:12" ht="16.5" customHeight="1" x14ac:dyDescent="0.25">
      <c r="A1672" s="55" t="s">
        <v>6289</v>
      </c>
      <c r="B1672" s="56" t="s">
        <v>6302</v>
      </c>
      <c r="C1672" s="57" t="s">
        <v>6303</v>
      </c>
      <c r="D1672" s="56" t="s">
        <v>6792</v>
      </c>
      <c r="E1672" s="56" t="s">
        <v>68</v>
      </c>
      <c r="F1672" s="58">
        <v>7</v>
      </c>
      <c r="G1672" s="59">
        <v>48.39</v>
      </c>
      <c r="H1672" s="60">
        <v>338.73</v>
      </c>
      <c r="I1672" s="38"/>
      <c r="J1672" s="38"/>
      <c r="L1672" s="27"/>
    </row>
    <row r="1673" spans="1:12" ht="16.5" customHeight="1" x14ac:dyDescent="0.25">
      <c r="A1673" s="55" t="s">
        <v>2811</v>
      </c>
      <c r="B1673" s="56" t="s">
        <v>2812</v>
      </c>
      <c r="C1673" s="57" t="s">
        <v>2813</v>
      </c>
      <c r="D1673" s="56" t="s">
        <v>6792</v>
      </c>
      <c r="E1673" s="56" t="s">
        <v>68</v>
      </c>
      <c r="F1673" s="58">
        <v>13</v>
      </c>
      <c r="G1673" s="59">
        <v>26.03</v>
      </c>
      <c r="H1673" s="60">
        <v>338.39</v>
      </c>
      <c r="I1673" s="38"/>
      <c r="J1673" s="38"/>
      <c r="L1673" s="27"/>
    </row>
    <row r="1674" spans="1:12" ht="16.5" customHeight="1" x14ac:dyDescent="0.25">
      <c r="A1674" s="55" t="s">
        <v>4892</v>
      </c>
      <c r="B1674" s="56" t="s">
        <v>4896</v>
      </c>
      <c r="C1674" s="57" t="s">
        <v>4897</v>
      </c>
      <c r="D1674" s="56" t="s">
        <v>11</v>
      </c>
      <c r="E1674" s="56" t="s">
        <v>68</v>
      </c>
      <c r="F1674" s="58">
        <v>7</v>
      </c>
      <c r="G1674" s="59">
        <v>48.24</v>
      </c>
      <c r="H1674" s="60">
        <v>337.68</v>
      </c>
      <c r="I1674" s="38"/>
      <c r="J1674" s="38"/>
      <c r="L1674" s="27"/>
    </row>
    <row r="1675" spans="1:12" ht="16.5" customHeight="1" x14ac:dyDescent="0.25">
      <c r="A1675" s="55" t="s">
        <v>5935</v>
      </c>
      <c r="B1675" s="56" t="s">
        <v>5939</v>
      </c>
      <c r="C1675" s="57" t="s">
        <v>5940</v>
      </c>
      <c r="D1675" s="56" t="s">
        <v>6792</v>
      </c>
      <c r="E1675" s="56" t="s">
        <v>19</v>
      </c>
      <c r="F1675" s="58">
        <v>7</v>
      </c>
      <c r="G1675" s="59">
        <v>47.84</v>
      </c>
      <c r="H1675" s="60">
        <v>334.88</v>
      </c>
      <c r="I1675" s="38"/>
      <c r="J1675" s="38"/>
      <c r="L1675" s="27"/>
    </row>
    <row r="1676" spans="1:12" ht="16.5" customHeight="1" x14ac:dyDescent="0.25">
      <c r="A1676" s="55" t="s">
        <v>4456</v>
      </c>
      <c r="B1676" s="56" t="s">
        <v>4457</v>
      </c>
      <c r="C1676" s="57" t="s">
        <v>4458</v>
      </c>
      <c r="D1676" s="56" t="s">
        <v>11</v>
      </c>
      <c r="E1676" s="56" t="s">
        <v>12</v>
      </c>
      <c r="F1676" s="58">
        <v>6</v>
      </c>
      <c r="G1676" s="59">
        <v>55.44</v>
      </c>
      <c r="H1676" s="60">
        <v>332.64</v>
      </c>
      <c r="I1676" s="38"/>
      <c r="J1676" s="38"/>
      <c r="L1676" s="27"/>
    </row>
    <row r="1677" spans="1:12" ht="24.75" customHeight="1" x14ac:dyDescent="0.25">
      <c r="A1677" s="55" t="s">
        <v>974</v>
      </c>
      <c r="B1677" s="56" t="s">
        <v>975</v>
      </c>
      <c r="C1677" s="57" t="s">
        <v>976</v>
      </c>
      <c r="D1677" s="56" t="s">
        <v>6792</v>
      </c>
      <c r="E1677" s="56" t="s">
        <v>12</v>
      </c>
      <c r="F1677" s="58">
        <v>7</v>
      </c>
      <c r="G1677" s="59">
        <v>47.38</v>
      </c>
      <c r="H1677" s="60">
        <v>331.66</v>
      </c>
      <c r="I1677" s="38"/>
      <c r="J1677" s="38"/>
      <c r="L1677" s="27"/>
    </row>
    <row r="1678" spans="1:12" ht="16.5" customHeight="1" x14ac:dyDescent="0.25">
      <c r="A1678" s="55" t="s">
        <v>4020</v>
      </c>
      <c r="B1678" s="56" t="s">
        <v>4045</v>
      </c>
      <c r="C1678" s="57" t="s">
        <v>4046</v>
      </c>
      <c r="D1678" s="56" t="s">
        <v>6792</v>
      </c>
      <c r="E1678" s="56" t="s">
        <v>19</v>
      </c>
      <c r="F1678" s="58">
        <v>3</v>
      </c>
      <c r="G1678" s="59">
        <v>110.45</v>
      </c>
      <c r="H1678" s="60">
        <v>331.35</v>
      </c>
      <c r="I1678" s="38"/>
      <c r="J1678" s="38"/>
      <c r="L1678" s="27"/>
    </row>
    <row r="1679" spans="1:12" ht="16.5" customHeight="1" x14ac:dyDescent="0.25">
      <c r="A1679" s="55" t="s">
        <v>2802</v>
      </c>
      <c r="B1679" s="56" t="s">
        <v>2803</v>
      </c>
      <c r="C1679" s="57" t="s">
        <v>2804</v>
      </c>
      <c r="D1679" s="56" t="s">
        <v>11</v>
      </c>
      <c r="E1679" s="56" t="s">
        <v>68</v>
      </c>
      <c r="F1679" s="58">
        <v>5</v>
      </c>
      <c r="G1679" s="59">
        <v>66.040000000000006</v>
      </c>
      <c r="H1679" s="60">
        <v>330.2</v>
      </c>
      <c r="I1679" s="38"/>
      <c r="J1679" s="38"/>
      <c r="L1679" s="27"/>
    </row>
    <row r="1680" spans="1:12" ht="16.5" customHeight="1" x14ac:dyDescent="0.25">
      <c r="A1680" s="55" t="s">
        <v>3963</v>
      </c>
      <c r="B1680" s="56" t="s">
        <v>3988</v>
      </c>
      <c r="C1680" s="57" t="s">
        <v>3989</v>
      </c>
      <c r="D1680" s="56" t="s">
        <v>6792</v>
      </c>
      <c r="E1680" s="56" t="s">
        <v>19</v>
      </c>
      <c r="F1680" s="58">
        <v>5</v>
      </c>
      <c r="G1680" s="59">
        <v>64.91</v>
      </c>
      <c r="H1680" s="60">
        <v>324.55</v>
      </c>
      <c r="I1680" s="38"/>
      <c r="J1680" s="38"/>
      <c r="L1680" s="27"/>
    </row>
    <row r="1681" spans="1:12" ht="16.5" customHeight="1" x14ac:dyDescent="0.25">
      <c r="A1681" s="55" t="s">
        <v>3674</v>
      </c>
      <c r="B1681" s="56" t="s">
        <v>3687</v>
      </c>
      <c r="C1681" s="57" t="s">
        <v>3688</v>
      </c>
      <c r="D1681" s="56" t="s">
        <v>6792</v>
      </c>
      <c r="E1681" s="56" t="s">
        <v>19</v>
      </c>
      <c r="F1681" s="58">
        <v>5</v>
      </c>
      <c r="G1681" s="59">
        <v>64.86</v>
      </c>
      <c r="H1681" s="60">
        <v>324.3</v>
      </c>
      <c r="I1681" s="38"/>
      <c r="J1681" s="38"/>
      <c r="L1681" s="27"/>
    </row>
    <row r="1682" spans="1:12" ht="16.5" customHeight="1" x14ac:dyDescent="0.25">
      <c r="A1682" s="55" t="s">
        <v>5601</v>
      </c>
      <c r="B1682" s="56" t="s">
        <v>5605</v>
      </c>
      <c r="C1682" s="57" t="s">
        <v>5606</v>
      </c>
      <c r="D1682" s="56" t="s">
        <v>6792</v>
      </c>
      <c r="E1682" s="56" t="s">
        <v>12</v>
      </c>
      <c r="F1682" s="58">
        <v>5</v>
      </c>
      <c r="G1682" s="59">
        <v>64.84</v>
      </c>
      <c r="H1682" s="60">
        <v>324.2</v>
      </c>
      <c r="I1682" s="38"/>
      <c r="J1682" s="38"/>
      <c r="L1682" s="27"/>
    </row>
    <row r="1683" spans="1:12" ht="16.5" customHeight="1" x14ac:dyDescent="0.25">
      <c r="A1683" s="55" t="s">
        <v>4008</v>
      </c>
      <c r="B1683" s="56" t="s">
        <v>4033</v>
      </c>
      <c r="C1683" s="57" t="s">
        <v>4034</v>
      </c>
      <c r="D1683" s="56" t="s">
        <v>6792</v>
      </c>
      <c r="E1683" s="56" t="s">
        <v>19</v>
      </c>
      <c r="F1683" s="58">
        <v>7</v>
      </c>
      <c r="G1683" s="59">
        <v>46.09</v>
      </c>
      <c r="H1683" s="60">
        <v>322.63</v>
      </c>
      <c r="I1683" s="38"/>
      <c r="J1683" s="38"/>
      <c r="L1683" s="27"/>
    </row>
    <row r="1684" spans="1:12" ht="16.5" customHeight="1" x14ac:dyDescent="0.25">
      <c r="A1684" s="55" t="s">
        <v>6380</v>
      </c>
      <c r="B1684" s="56" t="s">
        <v>6393</v>
      </c>
      <c r="C1684" s="57" t="s">
        <v>6394</v>
      </c>
      <c r="D1684" s="56" t="s">
        <v>6792</v>
      </c>
      <c r="E1684" s="56" t="s">
        <v>12</v>
      </c>
      <c r="F1684" s="58">
        <v>7</v>
      </c>
      <c r="G1684" s="59">
        <v>45.96</v>
      </c>
      <c r="H1684" s="60">
        <v>321.72000000000003</v>
      </c>
      <c r="I1684" s="38"/>
      <c r="J1684" s="38"/>
      <c r="K1684" s="27" t="s">
        <v>6533</v>
      </c>
      <c r="L1684" s="27"/>
    </row>
    <row r="1685" spans="1:12" ht="16.5" customHeight="1" x14ac:dyDescent="0.25">
      <c r="A1685" s="55" t="s">
        <v>75</v>
      </c>
      <c r="B1685" s="56" t="s">
        <v>76</v>
      </c>
      <c r="C1685" s="57" t="s">
        <v>77</v>
      </c>
      <c r="D1685" s="56" t="s">
        <v>11</v>
      </c>
      <c r="E1685" s="56" t="s">
        <v>29</v>
      </c>
      <c r="F1685" s="58">
        <v>2</v>
      </c>
      <c r="G1685" s="59">
        <v>160.19999999999999</v>
      </c>
      <c r="H1685" s="60">
        <v>320.39999999999998</v>
      </c>
      <c r="I1685" s="38"/>
      <c r="J1685" s="38"/>
      <c r="L1685" s="27"/>
    </row>
    <row r="1686" spans="1:12" ht="16.5" customHeight="1" x14ac:dyDescent="0.25">
      <c r="A1686" s="55" t="s">
        <v>118</v>
      </c>
      <c r="B1686" s="56" t="s">
        <v>119</v>
      </c>
      <c r="C1686" s="57" t="s">
        <v>120</v>
      </c>
      <c r="D1686" s="56" t="s">
        <v>6792</v>
      </c>
      <c r="E1686" s="56" t="s">
        <v>12</v>
      </c>
      <c r="F1686" s="58">
        <v>26</v>
      </c>
      <c r="G1686" s="59">
        <v>12.24</v>
      </c>
      <c r="H1686" s="60">
        <v>318.24</v>
      </c>
      <c r="I1686" s="38"/>
      <c r="J1686" s="38"/>
      <c r="L1686" s="27"/>
    </row>
    <row r="1687" spans="1:12" ht="16.5" customHeight="1" x14ac:dyDescent="0.25">
      <c r="A1687" s="55" t="s">
        <v>3893</v>
      </c>
      <c r="B1687" s="56" t="s">
        <v>3915</v>
      </c>
      <c r="C1687" s="57" t="s">
        <v>3916</v>
      </c>
      <c r="D1687" s="56" t="s">
        <v>11</v>
      </c>
      <c r="E1687" s="56" t="s">
        <v>19</v>
      </c>
      <c r="F1687" s="58">
        <v>5</v>
      </c>
      <c r="G1687" s="59">
        <v>63.64</v>
      </c>
      <c r="H1687" s="60">
        <v>318.2</v>
      </c>
      <c r="I1687" s="38"/>
      <c r="J1687" s="38"/>
      <c r="L1687" s="27"/>
    </row>
    <row r="1688" spans="1:12" ht="16.5" customHeight="1" x14ac:dyDescent="0.25">
      <c r="A1688" s="55" t="s">
        <v>794</v>
      </c>
      <c r="B1688" s="56" t="s">
        <v>795</v>
      </c>
      <c r="C1688" s="57" t="s">
        <v>796</v>
      </c>
      <c r="D1688" s="56" t="s">
        <v>6792</v>
      </c>
      <c r="E1688" s="56" t="s">
        <v>19</v>
      </c>
      <c r="F1688" s="58">
        <v>26</v>
      </c>
      <c r="G1688" s="59">
        <v>12.09</v>
      </c>
      <c r="H1688" s="60">
        <v>314.33999999999997</v>
      </c>
      <c r="I1688" s="38"/>
      <c r="J1688" s="38"/>
      <c r="L1688" s="27"/>
    </row>
    <row r="1689" spans="1:12" ht="16.5" customHeight="1" x14ac:dyDescent="0.25">
      <c r="A1689" s="55" t="s">
        <v>2923</v>
      </c>
      <c r="B1689" s="56" t="s">
        <v>2924</v>
      </c>
      <c r="C1689" s="57" t="s">
        <v>2925</v>
      </c>
      <c r="D1689" s="56" t="s">
        <v>6792</v>
      </c>
      <c r="E1689" s="56" t="s">
        <v>19</v>
      </c>
      <c r="F1689" s="58">
        <v>5</v>
      </c>
      <c r="G1689" s="59">
        <v>62.61</v>
      </c>
      <c r="H1689" s="60">
        <v>313.05</v>
      </c>
      <c r="I1689" s="38"/>
      <c r="J1689" s="38"/>
      <c r="L1689" s="27"/>
    </row>
    <row r="1690" spans="1:12" ht="16.5" customHeight="1" x14ac:dyDescent="0.25">
      <c r="A1690" s="55" t="s">
        <v>1311</v>
      </c>
      <c r="B1690" s="56" t="s">
        <v>1318</v>
      </c>
      <c r="C1690" s="57" t="s">
        <v>1319</v>
      </c>
      <c r="D1690" s="56" t="s">
        <v>6792</v>
      </c>
      <c r="E1690" s="56" t="s">
        <v>68</v>
      </c>
      <c r="F1690" s="58">
        <v>5</v>
      </c>
      <c r="G1690" s="59">
        <v>62.59</v>
      </c>
      <c r="H1690" s="60">
        <v>312.95</v>
      </c>
      <c r="I1690" s="38"/>
      <c r="J1690" s="38"/>
      <c r="L1690" s="27"/>
    </row>
    <row r="1691" spans="1:12" ht="16.5" customHeight="1" x14ac:dyDescent="0.25">
      <c r="A1691" s="55" t="s">
        <v>1744</v>
      </c>
      <c r="B1691" s="56" t="s">
        <v>1745</v>
      </c>
      <c r="C1691" s="57" t="s">
        <v>1746</v>
      </c>
      <c r="D1691" s="56" t="s">
        <v>6792</v>
      </c>
      <c r="E1691" s="56" t="s">
        <v>19</v>
      </c>
      <c r="F1691" s="58">
        <v>4</v>
      </c>
      <c r="G1691" s="59">
        <v>78.150000000000006</v>
      </c>
      <c r="H1691" s="60">
        <v>312.60000000000002</v>
      </c>
      <c r="I1691" s="38"/>
      <c r="J1691" s="38"/>
      <c r="L1691" s="27"/>
    </row>
    <row r="1692" spans="1:12" ht="16.5" customHeight="1" x14ac:dyDescent="0.25">
      <c r="A1692" s="55" t="s">
        <v>1308</v>
      </c>
      <c r="B1692" s="56" t="s">
        <v>1315</v>
      </c>
      <c r="C1692" s="57" t="s">
        <v>1316</v>
      </c>
      <c r="D1692" s="56" t="s">
        <v>6792</v>
      </c>
      <c r="E1692" s="56" t="s">
        <v>68</v>
      </c>
      <c r="F1692" s="58">
        <v>5</v>
      </c>
      <c r="G1692" s="59">
        <v>62.41</v>
      </c>
      <c r="H1692" s="60">
        <v>312.05</v>
      </c>
      <c r="I1692" s="38"/>
      <c r="J1692" s="38"/>
      <c r="L1692" s="27"/>
    </row>
    <row r="1693" spans="1:12" ht="16.5" customHeight="1" x14ac:dyDescent="0.25">
      <c r="A1693" s="55" t="s">
        <v>6374</v>
      </c>
      <c r="B1693" s="56" t="s">
        <v>6387</v>
      </c>
      <c r="C1693" s="57" t="s">
        <v>6388</v>
      </c>
      <c r="D1693" s="56" t="s">
        <v>6792</v>
      </c>
      <c r="E1693" s="56" t="s">
        <v>12</v>
      </c>
      <c r="F1693" s="58">
        <v>7</v>
      </c>
      <c r="G1693" s="59">
        <v>44.25</v>
      </c>
      <c r="H1693" s="60">
        <v>309.75</v>
      </c>
      <c r="I1693" s="38"/>
      <c r="J1693" s="38"/>
      <c r="K1693" s="27" t="s">
        <v>6533</v>
      </c>
      <c r="L1693" s="27"/>
    </row>
    <row r="1694" spans="1:12" ht="16.5" customHeight="1" x14ac:dyDescent="0.25">
      <c r="A1694" s="55" t="s">
        <v>1314</v>
      </c>
      <c r="B1694" s="56" t="s">
        <v>1321</v>
      </c>
      <c r="C1694" s="57" t="s">
        <v>1322</v>
      </c>
      <c r="D1694" s="56" t="s">
        <v>6792</v>
      </c>
      <c r="E1694" s="56" t="s">
        <v>68</v>
      </c>
      <c r="F1694" s="58">
        <v>5</v>
      </c>
      <c r="G1694" s="59">
        <v>61.3</v>
      </c>
      <c r="H1694" s="60">
        <v>306.5</v>
      </c>
      <c r="I1694" s="38"/>
      <c r="J1694" s="38"/>
      <c r="L1694" s="27"/>
    </row>
    <row r="1695" spans="1:12" ht="16.5" customHeight="1" x14ac:dyDescent="0.25">
      <c r="A1695" s="55" t="s">
        <v>4384</v>
      </c>
      <c r="B1695" s="56" t="s">
        <v>4382</v>
      </c>
      <c r="C1695" s="57" t="s">
        <v>4383</v>
      </c>
      <c r="D1695" s="56" t="s">
        <v>6792</v>
      </c>
      <c r="E1695" s="56" t="s">
        <v>12</v>
      </c>
      <c r="F1695" s="58">
        <v>179</v>
      </c>
      <c r="G1695" s="59">
        <v>1.71</v>
      </c>
      <c r="H1695" s="60">
        <v>306.08999999999997</v>
      </c>
      <c r="I1695" s="38"/>
      <c r="J1695" s="38"/>
      <c r="L1695" s="27"/>
    </row>
    <row r="1696" spans="1:12" ht="16.5" customHeight="1" x14ac:dyDescent="0.25">
      <c r="A1696" s="55" t="s">
        <v>674</v>
      </c>
      <c r="B1696" s="56" t="s">
        <v>675</v>
      </c>
      <c r="C1696" s="57" t="s">
        <v>676</v>
      </c>
      <c r="D1696" s="56" t="s">
        <v>6792</v>
      </c>
      <c r="E1696" s="56" t="s">
        <v>19</v>
      </c>
      <c r="F1696" s="58">
        <v>5</v>
      </c>
      <c r="G1696" s="59">
        <v>61.11</v>
      </c>
      <c r="H1696" s="60">
        <v>305.55</v>
      </c>
      <c r="I1696" s="38"/>
      <c r="J1696" s="38"/>
      <c r="L1696" s="27"/>
    </row>
    <row r="1697" spans="1:12" ht="16.5" customHeight="1" x14ac:dyDescent="0.25">
      <c r="A1697" s="55" t="s">
        <v>6827</v>
      </c>
      <c r="B1697" s="56" t="s">
        <v>4791</v>
      </c>
      <c r="C1697" s="57" t="s">
        <v>4792</v>
      </c>
      <c r="D1697" s="56" t="s">
        <v>6792</v>
      </c>
      <c r="E1697" s="56" t="s">
        <v>12</v>
      </c>
      <c r="F1697" s="58">
        <v>2</v>
      </c>
      <c r="G1697" s="59">
        <v>152.41</v>
      </c>
      <c r="H1697" s="60">
        <v>304.82</v>
      </c>
      <c r="I1697" s="38"/>
      <c r="J1697" s="38"/>
      <c r="L1697" s="27"/>
    </row>
    <row r="1698" spans="1:12" ht="16.5" customHeight="1" x14ac:dyDescent="0.25">
      <c r="A1698" s="55" t="s">
        <v>2085</v>
      </c>
      <c r="B1698" s="56" t="s">
        <v>2086</v>
      </c>
      <c r="C1698" s="57" t="s">
        <v>2087</v>
      </c>
      <c r="D1698" s="56" t="s">
        <v>6792</v>
      </c>
      <c r="E1698" s="56" t="s">
        <v>19</v>
      </c>
      <c r="F1698" s="61">
        <v>5</v>
      </c>
      <c r="G1698" s="59">
        <v>60.51</v>
      </c>
      <c r="H1698" s="60">
        <v>302.55</v>
      </c>
      <c r="I1698" s="38"/>
      <c r="J1698" s="38"/>
      <c r="L1698" s="27"/>
    </row>
    <row r="1699" spans="1:12" ht="16.5" customHeight="1" x14ac:dyDescent="0.25">
      <c r="A1699" s="55" t="s">
        <v>6371</v>
      </c>
      <c r="B1699" s="56" t="s">
        <v>6384</v>
      </c>
      <c r="C1699" s="57" t="s">
        <v>6385</v>
      </c>
      <c r="D1699" s="56" t="s">
        <v>6792</v>
      </c>
      <c r="E1699" s="56" t="s">
        <v>12</v>
      </c>
      <c r="F1699" s="58">
        <v>7</v>
      </c>
      <c r="G1699" s="59">
        <v>42.79</v>
      </c>
      <c r="H1699" s="60">
        <v>299.52999999999997</v>
      </c>
      <c r="I1699" s="38"/>
      <c r="J1699" s="38"/>
      <c r="K1699" s="27" t="s">
        <v>6533</v>
      </c>
      <c r="L1699" s="27"/>
    </row>
    <row r="1700" spans="1:12" ht="16.5" customHeight="1" x14ac:dyDescent="0.25">
      <c r="A1700" s="55" t="s">
        <v>5688</v>
      </c>
      <c r="B1700" s="56" t="s">
        <v>5689</v>
      </c>
      <c r="C1700" s="57" t="s">
        <v>5690</v>
      </c>
      <c r="D1700" s="56" t="s">
        <v>6792</v>
      </c>
      <c r="E1700" s="56" t="s">
        <v>12</v>
      </c>
      <c r="F1700" s="58">
        <v>2</v>
      </c>
      <c r="G1700" s="59">
        <v>149.71</v>
      </c>
      <c r="H1700" s="60">
        <v>299.42</v>
      </c>
      <c r="I1700" s="38"/>
      <c r="J1700" s="38"/>
      <c r="L1700" s="27"/>
    </row>
    <row r="1701" spans="1:12" ht="16.5" customHeight="1" x14ac:dyDescent="0.25">
      <c r="A1701" s="55" t="s">
        <v>1305</v>
      </c>
      <c r="B1701" s="56" t="s">
        <v>1312</v>
      </c>
      <c r="C1701" s="57" t="s">
        <v>1313</v>
      </c>
      <c r="D1701" s="56" t="s">
        <v>6792</v>
      </c>
      <c r="E1701" s="56" t="s">
        <v>68</v>
      </c>
      <c r="F1701" s="58">
        <v>3</v>
      </c>
      <c r="G1701" s="59">
        <v>99.78</v>
      </c>
      <c r="H1701" s="60">
        <v>299.33999999999997</v>
      </c>
      <c r="I1701" s="38"/>
      <c r="J1701" s="38"/>
      <c r="L1701" s="27"/>
    </row>
    <row r="1702" spans="1:12" ht="16.5" customHeight="1" x14ac:dyDescent="0.25">
      <c r="A1702" s="55" t="s">
        <v>1738</v>
      </c>
      <c r="B1702" s="56" t="s">
        <v>1739</v>
      </c>
      <c r="C1702" s="57" t="s">
        <v>1740</v>
      </c>
      <c r="D1702" s="56" t="s">
        <v>11</v>
      </c>
      <c r="E1702" s="56" t="s">
        <v>19</v>
      </c>
      <c r="F1702" s="58">
        <v>4</v>
      </c>
      <c r="G1702" s="59">
        <v>74.83</v>
      </c>
      <c r="H1702" s="60">
        <v>299.32</v>
      </c>
      <c r="I1702" s="38"/>
      <c r="J1702" s="38"/>
      <c r="L1702" s="27"/>
    </row>
    <row r="1703" spans="1:12" ht="16.5" customHeight="1" x14ac:dyDescent="0.25">
      <c r="A1703" s="55" t="s">
        <v>4017</v>
      </c>
      <c r="B1703" s="56" t="s">
        <v>4042</v>
      </c>
      <c r="C1703" s="57" t="s">
        <v>4043</v>
      </c>
      <c r="D1703" s="56" t="s">
        <v>6792</v>
      </c>
      <c r="E1703" s="56" t="s">
        <v>19</v>
      </c>
      <c r="F1703" s="58">
        <v>7</v>
      </c>
      <c r="G1703" s="59">
        <v>42.27</v>
      </c>
      <c r="H1703" s="60">
        <v>295.89</v>
      </c>
      <c r="I1703" s="38"/>
      <c r="J1703" s="38"/>
      <c r="L1703" s="27"/>
    </row>
    <row r="1704" spans="1:12" ht="16.5" customHeight="1" x14ac:dyDescent="0.25">
      <c r="A1704" s="55" t="s">
        <v>3960</v>
      </c>
      <c r="B1704" s="56" t="s">
        <v>3985</v>
      </c>
      <c r="C1704" s="57" t="s">
        <v>3986</v>
      </c>
      <c r="D1704" s="56" t="s">
        <v>6792</v>
      </c>
      <c r="E1704" s="56" t="s">
        <v>19</v>
      </c>
      <c r="F1704" s="58">
        <v>5</v>
      </c>
      <c r="G1704" s="59">
        <v>58.96</v>
      </c>
      <c r="H1704" s="60">
        <v>294.8</v>
      </c>
      <c r="I1704" s="38"/>
      <c r="J1704" s="38"/>
      <c r="L1704" s="27"/>
    </row>
    <row r="1705" spans="1:12" ht="16.5" customHeight="1" x14ac:dyDescent="0.25">
      <c r="A1705" s="55" t="s">
        <v>4230</v>
      </c>
      <c r="B1705" s="56" t="s">
        <v>4264</v>
      </c>
      <c r="C1705" s="57" t="s">
        <v>4265</v>
      </c>
      <c r="D1705" s="56" t="s">
        <v>6792</v>
      </c>
      <c r="E1705" s="56" t="s">
        <v>19</v>
      </c>
      <c r="F1705" s="58">
        <v>5</v>
      </c>
      <c r="G1705" s="59">
        <v>57.96</v>
      </c>
      <c r="H1705" s="60">
        <v>289.8</v>
      </c>
      <c r="I1705" s="38"/>
      <c r="J1705" s="38"/>
      <c r="L1705" s="27"/>
    </row>
    <row r="1706" spans="1:12" ht="16.5" customHeight="1" x14ac:dyDescent="0.25">
      <c r="A1706" s="55" t="s">
        <v>4233</v>
      </c>
      <c r="B1706" s="56" t="s">
        <v>4267</v>
      </c>
      <c r="C1706" s="57" t="s">
        <v>4268</v>
      </c>
      <c r="D1706" s="56" t="s">
        <v>6792</v>
      </c>
      <c r="E1706" s="56" t="s">
        <v>19</v>
      </c>
      <c r="F1706" s="58">
        <v>5</v>
      </c>
      <c r="G1706" s="59">
        <v>57.96</v>
      </c>
      <c r="H1706" s="60">
        <v>289.8</v>
      </c>
      <c r="I1706" s="38"/>
      <c r="J1706" s="38"/>
      <c r="L1706" s="27"/>
    </row>
    <row r="1707" spans="1:12" ht="16.5" customHeight="1" x14ac:dyDescent="0.25">
      <c r="A1707" s="55" t="s">
        <v>3957</v>
      </c>
      <c r="B1707" s="56" t="s">
        <v>3982</v>
      </c>
      <c r="C1707" s="57" t="s">
        <v>3983</v>
      </c>
      <c r="D1707" s="56" t="s">
        <v>6792</v>
      </c>
      <c r="E1707" s="56" t="s">
        <v>19</v>
      </c>
      <c r="F1707" s="58">
        <v>5</v>
      </c>
      <c r="G1707" s="59">
        <v>57.89</v>
      </c>
      <c r="H1707" s="60">
        <v>289.45</v>
      </c>
      <c r="I1707" s="38"/>
      <c r="J1707" s="38"/>
      <c r="L1707" s="27"/>
    </row>
    <row r="1708" spans="1:12" ht="16.5" customHeight="1" x14ac:dyDescent="0.25">
      <c r="A1708" s="55" t="s">
        <v>983</v>
      </c>
      <c r="B1708" s="56" t="s">
        <v>984</v>
      </c>
      <c r="C1708" s="57" t="s">
        <v>985</v>
      </c>
      <c r="D1708" s="56" t="s">
        <v>6792</v>
      </c>
      <c r="E1708" s="56" t="s">
        <v>68</v>
      </c>
      <c r="F1708" s="58">
        <v>7</v>
      </c>
      <c r="G1708" s="59">
        <v>41.24</v>
      </c>
      <c r="H1708" s="60">
        <v>288.68</v>
      </c>
      <c r="I1708" s="38"/>
      <c r="J1708" s="38"/>
      <c r="L1708" s="27"/>
    </row>
    <row r="1709" spans="1:12" ht="16.5" customHeight="1" x14ac:dyDescent="0.25">
      <c r="A1709" s="55" t="s">
        <v>5685</v>
      </c>
      <c r="B1709" s="56" t="s">
        <v>5686</v>
      </c>
      <c r="C1709" s="57" t="s">
        <v>5687</v>
      </c>
      <c r="D1709" s="56" t="s">
        <v>6792</v>
      </c>
      <c r="E1709" s="56" t="s">
        <v>12</v>
      </c>
      <c r="F1709" s="58">
        <v>2</v>
      </c>
      <c r="G1709" s="59">
        <v>143.47999999999999</v>
      </c>
      <c r="H1709" s="60">
        <v>286.95999999999998</v>
      </c>
      <c r="I1709" s="38"/>
      <c r="J1709" s="38"/>
      <c r="L1709" s="27"/>
    </row>
    <row r="1710" spans="1:12" ht="24.75" customHeight="1" x14ac:dyDescent="0.25">
      <c r="A1710" s="55" t="s">
        <v>5502</v>
      </c>
      <c r="B1710" s="56" t="s">
        <v>5503</v>
      </c>
      <c r="C1710" s="57" t="s">
        <v>5327</v>
      </c>
      <c r="D1710" s="56" t="s">
        <v>6792</v>
      </c>
      <c r="E1710" s="56" t="s">
        <v>12</v>
      </c>
      <c r="F1710" s="58">
        <v>10</v>
      </c>
      <c r="G1710" s="59">
        <v>28.47</v>
      </c>
      <c r="H1710" s="60">
        <v>284.7</v>
      </c>
      <c r="I1710" s="38"/>
      <c r="J1710" s="38"/>
      <c r="K1710" s="27" t="s">
        <v>6533</v>
      </c>
      <c r="L1710" s="27"/>
    </row>
    <row r="1711" spans="1:12" ht="16.5" customHeight="1" x14ac:dyDescent="0.25">
      <c r="A1711" s="55" t="s">
        <v>3368</v>
      </c>
      <c r="B1711" s="56" t="s">
        <v>3381</v>
      </c>
      <c r="C1711" s="57" t="s">
        <v>3382</v>
      </c>
      <c r="D1711" s="56" t="s">
        <v>6792</v>
      </c>
      <c r="E1711" s="56" t="s">
        <v>19</v>
      </c>
      <c r="F1711" s="58">
        <v>5</v>
      </c>
      <c r="G1711" s="59">
        <v>55.72</v>
      </c>
      <c r="H1711" s="60">
        <v>278.60000000000002</v>
      </c>
      <c r="I1711" s="38"/>
      <c r="J1711" s="38"/>
      <c r="L1711" s="27"/>
    </row>
    <row r="1712" spans="1:12" ht="16.5" customHeight="1" x14ac:dyDescent="0.25">
      <c r="A1712" s="55" t="s">
        <v>1028</v>
      </c>
      <c r="B1712" s="56" t="s">
        <v>1029</v>
      </c>
      <c r="C1712" s="57" t="s">
        <v>1030</v>
      </c>
      <c r="D1712" s="56" t="s">
        <v>6792</v>
      </c>
      <c r="E1712" s="56" t="s">
        <v>68</v>
      </c>
      <c r="F1712" s="58">
        <v>5</v>
      </c>
      <c r="G1712" s="59">
        <v>54.79</v>
      </c>
      <c r="H1712" s="60">
        <v>273.95</v>
      </c>
      <c r="I1712" s="38"/>
      <c r="J1712" s="38"/>
      <c r="L1712" s="27"/>
    </row>
    <row r="1713" spans="1:14" ht="16.5" customHeight="1" x14ac:dyDescent="0.25">
      <c r="A1713" s="55" t="s">
        <v>5808</v>
      </c>
      <c r="B1713" s="56" t="s">
        <v>5812</v>
      </c>
      <c r="C1713" s="57" t="s">
        <v>5813</v>
      </c>
      <c r="D1713" s="56" t="s">
        <v>11</v>
      </c>
      <c r="E1713" s="56" t="s">
        <v>68</v>
      </c>
      <c r="F1713" s="58">
        <v>5</v>
      </c>
      <c r="G1713" s="59">
        <v>54.74</v>
      </c>
      <c r="H1713" s="60">
        <v>273.7</v>
      </c>
      <c r="I1713" s="38"/>
      <c r="J1713" s="38"/>
      <c r="L1713" s="27"/>
    </row>
    <row r="1714" spans="1:14" ht="16.5" customHeight="1" x14ac:dyDescent="0.25">
      <c r="A1714" s="55" t="s">
        <v>5145</v>
      </c>
      <c r="B1714" s="56" t="s">
        <v>5149</v>
      </c>
      <c r="C1714" s="57" t="s">
        <v>5150</v>
      </c>
      <c r="D1714" s="56" t="s">
        <v>6792</v>
      </c>
      <c r="E1714" s="56" t="s">
        <v>68</v>
      </c>
      <c r="F1714" s="58">
        <v>5</v>
      </c>
      <c r="G1714" s="59">
        <v>54.7</v>
      </c>
      <c r="H1714" s="60">
        <v>273.5</v>
      </c>
      <c r="I1714" s="38"/>
      <c r="J1714" s="38"/>
      <c r="L1714" s="27"/>
    </row>
    <row r="1715" spans="1:14" ht="16.5" customHeight="1" x14ac:dyDescent="0.25">
      <c r="A1715" s="55" t="s">
        <v>2709</v>
      </c>
      <c r="B1715" s="56" t="s">
        <v>2710</v>
      </c>
      <c r="C1715" s="57" t="s">
        <v>2711</v>
      </c>
      <c r="D1715" s="56" t="s">
        <v>6792</v>
      </c>
      <c r="E1715" s="56" t="s">
        <v>68</v>
      </c>
      <c r="F1715" s="58">
        <v>5</v>
      </c>
      <c r="G1715" s="59">
        <v>54.51</v>
      </c>
      <c r="H1715" s="60">
        <v>272.55</v>
      </c>
      <c r="I1715" s="38"/>
      <c r="J1715" s="38"/>
      <c r="L1715" s="27"/>
    </row>
    <row r="1716" spans="1:14" ht="16.5" customHeight="1" x14ac:dyDescent="0.25">
      <c r="A1716" s="55" t="s">
        <v>5772</v>
      </c>
      <c r="B1716" s="56" t="s">
        <v>5776</v>
      </c>
      <c r="C1716" s="57" t="s">
        <v>5777</v>
      </c>
      <c r="D1716" s="56" t="s">
        <v>6792</v>
      </c>
      <c r="E1716" s="56" t="s">
        <v>12</v>
      </c>
      <c r="F1716" s="58">
        <v>2</v>
      </c>
      <c r="G1716" s="59">
        <v>136.06</v>
      </c>
      <c r="H1716" s="60">
        <v>272.12</v>
      </c>
      <c r="I1716" s="38"/>
      <c r="J1716" s="38"/>
      <c r="K1716" s="27" t="s">
        <v>6797</v>
      </c>
      <c r="L1716" s="27"/>
      <c r="N1716" s="78"/>
    </row>
    <row r="1717" spans="1:14" ht="16.5" customHeight="1" x14ac:dyDescent="0.25">
      <c r="A1717" s="55" t="s">
        <v>6377</v>
      </c>
      <c r="B1717" s="56" t="s">
        <v>6390</v>
      </c>
      <c r="C1717" s="57" t="s">
        <v>6391</v>
      </c>
      <c r="D1717" s="56" t="s">
        <v>6792</v>
      </c>
      <c r="E1717" s="56" t="s">
        <v>12</v>
      </c>
      <c r="F1717" s="58">
        <v>7</v>
      </c>
      <c r="G1717" s="59">
        <v>38.56</v>
      </c>
      <c r="H1717" s="60">
        <v>269.92</v>
      </c>
      <c r="I1717" s="38"/>
      <c r="J1717" s="38"/>
      <c r="K1717" s="27" t="s">
        <v>6533</v>
      </c>
      <c r="L1717" s="27"/>
    </row>
    <row r="1718" spans="1:14" ht="16.5" customHeight="1" x14ac:dyDescent="0.25">
      <c r="A1718" s="55" t="s">
        <v>4488</v>
      </c>
      <c r="B1718" s="56" t="s">
        <v>4492</v>
      </c>
      <c r="C1718" s="57" t="s">
        <v>4493</v>
      </c>
      <c r="D1718" s="56" t="s">
        <v>6792</v>
      </c>
      <c r="E1718" s="56" t="s">
        <v>68</v>
      </c>
      <c r="F1718" s="61">
        <v>5</v>
      </c>
      <c r="G1718" s="59">
        <v>53.75</v>
      </c>
      <c r="H1718" s="60">
        <v>268.75</v>
      </c>
      <c r="I1718" s="38"/>
      <c r="J1718" s="38"/>
      <c r="L1718" s="27"/>
    </row>
    <row r="1719" spans="1:14" ht="16.5" customHeight="1" x14ac:dyDescent="0.25">
      <c r="A1719" s="55" t="s">
        <v>1747</v>
      </c>
      <c r="B1719" s="56" t="s">
        <v>1748</v>
      </c>
      <c r="C1719" s="57" t="s">
        <v>1749</v>
      </c>
      <c r="D1719" s="56" t="s">
        <v>11</v>
      </c>
      <c r="E1719" s="56" t="s">
        <v>19</v>
      </c>
      <c r="F1719" s="58">
        <v>5</v>
      </c>
      <c r="G1719" s="59">
        <v>53.29</v>
      </c>
      <c r="H1719" s="60">
        <v>266.45</v>
      </c>
      <c r="I1719" s="38"/>
      <c r="J1719" s="38"/>
      <c r="L1719" s="27"/>
    </row>
    <row r="1720" spans="1:14" ht="16.5" customHeight="1" x14ac:dyDescent="0.25">
      <c r="A1720" s="55" t="s">
        <v>971</v>
      </c>
      <c r="B1720" s="56" t="s">
        <v>972</v>
      </c>
      <c r="C1720" s="57" t="s">
        <v>973</v>
      </c>
      <c r="D1720" s="56" t="s">
        <v>6792</v>
      </c>
      <c r="E1720" s="56" t="s">
        <v>68</v>
      </c>
      <c r="F1720" s="58">
        <v>7</v>
      </c>
      <c r="G1720" s="59">
        <v>37.9</v>
      </c>
      <c r="H1720" s="60">
        <v>265.3</v>
      </c>
      <c r="I1720" s="38"/>
      <c r="J1720" s="38"/>
      <c r="L1720" s="27"/>
    </row>
    <row r="1721" spans="1:14" ht="16.5" customHeight="1" x14ac:dyDescent="0.25">
      <c r="A1721" s="55" t="s">
        <v>992</v>
      </c>
      <c r="B1721" s="56" t="s">
        <v>993</v>
      </c>
      <c r="C1721" s="57" t="s">
        <v>994</v>
      </c>
      <c r="D1721" s="56" t="s">
        <v>6792</v>
      </c>
      <c r="E1721" s="56" t="s">
        <v>68</v>
      </c>
      <c r="F1721" s="58">
        <v>7</v>
      </c>
      <c r="G1721" s="59">
        <v>37.9</v>
      </c>
      <c r="H1721" s="60">
        <v>265.3</v>
      </c>
      <c r="I1721" s="38"/>
      <c r="J1721" s="38"/>
      <c r="L1721" s="27"/>
    </row>
    <row r="1722" spans="1:14" ht="16.5" customHeight="1" x14ac:dyDescent="0.25">
      <c r="A1722" s="55" t="s">
        <v>986</v>
      </c>
      <c r="B1722" s="56" t="s">
        <v>987</v>
      </c>
      <c r="C1722" s="57" t="s">
        <v>988</v>
      </c>
      <c r="D1722" s="56" t="s">
        <v>6792</v>
      </c>
      <c r="E1722" s="56" t="s">
        <v>19</v>
      </c>
      <c r="F1722" s="58">
        <v>7</v>
      </c>
      <c r="G1722" s="59">
        <v>37.799999999999997</v>
      </c>
      <c r="H1722" s="60">
        <v>264.60000000000002</v>
      </c>
      <c r="I1722" s="38"/>
      <c r="J1722" s="38"/>
      <c r="L1722" s="27"/>
    </row>
    <row r="1723" spans="1:14" ht="24.75" customHeight="1" x14ac:dyDescent="0.25">
      <c r="A1723" s="55" t="s">
        <v>4772</v>
      </c>
      <c r="B1723" s="56" t="s">
        <v>4773</v>
      </c>
      <c r="C1723" s="57" t="s">
        <v>4774</v>
      </c>
      <c r="D1723" s="56" t="s">
        <v>6792</v>
      </c>
      <c r="E1723" s="56" t="s">
        <v>12</v>
      </c>
      <c r="F1723" s="58">
        <v>2</v>
      </c>
      <c r="G1723" s="59">
        <v>131.96</v>
      </c>
      <c r="H1723" s="60">
        <v>263.92</v>
      </c>
      <c r="I1723" s="38"/>
      <c r="J1723" s="38"/>
      <c r="L1723" s="27"/>
    </row>
    <row r="1724" spans="1:14" ht="24.75" customHeight="1" x14ac:dyDescent="0.25">
      <c r="A1724" s="55" t="s">
        <v>1545</v>
      </c>
      <c r="B1724" s="56" t="s">
        <v>1546</v>
      </c>
      <c r="C1724" s="57" t="s">
        <v>1547</v>
      </c>
      <c r="D1724" s="56" t="s">
        <v>11</v>
      </c>
      <c r="E1724" s="56" t="s">
        <v>19</v>
      </c>
      <c r="F1724" s="58">
        <v>4</v>
      </c>
      <c r="G1724" s="59">
        <v>65.84</v>
      </c>
      <c r="H1724" s="60">
        <v>263.36</v>
      </c>
      <c r="I1724" s="38"/>
      <c r="J1724" s="38"/>
      <c r="L1724" s="27"/>
    </row>
    <row r="1725" spans="1:14" ht="16.5" customHeight="1" x14ac:dyDescent="0.25">
      <c r="A1725" s="55" t="s">
        <v>1338</v>
      </c>
      <c r="B1725" s="56" t="s">
        <v>1345</v>
      </c>
      <c r="C1725" s="57" t="s">
        <v>1346</v>
      </c>
      <c r="D1725" s="56" t="s">
        <v>6792</v>
      </c>
      <c r="E1725" s="56" t="s">
        <v>68</v>
      </c>
      <c r="F1725" s="58">
        <v>5</v>
      </c>
      <c r="G1725" s="59">
        <v>52.48</v>
      </c>
      <c r="H1725" s="60">
        <v>262.39999999999998</v>
      </c>
      <c r="I1725" s="38"/>
      <c r="J1725" s="38"/>
      <c r="L1725" s="27"/>
    </row>
    <row r="1726" spans="1:14" ht="16.5" customHeight="1" x14ac:dyDescent="0.25">
      <c r="A1726" s="55" t="s">
        <v>5790</v>
      </c>
      <c r="B1726" s="56" t="s">
        <v>5794</v>
      </c>
      <c r="C1726" s="57" t="s">
        <v>5795</v>
      </c>
      <c r="D1726" s="56" t="s">
        <v>6792</v>
      </c>
      <c r="E1726" s="56" t="s">
        <v>68</v>
      </c>
      <c r="F1726" s="58">
        <v>5</v>
      </c>
      <c r="G1726" s="59">
        <v>52.48</v>
      </c>
      <c r="H1726" s="60">
        <v>262.39999999999998</v>
      </c>
      <c r="I1726" s="38"/>
      <c r="J1726" s="38"/>
      <c r="L1726" s="27"/>
    </row>
    <row r="1727" spans="1:14" ht="16.5" customHeight="1" x14ac:dyDescent="0.25">
      <c r="A1727" s="55" t="s">
        <v>3809</v>
      </c>
      <c r="B1727" s="56" t="s">
        <v>3822</v>
      </c>
      <c r="C1727" s="57" t="s">
        <v>3823</v>
      </c>
      <c r="D1727" s="56" t="s">
        <v>6792</v>
      </c>
      <c r="E1727" s="56" t="s">
        <v>19</v>
      </c>
      <c r="F1727" s="58">
        <v>5</v>
      </c>
      <c r="G1727" s="59">
        <v>52.24</v>
      </c>
      <c r="H1727" s="60">
        <v>261.2</v>
      </c>
      <c r="I1727" s="38"/>
      <c r="J1727" s="38"/>
      <c r="L1727" s="27"/>
    </row>
    <row r="1728" spans="1:14" ht="15" customHeight="1" x14ac:dyDescent="0.25">
      <c r="A1728" s="55" t="s">
        <v>3569</v>
      </c>
      <c r="B1728" s="56" t="s">
        <v>3582</v>
      </c>
      <c r="C1728" s="57" t="s">
        <v>3583</v>
      </c>
      <c r="D1728" s="56" t="s">
        <v>6792</v>
      </c>
      <c r="E1728" s="56" t="s">
        <v>68</v>
      </c>
      <c r="F1728" s="58">
        <v>22</v>
      </c>
      <c r="G1728" s="59">
        <v>11.84</v>
      </c>
      <c r="H1728" s="60">
        <v>260.48</v>
      </c>
      <c r="I1728" s="38"/>
      <c r="J1728" s="38"/>
      <c r="L1728" s="27"/>
    </row>
    <row r="1729" spans="1:12" ht="16.5" customHeight="1" x14ac:dyDescent="0.25">
      <c r="A1729" s="55" t="s">
        <v>6002</v>
      </c>
      <c r="B1729" s="56" t="s">
        <v>6006</v>
      </c>
      <c r="C1729" s="57" t="s">
        <v>6007</v>
      </c>
      <c r="D1729" s="56" t="s">
        <v>11</v>
      </c>
      <c r="E1729" s="56" t="s">
        <v>12</v>
      </c>
      <c r="F1729" s="58">
        <v>7</v>
      </c>
      <c r="G1729" s="59">
        <v>37.04</v>
      </c>
      <c r="H1729" s="60">
        <v>259.27999999999997</v>
      </c>
      <c r="I1729" s="38"/>
      <c r="J1729" s="38"/>
      <c r="L1729" s="27"/>
    </row>
    <row r="1730" spans="1:12" ht="16.5" customHeight="1" x14ac:dyDescent="0.25">
      <c r="A1730" s="55" t="s">
        <v>2313</v>
      </c>
      <c r="B1730" s="56" t="s">
        <v>2314</v>
      </c>
      <c r="C1730" s="57" t="s">
        <v>2315</v>
      </c>
      <c r="D1730" s="56" t="s">
        <v>6792</v>
      </c>
      <c r="E1730" s="56" t="s">
        <v>19</v>
      </c>
      <c r="F1730" s="61">
        <v>5</v>
      </c>
      <c r="G1730" s="59">
        <v>51.43</v>
      </c>
      <c r="H1730" s="60">
        <v>257.14999999999998</v>
      </c>
      <c r="I1730" s="38"/>
      <c r="J1730" s="38"/>
      <c r="L1730" s="27"/>
    </row>
    <row r="1731" spans="1:12" ht="16.5" customHeight="1" x14ac:dyDescent="0.25">
      <c r="A1731" s="55" t="s">
        <v>4769</v>
      </c>
      <c r="B1731" s="56" t="s">
        <v>4770</v>
      </c>
      <c r="C1731" s="57" t="s">
        <v>4771</v>
      </c>
      <c r="D1731" s="56" t="s">
        <v>6792</v>
      </c>
      <c r="E1731" s="56" t="s">
        <v>12</v>
      </c>
      <c r="F1731" s="58">
        <v>2</v>
      </c>
      <c r="G1731" s="59">
        <v>128.30000000000001</v>
      </c>
      <c r="H1731" s="60">
        <v>256.60000000000002</v>
      </c>
      <c r="I1731" s="38"/>
      <c r="J1731" s="38"/>
      <c r="L1731" s="27"/>
    </row>
    <row r="1732" spans="1:12" ht="16.5" customHeight="1" x14ac:dyDescent="0.25">
      <c r="A1732" s="55" t="s">
        <v>2349</v>
      </c>
      <c r="B1732" s="56" t="s">
        <v>2350</v>
      </c>
      <c r="C1732" s="57" t="s">
        <v>2351</v>
      </c>
      <c r="D1732" s="56" t="s">
        <v>6792</v>
      </c>
      <c r="E1732" s="56" t="s">
        <v>19</v>
      </c>
      <c r="F1732" s="61">
        <v>5</v>
      </c>
      <c r="G1732" s="59">
        <v>51.14</v>
      </c>
      <c r="H1732" s="60">
        <v>255.7</v>
      </c>
      <c r="I1732" s="38"/>
      <c r="J1732" s="38"/>
      <c r="L1732" s="27"/>
    </row>
    <row r="1733" spans="1:12" ht="16.5" customHeight="1" x14ac:dyDescent="0.25">
      <c r="A1733" s="55" t="s">
        <v>2673</v>
      </c>
      <c r="B1733" s="56" t="s">
        <v>2674</v>
      </c>
      <c r="C1733" s="57" t="s">
        <v>2675</v>
      </c>
      <c r="D1733" s="56" t="s">
        <v>6792</v>
      </c>
      <c r="E1733" s="56" t="s">
        <v>68</v>
      </c>
      <c r="F1733" s="58">
        <v>5</v>
      </c>
      <c r="G1733" s="59">
        <v>51.08</v>
      </c>
      <c r="H1733" s="60">
        <v>255.4</v>
      </c>
      <c r="I1733" s="38"/>
      <c r="J1733" s="38"/>
      <c r="L1733" s="27"/>
    </row>
    <row r="1734" spans="1:12" ht="16.5" customHeight="1" x14ac:dyDescent="0.25">
      <c r="A1734" s="55" t="s">
        <v>2911</v>
      </c>
      <c r="B1734" s="56" t="s">
        <v>2912</v>
      </c>
      <c r="C1734" s="57" t="s">
        <v>2913</v>
      </c>
      <c r="D1734" s="56" t="s">
        <v>11</v>
      </c>
      <c r="E1734" s="56" t="s">
        <v>19</v>
      </c>
      <c r="F1734" s="58">
        <v>10</v>
      </c>
      <c r="G1734" s="59">
        <v>25.5</v>
      </c>
      <c r="H1734" s="60">
        <v>255</v>
      </c>
      <c r="I1734" s="38"/>
      <c r="J1734" s="38"/>
      <c r="L1734" s="27"/>
    </row>
    <row r="1735" spans="1:12" ht="16.5" customHeight="1" x14ac:dyDescent="0.25">
      <c r="A1735" s="55" t="s">
        <v>5091</v>
      </c>
      <c r="B1735" s="56" t="s">
        <v>5095</v>
      </c>
      <c r="C1735" s="57" t="s">
        <v>5096</v>
      </c>
      <c r="D1735" s="56" t="s">
        <v>6792</v>
      </c>
      <c r="E1735" s="56" t="s">
        <v>12</v>
      </c>
      <c r="F1735" s="58">
        <v>5</v>
      </c>
      <c r="G1735" s="59">
        <v>50.49</v>
      </c>
      <c r="H1735" s="60">
        <v>252.45</v>
      </c>
      <c r="I1735" s="38"/>
      <c r="J1735" s="38"/>
      <c r="L1735" s="27"/>
    </row>
    <row r="1736" spans="1:12" ht="16.5" customHeight="1" x14ac:dyDescent="0.25">
      <c r="A1736" s="55" t="s">
        <v>6310</v>
      </c>
      <c r="B1736" s="56" t="s">
        <v>6323</v>
      </c>
      <c r="C1736" s="57" t="s">
        <v>6324</v>
      </c>
      <c r="D1736" s="56" t="s">
        <v>6792</v>
      </c>
      <c r="E1736" s="56" t="s">
        <v>19</v>
      </c>
      <c r="F1736" s="58">
        <v>7</v>
      </c>
      <c r="G1736" s="59">
        <v>35.71</v>
      </c>
      <c r="H1736" s="60">
        <v>249.97</v>
      </c>
      <c r="I1736" s="38"/>
      <c r="J1736" s="38"/>
      <c r="L1736" s="27"/>
    </row>
    <row r="1737" spans="1:12" ht="16.5" customHeight="1" x14ac:dyDescent="0.25">
      <c r="A1737" s="55" t="s">
        <v>2226</v>
      </c>
      <c r="B1737" s="56" t="s">
        <v>2227</v>
      </c>
      <c r="C1737" s="57" t="s">
        <v>2228</v>
      </c>
      <c r="D1737" s="56" t="s">
        <v>6792</v>
      </c>
      <c r="E1737" s="56" t="s">
        <v>19</v>
      </c>
      <c r="F1737" s="61">
        <v>5</v>
      </c>
      <c r="G1737" s="59">
        <v>49.27</v>
      </c>
      <c r="H1737" s="60">
        <v>246.35</v>
      </c>
      <c r="I1737" s="38"/>
      <c r="J1737" s="38"/>
      <c r="L1737" s="27"/>
    </row>
    <row r="1738" spans="1:12" ht="16.5" customHeight="1" x14ac:dyDescent="0.25">
      <c r="A1738" s="55" t="s">
        <v>5136</v>
      </c>
      <c r="B1738" s="56" t="s">
        <v>5140</v>
      </c>
      <c r="C1738" s="57" t="s">
        <v>5141</v>
      </c>
      <c r="D1738" s="56" t="s">
        <v>11</v>
      </c>
      <c r="E1738" s="56" t="s">
        <v>68</v>
      </c>
      <c r="F1738" s="58">
        <v>3</v>
      </c>
      <c r="G1738" s="59">
        <v>81.92</v>
      </c>
      <c r="H1738" s="60">
        <v>245.76</v>
      </c>
      <c r="I1738" s="38"/>
      <c r="J1738" s="38"/>
      <c r="L1738" s="27"/>
    </row>
    <row r="1739" spans="1:12" ht="16.5" customHeight="1" x14ac:dyDescent="0.25">
      <c r="A1739" s="55" t="s">
        <v>4144</v>
      </c>
      <c r="B1739" s="56" t="s">
        <v>4175</v>
      </c>
      <c r="C1739" s="57" t="s">
        <v>4176</v>
      </c>
      <c r="D1739" s="56" t="s">
        <v>6792</v>
      </c>
      <c r="E1739" s="56" t="s">
        <v>19</v>
      </c>
      <c r="F1739" s="58">
        <v>5</v>
      </c>
      <c r="G1739" s="59">
        <v>48.83</v>
      </c>
      <c r="H1739" s="60">
        <v>244.15</v>
      </c>
      <c r="I1739" s="38"/>
      <c r="J1739" s="38"/>
      <c r="L1739" s="27"/>
    </row>
    <row r="1740" spans="1:12" ht="16.5" customHeight="1" x14ac:dyDescent="0.25">
      <c r="A1740" s="55" t="s">
        <v>3990</v>
      </c>
      <c r="B1740" s="56" t="s">
        <v>4015</v>
      </c>
      <c r="C1740" s="57" t="s">
        <v>4016</v>
      </c>
      <c r="D1740" s="56" t="s">
        <v>6792</v>
      </c>
      <c r="E1740" s="56" t="s">
        <v>68</v>
      </c>
      <c r="F1740" s="58">
        <v>5</v>
      </c>
      <c r="G1740" s="59">
        <v>48.71</v>
      </c>
      <c r="H1740" s="60">
        <v>243.55</v>
      </c>
      <c r="I1740" s="38"/>
      <c r="J1740" s="38"/>
      <c r="L1740" s="27"/>
    </row>
    <row r="1741" spans="1:12" ht="16.5" customHeight="1" x14ac:dyDescent="0.25">
      <c r="A1741" s="55" t="s">
        <v>6514</v>
      </c>
      <c r="B1741" s="56" t="s">
        <v>6525</v>
      </c>
      <c r="C1741" s="57" t="s">
        <v>6526</v>
      </c>
      <c r="D1741" s="56" t="s">
        <v>6840</v>
      </c>
      <c r="E1741" s="56" t="s">
        <v>12</v>
      </c>
      <c r="F1741" s="58">
        <v>7</v>
      </c>
      <c r="G1741" s="59">
        <v>34.65</v>
      </c>
      <c r="H1741" s="60">
        <v>242.55</v>
      </c>
      <c r="I1741" s="38"/>
      <c r="J1741" s="38"/>
      <c r="L1741" s="27"/>
    </row>
    <row r="1742" spans="1:12" ht="16.5" customHeight="1" x14ac:dyDescent="0.25">
      <c r="A1742" s="55" t="s">
        <v>427</v>
      </c>
      <c r="B1742" s="56" t="s">
        <v>431</v>
      </c>
      <c r="C1742" s="57" t="s">
        <v>432</v>
      </c>
      <c r="D1742" s="56" t="s">
        <v>6792</v>
      </c>
      <c r="E1742" s="56" t="s">
        <v>12</v>
      </c>
      <c r="F1742" s="58">
        <v>31</v>
      </c>
      <c r="G1742" s="59">
        <v>7.81</v>
      </c>
      <c r="H1742" s="60">
        <v>242.11</v>
      </c>
      <c r="I1742" s="38"/>
      <c r="J1742" s="38"/>
      <c r="L1742" s="27"/>
    </row>
    <row r="1743" spans="1:12" ht="16.5" customHeight="1" x14ac:dyDescent="0.25">
      <c r="A1743" s="55" t="s">
        <v>4660</v>
      </c>
      <c r="B1743" s="56" t="s">
        <v>4661</v>
      </c>
      <c r="C1743" s="57" t="s">
        <v>4662</v>
      </c>
      <c r="D1743" s="56" t="s">
        <v>6792</v>
      </c>
      <c r="E1743" s="56" t="s">
        <v>68</v>
      </c>
      <c r="F1743" s="58">
        <v>5</v>
      </c>
      <c r="G1743" s="59">
        <v>48.18</v>
      </c>
      <c r="H1743" s="60">
        <v>240.9</v>
      </c>
      <c r="I1743" s="38"/>
      <c r="J1743" s="38"/>
      <c r="L1743" s="27"/>
    </row>
    <row r="1744" spans="1:12" ht="16.5" customHeight="1" x14ac:dyDescent="0.25">
      <c r="A1744" s="55" t="s">
        <v>4469</v>
      </c>
      <c r="B1744" s="56" t="s">
        <v>4473</v>
      </c>
      <c r="C1744" s="57" t="s">
        <v>4474</v>
      </c>
      <c r="D1744" s="56" t="s">
        <v>6792</v>
      </c>
      <c r="E1744" s="56" t="s">
        <v>68</v>
      </c>
      <c r="F1744" s="61">
        <v>2</v>
      </c>
      <c r="G1744" s="59">
        <v>120</v>
      </c>
      <c r="H1744" s="60">
        <v>240</v>
      </c>
      <c r="I1744" s="38"/>
      <c r="J1744" s="38"/>
      <c r="L1744" s="27"/>
    </row>
    <row r="1745" spans="1:12" ht="16.5" customHeight="1" x14ac:dyDescent="0.25">
      <c r="A1745" s="55" t="s">
        <v>1441</v>
      </c>
      <c r="B1745" s="56" t="s">
        <v>1442</v>
      </c>
      <c r="C1745" s="57" t="s">
        <v>1443</v>
      </c>
      <c r="D1745" s="56" t="s">
        <v>6792</v>
      </c>
      <c r="E1745" s="56" t="s">
        <v>68</v>
      </c>
      <c r="F1745" s="58">
        <v>3</v>
      </c>
      <c r="G1745" s="59">
        <v>79.959999999999994</v>
      </c>
      <c r="H1745" s="60">
        <v>239.88</v>
      </c>
      <c r="I1745" s="38"/>
      <c r="J1745" s="38"/>
      <c r="L1745" s="27"/>
    </row>
    <row r="1746" spans="1:12" ht="16.5" customHeight="1" x14ac:dyDescent="0.25">
      <c r="A1746" s="55" t="s">
        <v>3401</v>
      </c>
      <c r="B1746" s="56" t="s">
        <v>3414</v>
      </c>
      <c r="C1746" s="57" t="s">
        <v>3415</v>
      </c>
      <c r="D1746" s="56" t="s">
        <v>6792</v>
      </c>
      <c r="E1746" s="56" t="s">
        <v>19</v>
      </c>
      <c r="F1746" s="58">
        <v>5</v>
      </c>
      <c r="G1746" s="59">
        <v>47.38</v>
      </c>
      <c r="H1746" s="60">
        <v>236.9</v>
      </c>
      <c r="I1746" s="38"/>
      <c r="J1746" s="38"/>
      <c r="L1746" s="27"/>
    </row>
    <row r="1747" spans="1:12" ht="16.5" customHeight="1" x14ac:dyDescent="0.25">
      <c r="A1747" s="55" t="s">
        <v>3422</v>
      </c>
      <c r="B1747" s="56" t="s">
        <v>3435</v>
      </c>
      <c r="C1747" s="57" t="s">
        <v>3436</v>
      </c>
      <c r="D1747" s="56" t="s">
        <v>6792</v>
      </c>
      <c r="E1747" s="56" t="s">
        <v>12</v>
      </c>
      <c r="F1747" s="58">
        <v>5</v>
      </c>
      <c r="G1747" s="59">
        <v>47.38</v>
      </c>
      <c r="H1747" s="60">
        <v>236.9</v>
      </c>
      <c r="I1747" s="38"/>
      <c r="J1747" s="38"/>
      <c r="L1747" s="27"/>
    </row>
    <row r="1748" spans="1:12" ht="16.5" customHeight="1" x14ac:dyDescent="0.25">
      <c r="A1748" s="55" t="s">
        <v>3440</v>
      </c>
      <c r="B1748" s="56" t="s">
        <v>3453</v>
      </c>
      <c r="C1748" s="57" t="s">
        <v>3454</v>
      </c>
      <c r="D1748" s="56" t="s">
        <v>6792</v>
      </c>
      <c r="E1748" s="56" t="s">
        <v>19</v>
      </c>
      <c r="F1748" s="58">
        <v>5</v>
      </c>
      <c r="G1748" s="59">
        <v>47.38</v>
      </c>
      <c r="H1748" s="60">
        <v>236.9</v>
      </c>
      <c r="I1748" s="38"/>
      <c r="J1748" s="38"/>
      <c r="L1748" s="27"/>
    </row>
    <row r="1749" spans="1:12" ht="16.5" customHeight="1" x14ac:dyDescent="0.25">
      <c r="A1749" s="55" t="s">
        <v>3467</v>
      </c>
      <c r="B1749" s="56" t="s">
        <v>3480</v>
      </c>
      <c r="C1749" s="57" t="s">
        <v>3481</v>
      </c>
      <c r="D1749" s="56" t="s">
        <v>6792</v>
      </c>
      <c r="E1749" s="56" t="s">
        <v>19</v>
      </c>
      <c r="F1749" s="58">
        <v>5</v>
      </c>
      <c r="G1749" s="59">
        <v>47.38</v>
      </c>
      <c r="H1749" s="60">
        <v>236.9</v>
      </c>
      <c r="I1749" s="38"/>
      <c r="J1749" s="38"/>
      <c r="L1749" s="27"/>
    </row>
    <row r="1750" spans="1:12" ht="16.5" customHeight="1" x14ac:dyDescent="0.25">
      <c r="A1750" s="55" t="s">
        <v>3473</v>
      </c>
      <c r="B1750" s="56" t="s">
        <v>3486</v>
      </c>
      <c r="C1750" s="57" t="s">
        <v>3487</v>
      </c>
      <c r="D1750" s="56" t="s">
        <v>6792</v>
      </c>
      <c r="E1750" s="56" t="s">
        <v>19</v>
      </c>
      <c r="F1750" s="58">
        <v>5</v>
      </c>
      <c r="G1750" s="59">
        <v>47.38</v>
      </c>
      <c r="H1750" s="60">
        <v>236.9</v>
      </c>
      <c r="I1750" s="38"/>
      <c r="J1750" s="38"/>
      <c r="L1750" s="27"/>
    </row>
    <row r="1751" spans="1:12" ht="16.5" customHeight="1" x14ac:dyDescent="0.25">
      <c r="A1751" s="55" t="s">
        <v>3494</v>
      </c>
      <c r="B1751" s="56" t="s">
        <v>3507</v>
      </c>
      <c r="C1751" s="57" t="s">
        <v>3508</v>
      </c>
      <c r="D1751" s="56" t="s">
        <v>6792</v>
      </c>
      <c r="E1751" s="56" t="s">
        <v>19</v>
      </c>
      <c r="F1751" s="58">
        <v>5</v>
      </c>
      <c r="G1751" s="59">
        <v>47.38</v>
      </c>
      <c r="H1751" s="60">
        <v>236.9</v>
      </c>
      <c r="I1751" s="38"/>
      <c r="J1751" s="38"/>
      <c r="L1751" s="27"/>
    </row>
    <row r="1752" spans="1:12" ht="16.5" customHeight="1" x14ac:dyDescent="0.25">
      <c r="A1752" s="55" t="s">
        <v>3512</v>
      </c>
      <c r="B1752" s="56" t="s">
        <v>3525</v>
      </c>
      <c r="C1752" s="57" t="s">
        <v>3526</v>
      </c>
      <c r="D1752" s="56" t="s">
        <v>6792</v>
      </c>
      <c r="E1752" s="56" t="s">
        <v>19</v>
      </c>
      <c r="F1752" s="58">
        <v>5</v>
      </c>
      <c r="G1752" s="59">
        <v>47.38</v>
      </c>
      <c r="H1752" s="60">
        <v>236.9</v>
      </c>
      <c r="I1752" s="38"/>
      <c r="J1752" s="38"/>
      <c r="L1752" s="27"/>
    </row>
    <row r="1753" spans="1:12" ht="16.5" customHeight="1" x14ac:dyDescent="0.25">
      <c r="A1753" s="55" t="s">
        <v>3611</v>
      </c>
      <c r="B1753" s="56" t="s">
        <v>3624</v>
      </c>
      <c r="C1753" s="57" t="s">
        <v>3625</v>
      </c>
      <c r="D1753" s="56" t="s">
        <v>6792</v>
      </c>
      <c r="E1753" s="56" t="s">
        <v>19</v>
      </c>
      <c r="F1753" s="58">
        <v>5</v>
      </c>
      <c r="G1753" s="59">
        <v>47.38</v>
      </c>
      <c r="H1753" s="60">
        <v>236.9</v>
      </c>
      <c r="I1753" s="38"/>
      <c r="J1753" s="38"/>
      <c r="L1753" s="27"/>
    </row>
    <row r="1754" spans="1:12" ht="16.5" customHeight="1" x14ac:dyDescent="0.25">
      <c r="A1754" s="55" t="s">
        <v>3629</v>
      </c>
      <c r="B1754" s="56" t="s">
        <v>3642</v>
      </c>
      <c r="C1754" s="57" t="s">
        <v>3643</v>
      </c>
      <c r="D1754" s="56" t="s">
        <v>6792</v>
      </c>
      <c r="E1754" s="56" t="s">
        <v>19</v>
      </c>
      <c r="F1754" s="58">
        <v>5</v>
      </c>
      <c r="G1754" s="59">
        <v>47.38</v>
      </c>
      <c r="H1754" s="60">
        <v>236.9</v>
      </c>
      <c r="I1754" s="38"/>
      <c r="J1754" s="38"/>
      <c r="L1754" s="27"/>
    </row>
    <row r="1755" spans="1:12" ht="16.5" customHeight="1" x14ac:dyDescent="0.25">
      <c r="A1755" s="55" t="s">
        <v>3755</v>
      </c>
      <c r="B1755" s="56" t="s">
        <v>3768</v>
      </c>
      <c r="C1755" s="57" t="s">
        <v>3769</v>
      </c>
      <c r="D1755" s="56" t="s">
        <v>6792</v>
      </c>
      <c r="E1755" s="56" t="s">
        <v>19</v>
      </c>
      <c r="F1755" s="58">
        <v>5</v>
      </c>
      <c r="G1755" s="59">
        <v>47.38</v>
      </c>
      <c r="H1755" s="60">
        <v>236.9</v>
      </c>
      <c r="I1755" s="38"/>
      <c r="J1755" s="38"/>
      <c r="L1755" s="27"/>
    </row>
    <row r="1756" spans="1:12" ht="16.5" customHeight="1" x14ac:dyDescent="0.25">
      <c r="A1756" s="55" t="s">
        <v>3770</v>
      </c>
      <c r="B1756" s="56" t="s">
        <v>3783</v>
      </c>
      <c r="C1756" s="57" t="s">
        <v>3784</v>
      </c>
      <c r="D1756" s="56" t="s">
        <v>6792</v>
      </c>
      <c r="E1756" s="56" t="s">
        <v>19</v>
      </c>
      <c r="F1756" s="58">
        <v>5</v>
      </c>
      <c r="G1756" s="59">
        <v>47.38</v>
      </c>
      <c r="H1756" s="60">
        <v>236.9</v>
      </c>
      <c r="I1756" s="38"/>
      <c r="J1756" s="38"/>
      <c r="L1756" s="27"/>
    </row>
    <row r="1757" spans="1:12" ht="16.5" customHeight="1" x14ac:dyDescent="0.25">
      <c r="A1757" s="55" t="s">
        <v>6316</v>
      </c>
      <c r="B1757" s="56" t="s">
        <v>6329</v>
      </c>
      <c r="C1757" s="57" t="s">
        <v>6330</v>
      </c>
      <c r="D1757" s="56" t="s">
        <v>6792</v>
      </c>
      <c r="E1757" s="56" t="s">
        <v>19</v>
      </c>
      <c r="F1757" s="58">
        <v>7</v>
      </c>
      <c r="G1757" s="59">
        <v>33.64</v>
      </c>
      <c r="H1757" s="60">
        <v>235.48</v>
      </c>
      <c r="I1757" s="38"/>
      <c r="J1757" s="38"/>
      <c r="L1757" s="27"/>
    </row>
    <row r="1758" spans="1:12" ht="16.5" customHeight="1" x14ac:dyDescent="0.25">
      <c r="A1758" s="55" t="s">
        <v>2220</v>
      </c>
      <c r="B1758" s="56" t="s">
        <v>2221</v>
      </c>
      <c r="C1758" s="57" t="s">
        <v>2222</v>
      </c>
      <c r="D1758" s="56" t="s">
        <v>6792</v>
      </c>
      <c r="E1758" s="56" t="s">
        <v>19</v>
      </c>
      <c r="F1758" s="61">
        <v>3</v>
      </c>
      <c r="G1758" s="59">
        <v>78.05</v>
      </c>
      <c r="H1758" s="60">
        <v>234.15</v>
      </c>
      <c r="I1758" s="38"/>
      <c r="J1758" s="38"/>
      <c r="L1758" s="27"/>
    </row>
    <row r="1759" spans="1:12" ht="16.5" customHeight="1" x14ac:dyDescent="0.25">
      <c r="A1759" s="55" t="s">
        <v>6383</v>
      </c>
      <c r="B1759" s="56" t="s">
        <v>6396</v>
      </c>
      <c r="C1759" s="57" t="s">
        <v>6397</v>
      </c>
      <c r="D1759" s="56" t="s">
        <v>6792</v>
      </c>
      <c r="E1759" s="56" t="s">
        <v>12</v>
      </c>
      <c r="F1759" s="58">
        <v>7</v>
      </c>
      <c r="G1759" s="59">
        <v>33.31</v>
      </c>
      <c r="H1759" s="60">
        <v>233.17</v>
      </c>
      <c r="I1759" s="38"/>
      <c r="J1759" s="38"/>
      <c r="K1759" s="27" t="s">
        <v>6533</v>
      </c>
      <c r="L1759" s="27"/>
    </row>
    <row r="1760" spans="1:12" ht="16.5" customHeight="1" x14ac:dyDescent="0.25">
      <c r="A1760" s="55" t="s">
        <v>4242</v>
      </c>
      <c r="B1760" s="56" t="s">
        <v>4276</v>
      </c>
      <c r="C1760" s="57" t="s">
        <v>4277</v>
      </c>
      <c r="D1760" s="56" t="s">
        <v>11</v>
      </c>
      <c r="E1760" s="56" t="s">
        <v>19</v>
      </c>
      <c r="F1760" s="58">
        <v>5</v>
      </c>
      <c r="G1760" s="59">
        <v>46.56</v>
      </c>
      <c r="H1760" s="60">
        <v>232.8</v>
      </c>
      <c r="I1760" s="38"/>
      <c r="J1760" s="38"/>
      <c r="L1760" s="27"/>
    </row>
    <row r="1761" spans="1:12" ht="16.5" customHeight="1" x14ac:dyDescent="0.25">
      <c r="A1761" s="55" t="s">
        <v>2908</v>
      </c>
      <c r="B1761" s="56" t="s">
        <v>2909</v>
      </c>
      <c r="C1761" s="57" t="s">
        <v>2910</v>
      </c>
      <c r="D1761" s="56" t="s">
        <v>11</v>
      </c>
      <c r="E1761" s="56" t="s">
        <v>19</v>
      </c>
      <c r="F1761" s="58">
        <v>10</v>
      </c>
      <c r="G1761" s="59">
        <v>22.84</v>
      </c>
      <c r="H1761" s="60">
        <v>228.4</v>
      </c>
      <c r="I1761" s="38"/>
      <c r="J1761" s="38"/>
      <c r="L1761" s="27"/>
    </row>
    <row r="1762" spans="1:12" ht="15" customHeight="1" x14ac:dyDescent="0.25">
      <c r="A1762" s="55" t="s">
        <v>1771</v>
      </c>
      <c r="B1762" s="56" t="s">
        <v>1772</v>
      </c>
      <c r="C1762" s="57" t="s">
        <v>1773</v>
      </c>
      <c r="D1762" s="56" t="s">
        <v>11</v>
      </c>
      <c r="E1762" s="56" t="s">
        <v>19</v>
      </c>
      <c r="F1762" s="58">
        <v>7</v>
      </c>
      <c r="G1762" s="59">
        <v>32.479999999999997</v>
      </c>
      <c r="H1762" s="60">
        <v>227.36</v>
      </c>
      <c r="I1762" s="38"/>
      <c r="J1762" s="38"/>
      <c r="L1762" s="27"/>
    </row>
    <row r="1763" spans="1:12" ht="16.5" customHeight="1" x14ac:dyDescent="0.25">
      <c r="A1763" s="55" t="s">
        <v>3926</v>
      </c>
      <c r="B1763" s="56" t="s">
        <v>3949</v>
      </c>
      <c r="C1763" s="57" t="s">
        <v>3950</v>
      </c>
      <c r="D1763" s="56" t="s">
        <v>6792</v>
      </c>
      <c r="E1763" s="56" t="s">
        <v>19</v>
      </c>
      <c r="F1763" s="58">
        <v>5</v>
      </c>
      <c r="G1763" s="59">
        <v>45.37</v>
      </c>
      <c r="H1763" s="60">
        <v>226.85</v>
      </c>
      <c r="I1763" s="38"/>
      <c r="J1763" s="38"/>
      <c r="L1763" s="27"/>
    </row>
    <row r="1764" spans="1:12" ht="16.5" customHeight="1" x14ac:dyDescent="0.25">
      <c r="A1764" s="55" t="s">
        <v>5917</v>
      </c>
      <c r="B1764" s="56" t="s">
        <v>5921</v>
      </c>
      <c r="C1764" s="57" t="s">
        <v>5922</v>
      </c>
      <c r="D1764" s="56" t="s">
        <v>6792</v>
      </c>
      <c r="E1764" s="56" t="s">
        <v>19</v>
      </c>
      <c r="F1764" s="58">
        <v>7</v>
      </c>
      <c r="G1764" s="59">
        <v>32.28</v>
      </c>
      <c r="H1764" s="60">
        <v>225.96</v>
      </c>
      <c r="I1764" s="38"/>
      <c r="J1764" s="38"/>
      <c r="L1764" s="27"/>
    </row>
    <row r="1765" spans="1:12" ht="16.5" customHeight="1" x14ac:dyDescent="0.25">
      <c r="A1765" s="55" t="s">
        <v>1741</v>
      </c>
      <c r="B1765" s="56" t="s">
        <v>1742</v>
      </c>
      <c r="C1765" s="57" t="s">
        <v>1743</v>
      </c>
      <c r="D1765" s="56" t="s">
        <v>6792</v>
      </c>
      <c r="E1765" s="56" t="s">
        <v>19</v>
      </c>
      <c r="F1765" s="58">
        <v>4</v>
      </c>
      <c r="G1765" s="59">
        <v>56.36</v>
      </c>
      <c r="H1765" s="60">
        <v>225.44</v>
      </c>
      <c r="I1765" s="38"/>
      <c r="J1765" s="38"/>
      <c r="L1765" s="27"/>
    </row>
    <row r="1766" spans="1:12" ht="24.75" customHeight="1" x14ac:dyDescent="0.25">
      <c r="A1766" s="55" t="s">
        <v>2799</v>
      </c>
      <c r="B1766" s="56" t="s">
        <v>2800</v>
      </c>
      <c r="C1766" s="57" t="s">
        <v>2801</v>
      </c>
      <c r="D1766" s="56" t="s">
        <v>11</v>
      </c>
      <c r="E1766" s="56" t="s">
        <v>68</v>
      </c>
      <c r="F1766" s="58">
        <v>5</v>
      </c>
      <c r="G1766" s="59">
        <v>44.43</v>
      </c>
      <c r="H1766" s="60">
        <v>222.15</v>
      </c>
      <c r="I1766" s="38"/>
      <c r="J1766" s="38"/>
      <c r="L1766" s="27"/>
    </row>
    <row r="1767" spans="1:12" ht="16.5" customHeight="1" x14ac:dyDescent="0.25">
      <c r="A1767" s="55" t="s">
        <v>4667</v>
      </c>
      <c r="B1767" s="56" t="s">
        <v>4668</v>
      </c>
      <c r="C1767" s="57" t="s">
        <v>4669</v>
      </c>
      <c r="D1767" s="56" t="s">
        <v>6792</v>
      </c>
      <c r="E1767" s="56" t="s">
        <v>12</v>
      </c>
      <c r="F1767" s="58">
        <v>5</v>
      </c>
      <c r="G1767" s="59">
        <v>44.02</v>
      </c>
      <c r="H1767" s="60">
        <v>220.1</v>
      </c>
      <c r="I1767" s="38"/>
      <c r="J1767" s="38"/>
      <c r="L1767" s="27"/>
    </row>
    <row r="1768" spans="1:12" ht="16.5" customHeight="1" x14ac:dyDescent="0.25">
      <c r="A1768" s="55" t="s">
        <v>6365</v>
      </c>
      <c r="B1768" s="56" t="s">
        <v>6378</v>
      </c>
      <c r="C1768" s="57" t="s">
        <v>6379</v>
      </c>
      <c r="D1768" s="56" t="s">
        <v>6792</v>
      </c>
      <c r="E1768" s="56" t="s">
        <v>12</v>
      </c>
      <c r="F1768" s="58">
        <v>7</v>
      </c>
      <c r="G1768" s="59">
        <v>31.18</v>
      </c>
      <c r="H1768" s="60">
        <v>218.26</v>
      </c>
      <c r="I1768" s="38"/>
      <c r="J1768" s="38"/>
      <c r="K1768" s="27" t="s">
        <v>6533</v>
      </c>
      <c r="L1768" s="27"/>
    </row>
    <row r="1769" spans="1:12" ht="16.5" customHeight="1" x14ac:dyDescent="0.25">
      <c r="A1769" s="55" t="s">
        <v>4203</v>
      </c>
      <c r="B1769" s="56" t="s">
        <v>4237</v>
      </c>
      <c r="C1769" s="57" t="s">
        <v>4238</v>
      </c>
      <c r="D1769" s="56" t="s">
        <v>6792</v>
      </c>
      <c r="E1769" s="56" t="s">
        <v>19</v>
      </c>
      <c r="F1769" s="58">
        <v>5</v>
      </c>
      <c r="G1769" s="59">
        <v>43.58</v>
      </c>
      <c r="H1769" s="60">
        <v>217.9</v>
      </c>
      <c r="I1769" s="38"/>
      <c r="J1769" s="38"/>
      <c r="L1769" s="27"/>
    </row>
    <row r="1770" spans="1:12" ht="16.5" customHeight="1" x14ac:dyDescent="0.25">
      <c r="A1770" s="55" t="s">
        <v>4691</v>
      </c>
      <c r="B1770" s="56" t="s">
        <v>4692</v>
      </c>
      <c r="C1770" s="57" t="s">
        <v>4693</v>
      </c>
      <c r="D1770" s="56" t="s">
        <v>6792</v>
      </c>
      <c r="E1770" s="56" t="s">
        <v>12</v>
      </c>
      <c r="F1770" s="58">
        <v>3</v>
      </c>
      <c r="G1770" s="59">
        <v>72.61</v>
      </c>
      <c r="H1770" s="60">
        <v>217.83</v>
      </c>
      <c r="I1770" s="38"/>
      <c r="J1770" s="38"/>
      <c r="L1770" s="27"/>
    </row>
    <row r="1771" spans="1:12" ht="16.5" customHeight="1" x14ac:dyDescent="0.25">
      <c r="A1771" s="55" t="s">
        <v>6368</v>
      </c>
      <c r="B1771" s="56" t="s">
        <v>6381</v>
      </c>
      <c r="C1771" s="57" t="s">
        <v>6382</v>
      </c>
      <c r="D1771" s="56" t="s">
        <v>6792</v>
      </c>
      <c r="E1771" s="56" t="s">
        <v>12</v>
      </c>
      <c r="F1771" s="58">
        <v>7</v>
      </c>
      <c r="G1771" s="59">
        <v>30.89</v>
      </c>
      <c r="H1771" s="60">
        <v>216.23</v>
      </c>
      <c r="I1771" s="38"/>
      <c r="J1771" s="38"/>
      <c r="K1771" s="27" t="s">
        <v>6533</v>
      </c>
      <c r="L1771" s="27"/>
    </row>
    <row r="1772" spans="1:12" ht="16.5" customHeight="1" x14ac:dyDescent="0.25">
      <c r="A1772" s="55" t="s">
        <v>5811</v>
      </c>
      <c r="B1772" s="56" t="s">
        <v>5815</v>
      </c>
      <c r="C1772" s="57" t="s">
        <v>5816</v>
      </c>
      <c r="D1772" s="56" t="s">
        <v>11</v>
      </c>
      <c r="E1772" s="56" t="s">
        <v>68</v>
      </c>
      <c r="F1772" s="58">
        <v>3</v>
      </c>
      <c r="G1772" s="59">
        <v>72.03</v>
      </c>
      <c r="H1772" s="60">
        <v>216.09</v>
      </c>
      <c r="I1772" s="38"/>
      <c r="J1772" s="38"/>
      <c r="L1772" s="27"/>
    </row>
    <row r="1773" spans="1:12" ht="16.5" customHeight="1" x14ac:dyDescent="0.25">
      <c r="A1773" s="55" t="s">
        <v>1222</v>
      </c>
      <c r="B1773" s="56" t="s">
        <v>1227</v>
      </c>
      <c r="C1773" s="57" t="s">
        <v>1228</v>
      </c>
      <c r="D1773" s="56" t="s">
        <v>6792</v>
      </c>
      <c r="E1773" s="56" t="s">
        <v>68</v>
      </c>
      <c r="F1773" s="58">
        <v>20</v>
      </c>
      <c r="G1773" s="59">
        <v>10.68</v>
      </c>
      <c r="H1773" s="60">
        <v>213.6</v>
      </c>
      <c r="I1773" s="38"/>
      <c r="J1773" s="38"/>
      <c r="L1773" s="27"/>
    </row>
    <row r="1774" spans="1:12" ht="16.5" customHeight="1" x14ac:dyDescent="0.25">
      <c r="A1774" s="55" t="s">
        <v>3428</v>
      </c>
      <c r="B1774" s="56" t="s">
        <v>3441</v>
      </c>
      <c r="C1774" s="57" t="s">
        <v>3442</v>
      </c>
      <c r="D1774" s="56" t="s">
        <v>6792</v>
      </c>
      <c r="E1774" s="56" t="s">
        <v>19</v>
      </c>
      <c r="F1774" s="58">
        <v>9</v>
      </c>
      <c r="G1774" s="59">
        <v>23.69</v>
      </c>
      <c r="H1774" s="60">
        <v>213.21</v>
      </c>
      <c r="I1774" s="38"/>
      <c r="J1774" s="38"/>
      <c r="L1774" s="27"/>
    </row>
    <row r="1775" spans="1:12" ht="16.5" customHeight="1" x14ac:dyDescent="0.25">
      <c r="A1775" s="55" t="s">
        <v>3599</v>
      </c>
      <c r="B1775" s="56" t="s">
        <v>3612</v>
      </c>
      <c r="C1775" s="57" t="s">
        <v>3613</v>
      </c>
      <c r="D1775" s="56" t="s">
        <v>6792</v>
      </c>
      <c r="E1775" s="56" t="s">
        <v>19</v>
      </c>
      <c r="F1775" s="58">
        <v>3</v>
      </c>
      <c r="G1775" s="59">
        <v>71.06</v>
      </c>
      <c r="H1775" s="60">
        <v>213.18</v>
      </c>
      <c r="I1775" s="38"/>
      <c r="J1775" s="38"/>
      <c r="L1775" s="27"/>
    </row>
    <row r="1776" spans="1:12" ht="16.5" customHeight="1" x14ac:dyDescent="0.25">
      <c r="A1776" s="55" t="s">
        <v>5814</v>
      </c>
      <c r="B1776" s="56" t="s">
        <v>5818</v>
      </c>
      <c r="C1776" s="57" t="s">
        <v>5819</v>
      </c>
      <c r="D1776" s="56" t="s">
        <v>11</v>
      </c>
      <c r="E1776" s="56" t="s">
        <v>68</v>
      </c>
      <c r="F1776" s="58">
        <v>2</v>
      </c>
      <c r="G1776" s="59">
        <v>105.83</v>
      </c>
      <c r="H1776" s="60">
        <v>211.66</v>
      </c>
      <c r="I1776" s="38"/>
      <c r="J1776" s="38"/>
      <c r="L1776" s="27"/>
    </row>
    <row r="1777" spans="1:12" ht="16.5" customHeight="1" x14ac:dyDescent="0.25">
      <c r="A1777" s="55" t="s">
        <v>1423</v>
      </c>
      <c r="B1777" s="56" t="s">
        <v>1424</v>
      </c>
      <c r="C1777" s="57" t="s">
        <v>1425</v>
      </c>
      <c r="D1777" s="56" t="s">
        <v>11</v>
      </c>
      <c r="E1777" s="56" t="s">
        <v>68</v>
      </c>
      <c r="F1777" s="58">
        <v>3</v>
      </c>
      <c r="G1777" s="59">
        <v>70.34</v>
      </c>
      <c r="H1777" s="60">
        <v>211.02</v>
      </c>
      <c r="I1777" s="38"/>
      <c r="J1777" s="38"/>
      <c r="L1777" s="27"/>
    </row>
    <row r="1778" spans="1:12" ht="16.5" customHeight="1" x14ac:dyDescent="0.25">
      <c r="A1778" s="55" t="s">
        <v>3899</v>
      </c>
      <c r="B1778" s="56" t="s">
        <v>3921</v>
      </c>
      <c r="C1778" s="57" t="s">
        <v>3922</v>
      </c>
      <c r="D1778" s="56" t="s">
        <v>11</v>
      </c>
      <c r="E1778" s="56" t="s">
        <v>19</v>
      </c>
      <c r="F1778" s="58">
        <v>5</v>
      </c>
      <c r="G1778" s="59">
        <v>42.14</v>
      </c>
      <c r="H1778" s="60">
        <v>210.7</v>
      </c>
      <c r="I1778" s="38"/>
      <c r="J1778" s="38"/>
      <c r="L1778" s="27"/>
    </row>
    <row r="1779" spans="1:12" ht="16.5" customHeight="1" x14ac:dyDescent="0.25">
      <c r="A1779" s="55" t="s">
        <v>4615</v>
      </c>
      <c r="B1779" s="56" t="s">
        <v>4616</v>
      </c>
      <c r="C1779" s="57" t="s">
        <v>4617</v>
      </c>
      <c r="D1779" s="56" t="s">
        <v>6792</v>
      </c>
      <c r="E1779" s="56" t="s">
        <v>12</v>
      </c>
      <c r="F1779" s="58">
        <v>5</v>
      </c>
      <c r="G1779" s="59">
        <v>42.14</v>
      </c>
      <c r="H1779" s="60">
        <v>210.7</v>
      </c>
      <c r="I1779" s="38"/>
      <c r="J1779" s="38"/>
      <c r="L1779" s="27"/>
    </row>
    <row r="1780" spans="1:12" ht="16.5" customHeight="1" x14ac:dyDescent="0.25">
      <c r="A1780" s="55" t="s">
        <v>5598</v>
      </c>
      <c r="B1780" s="56" t="s">
        <v>5602</v>
      </c>
      <c r="C1780" s="57" t="s">
        <v>5603</v>
      </c>
      <c r="D1780" s="56" t="s">
        <v>6792</v>
      </c>
      <c r="E1780" s="56" t="s">
        <v>12</v>
      </c>
      <c r="F1780" s="58">
        <v>5</v>
      </c>
      <c r="G1780" s="59">
        <v>41.97</v>
      </c>
      <c r="H1780" s="60">
        <v>209.85</v>
      </c>
      <c r="I1780" s="38"/>
      <c r="J1780" s="38"/>
      <c r="L1780" s="27"/>
    </row>
    <row r="1781" spans="1:12" ht="16.5" customHeight="1" x14ac:dyDescent="0.25">
      <c r="A1781" s="55" t="s">
        <v>94</v>
      </c>
      <c r="B1781" s="56" t="s">
        <v>95</v>
      </c>
      <c r="C1781" s="57" t="s">
        <v>96</v>
      </c>
      <c r="D1781" s="56" t="s">
        <v>11</v>
      </c>
      <c r="E1781" s="56" t="s">
        <v>93</v>
      </c>
      <c r="F1781" s="58">
        <v>12</v>
      </c>
      <c r="G1781" s="59">
        <v>17.47</v>
      </c>
      <c r="H1781" s="60">
        <v>209.64</v>
      </c>
      <c r="I1781" s="38"/>
      <c r="J1781" s="38"/>
      <c r="L1781" s="27"/>
    </row>
    <row r="1782" spans="1:12" ht="16.5" customHeight="1" x14ac:dyDescent="0.25">
      <c r="A1782" s="55" t="s">
        <v>4528</v>
      </c>
      <c r="B1782" s="56" t="s">
        <v>4529</v>
      </c>
      <c r="C1782" s="57" t="s">
        <v>4530</v>
      </c>
      <c r="D1782" s="56" t="s">
        <v>11</v>
      </c>
      <c r="E1782" s="56" t="s">
        <v>12</v>
      </c>
      <c r="F1782" s="58">
        <v>32</v>
      </c>
      <c r="G1782" s="59">
        <v>6.48</v>
      </c>
      <c r="H1782" s="60">
        <v>207.36</v>
      </c>
      <c r="I1782" s="38"/>
      <c r="J1782" s="38"/>
      <c r="L1782" s="27"/>
    </row>
    <row r="1783" spans="1:12" ht="16.5" customHeight="1" x14ac:dyDescent="0.25">
      <c r="A1783" s="55" t="s">
        <v>2784</v>
      </c>
      <c r="B1783" s="56" t="s">
        <v>2785</v>
      </c>
      <c r="C1783" s="57" t="s">
        <v>2786</v>
      </c>
      <c r="D1783" s="56" t="s">
        <v>11</v>
      </c>
      <c r="E1783" s="56" t="s">
        <v>68</v>
      </c>
      <c r="F1783" s="58">
        <v>10</v>
      </c>
      <c r="G1783" s="59">
        <v>20.71</v>
      </c>
      <c r="H1783" s="60">
        <v>207.1</v>
      </c>
      <c r="I1783" s="38"/>
      <c r="J1783" s="38"/>
      <c r="L1783" s="27"/>
    </row>
    <row r="1784" spans="1:12" ht="16.5" customHeight="1" x14ac:dyDescent="0.25">
      <c r="A1784" s="55" t="s">
        <v>8</v>
      </c>
      <c r="B1784" s="56" t="s">
        <v>9</v>
      </c>
      <c r="C1784" s="57" t="s">
        <v>10</v>
      </c>
      <c r="D1784" s="56" t="s">
        <v>11</v>
      </c>
      <c r="E1784" s="56" t="s">
        <v>12</v>
      </c>
      <c r="F1784" s="58">
        <v>35</v>
      </c>
      <c r="G1784" s="59">
        <v>5.87</v>
      </c>
      <c r="H1784" s="60">
        <v>205.45</v>
      </c>
      <c r="I1784" s="38"/>
      <c r="J1784" s="38"/>
      <c r="L1784" s="27"/>
    </row>
    <row r="1785" spans="1:12" ht="16.5" customHeight="1" x14ac:dyDescent="0.25">
      <c r="A1785" s="55" t="s">
        <v>1420</v>
      </c>
      <c r="B1785" s="56" t="s">
        <v>1421</v>
      </c>
      <c r="C1785" s="57" t="s">
        <v>1422</v>
      </c>
      <c r="D1785" s="56" t="s">
        <v>6792</v>
      </c>
      <c r="E1785" s="56" t="s">
        <v>68</v>
      </c>
      <c r="F1785" s="58">
        <v>5</v>
      </c>
      <c r="G1785" s="59">
        <v>40.909999999999997</v>
      </c>
      <c r="H1785" s="60">
        <v>204.55</v>
      </c>
      <c r="I1785" s="38"/>
      <c r="J1785" s="38"/>
      <c r="L1785" s="27"/>
    </row>
    <row r="1786" spans="1:12" ht="16.5" customHeight="1" x14ac:dyDescent="0.25">
      <c r="A1786" s="55" t="s">
        <v>4868</v>
      </c>
      <c r="B1786" s="56" t="s">
        <v>4872</v>
      </c>
      <c r="C1786" s="57" t="s">
        <v>4873</v>
      </c>
      <c r="D1786" s="56" t="s">
        <v>6792</v>
      </c>
      <c r="E1786" s="56" t="s">
        <v>68</v>
      </c>
      <c r="F1786" s="58">
        <v>3</v>
      </c>
      <c r="G1786" s="59">
        <v>68.180000000000007</v>
      </c>
      <c r="H1786" s="60">
        <v>204.54</v>
      </c>
      <c r="I1786" s="38"/>
      <c r="J1786" s="38"/>
      <c r="L1786" s="27"/>
    </row>
    <row r="1787" spans="1:12" ht="16.5" customHeight="1" x14ac:dyDescent="0.25">
      <c r="A1787" s="55" t="s">
        <v>6322</v>
      </c>
      <c r="B1787" s="56" t="s">
        <v>6335</v>
      </c>
      <c r="C1787" s="57" t="s">
        <v>6336</v>
      </c>
      <c r="D1787" s="56" t="s">
        <v>6792</v>
      </c>
      <c r="E1787" s="56" t="s">
        <v>19</v>
      </c>
      <c r="F1787" s="58">
        <v>26</v>
      </c>
      <c r="G1787" s="59">
        <v>7.85</v>
      </c>
      <c r="H1787" s="60">
        <v>204.1</v>
      </c>
      <c r="I1787" s="38"/>
      <c r="J1787" s="38"/>
      <c r="L1787" s="27"/>
    </row>
    <row r="1788" spans="1:12" ht="16.5" customHeight="1" x14ac:dyDescent="0.25">
      <c r="A1788" s="55" t="s">
        <v>2920</v>
      </c>
      <c r="B1788" s="56" t="s">
        <v>2921</v>
      </c>
      <c r="C1788" s="57" t="s">
        <v>2922</v>
      </c>
      <c r="D1788" s="56" t="s">
        <v>6792</v>
      </c>
      <c r="E1788" s="56" t="s">
        <v>19</v>
      </c>
      <c r="F1788" s="58">
        <v>5</v>
      </c>
      <c r="G1788" s="59">
        <v>40.619999999999997</v>
      </c>
      <c r="H1788" s="60">
        <v>203.1</v>
      </c>
      <c r="I1788" s="38"/>
      <c r="J1788" s="38"/>
      <c r="L1788" s="27"/>
    </row>
    <row r="1789" spans="1:12" ht="16.5" customHeight="1" x14ac:dyDescent="0.25">
      <c r="A1789" s="55" t="s">
        <v>1188</v>
      </c>
      <c r="B1789" s="56" t="s">
        <v>1192</v>
      </c>
      <c r="C1789" s="57" t="s">
        <v>1193</v>
      </c>
      <c r="D1789" s="56" t="s">
        <v>6792</v>
      </c>
      <c r="E1789" s="56" t="s">
        <v>12</v>
      </c>
      <c r="F1789" s="58">
        <v>5</v>
      </c>
      <c r="G1789" s="59">
        <v>40.270000000000003</v>
      </c>
      <c r="H1789" s="60">
        <v>201.35</v>
      </c>
      <c r="I1789" s="38"/>
      <c r="J1789" s="38"/>
      <c r="L1789" s="27"/>
    </row>
    <row r="1790" spans="1:12" ht="16.5" customHeight="1" x14ac:dyDescent="0.25">
      <c r="A1790" s="55" t="s">
        <v>1229</v>
      </c>
      <c r="B1790" s="56" t="s">
        <v>1236</v>
      </c>
      <c r="C1790" s="57" t="s">
        <v>1237</v>
      </c>
      <c r="D1790" s="56" t="s">
        <v>11</v>
      </c>
      <c r="E1790" s="56" t="s">
        <v>12</v>
      </c>
      <c r="F1790" s="58">
        <v>10</v>
      </c>
      <c r="G1790" s="59">
        <v>20.079999999999998</v>
      </c>
      <c r="H1790" s="60">
        <v>200.8</v>
      </c>
      <c r="I1790" s="38"/>
      <c r="J1790" s="38"/>
      <c r="L1790" s="27"/>
    </row>
    <row r="1791" spans="1:12" ht="16.5" customHeight="1" x14ac:dyDescent="0.25">
      <c r="A1791" s="55" t="s">
        <v>6622</v>
      </c>
      <c r="B1791" s="56" t="s">
        <v>6635</v>
      </c>
      <c r="C1791" s="57" t="s">
        <v>6636</v>
      </c>
      <c r="D1791" s="56" t="s">
        <v>6840</v>
      </c>
      <c r="E1791" s="56" t="s">
        <v>19</v>
      </c>
      <c r="F1791" s="61">
        <v>9</v>
      </c>
      <c r="G1791" s="59">
        <v>22.14</v>
      </c>
      <c r="H1791" s="60">
        <v>199.26</v>
      </c>
      <c r="I1791" s="38"/>
      <c r="J1791" s="38"/>
      <c r="L1791" s="27"/>
    </row>
    <row r="1792" spans="1:12" ht="16.5" customHeight="1" x14ac:dyDescent="0.25">
      <c r="A1792" s="55" t="s">
        <v>424</v>
      </c>
      <c r="B1792" s="56" t="s">
        <v>428</v>
      </c>
      <c r="C1792" s="57" t="s">
        <v>429</v>
      </c>
      <c r="D1792" s="56" t="s">
        <v>6792</v>
      </c>
      <c r="E1792" s="56" t="s">
        <v>12</v>
      </c>
      <c r="F1792" s="58">
        <v>31</v>
      </c>
      <c r="G1792" s="59">
        <v>6.41</v>
      </c>
      <c r="H1792" s="60">
        <v>198.71</v>
      </c>
      <c r="I1792" s="38"/>
      <c r="J1792" s="38"/>
      <c r="L1792" s="27"/>
    </row>
    <row r="1793" spans="1:12" ht="16.5" customHeight="1" x14ac:dyDescent="0.25">
      <c r="A1793" s="55" t="s">
        <v>2757</v>
      </c>
      <c r="B1793" s="56" t="s">
        <v>2758</v>
      </c>
      <c r="C1793" s="57" t="s">
        <v>2759</v>
      </c>
      <c r="D1793" s="56" t="s">
        <v>6792</v>
      </c>
      <c r="E1793" s="56" t="s">
        <v>19</v>
      </c>
      <c r="F1793" s="58">
        <v>5</v>
      </c>
      <c r="G1793" s="59">
        <v>39.67</v>
      </c>
      <c r="H1793" s="60">
        <v>198.35</v>
      </c>
      <c r="I1793" s="38"/>
      <c r="J1793" s="38"/>
      <c r="L1793" s="27"/>
    </row>
    <row r="1794" spans="1:12" ht="16.5" customHeight="1" x14ac:dyDescent="0.25">
      <c r="A1794" s="55" t="s">
        <v>3791</v>
      </c>
      <c r="B1794" s="56" t="s">
        <v>3804</v>
      </c>
      <c r="C1794" s="57" t="s">
        <v>3805</v>
      </c>
      <c r="D1794" s="56" t="s">
        <v>6792</v>
      </c>
      <c r="E1794" s="56" t="s">
        <v>68</v>
      </c>
      <c r="F1794" s="58">
        <v>5</v>
      </c>
      <c r="G1794" s="59">
        <v>39.61</v>
      </c>
      <c r="H1794" s="60">
        <v>198.05</v>
      </c>
      <c r="I1794" s="38"/>
      <c r="J1794" s="38"/>
      <c r="L1794" s="27"/>
    </row>
    <row r="1795" spans="1:12" ht="16.5" customHeight="1" x14ac:dyDescent="0.25">
      <c r="A1795" s="55" t="s">
        <v>5367</v>
      </c>
      <c r="B1795" s="56" t="s">
        <v>5368</v>
      </c>
      <c r="C1795" s="57" t="s">
        <v>5369</v>
      </c>
      <c r="D1795" s="56" t="s">
        <v>6792</v>
      </c>
      <c r="E1795" s="56" t="s">
        <v>12</v>
      </c>
      <c r="F1795" s="58">
        <v>3</v>
      </c>
      <c r="G1795" s="59">
        <v>65.83</v>
      </c>
      <c r="H1795" s="60">
        <v>197.49</v>
      </c>
      <c r="I1795" s="38"/>
      <c r="J1795" s="38"/>
      <c r="K1795" s="27" t="s">
        <v>6533</v>
      </c>
      <c r="L1795" s="27"/>
    </row>
    <row r="1796" spans="1:12" ht="16.5" customHeight="1" x14ac:dyDescent="0.25">
      <c r="A1796" s="55" t="s">
        <v>5340</v>
      </c>
      <c r="B1796" s="56" t="s">
        <v>5341</v>
      </c>
      <c r="C1796" s="57" t="s">
        <v>5342</v>
      </c>
      <c r="D1796" s="56" t="s">
        <v>6792</v>
      </c>
      <c r="E1796" s="56" t="s">
        <v>12</v>
      </c>
      <c r="F1796" s="58">
        <v>3</v>
      </c>
      <c r="G1796" s="59">
        <v>65.69</v>
      </c>
      <c r="H1796" s="60">
        <v>197.07</v>
      </c>
      <c r="I1796" s="38"/>
      <c r="J1796" s="38"/>
      <c r="K1796" s="27" t="s">
        <v>6533</v>
      </c>
      <c r="L1796" s="27"/>
    </row>
    <row r="1797" spans="1:12" ht="16.5" customHeight="1" x14ac:dyDescent="0.25">
      <c r="A1797" s="55" t="s">
        <v>4584</v>
      </c>
      <c r="B1797" s="56" t="s">
        <v>4585</v>
      </c>
      <c r="C1797" s="57" t="s">
        <v>4586</v>
      </c>
      <c r="D1797" s="56" t="s">
        <v>6792</v>
      </c>
      <c r="E1797" s="56" t="s">
        <v>12</v>
      </c>
      <c r="F1797" s="58">
        <v>5</v>
      </c>
      <c r="G1797" s="59">
        <v>39.369999999999997</v>
      </c>
      <c r="H1797" s="60">
        <v>196.85</v>
      </c>
      <c r="I1797" s="38"/>
      <c r="J1797" s="38"/>
      <c r="L1797" s="27"/>
    </row>
    <row r="1798" spans="1:12" ht="16.5" customHeight="1" x14ac:dyDescent="0.25">
      <c r="A1798" s="55" t="s">
        <v>4606</v>
      </c>
      <c r="B1798" s="56" t="s">
        <v>4607</v>
      </c>
      <c r="C1798" s="57" t="s">
        <v>4608</v>
      </c>
      <c r="D1798" s="56" t="s">
        <v>6792</v>
      </c>
      <c r="E1798" s="56" t="s">
        <v>12</v>
      </c>
      <c r="F1798" s="58">
        <v>5</v>
      </c>
      <c r="G1798" s="59">
        <v>39.369999999999997</v>
      </c>
      <c r="H1798" s="60">
        <v>196.85</v>
      </c>
      <c r="I1798" s="38"/>
      <c r="J1798" s="38"/>
      <c r="L1798" s="27"/>
    </row>
    <row r="1799" spans="1:12" ht="16.5" customHeight="1" x14ac:dyDescent="0.25">
      <c r="A1799" s="55" t="s">
        <v>2670</v>
      </c>
      <c r="B1799" s="56" t="s">
        <v>2671</v>
      </c>
      <c r="C1799" s="57" t="s">
        <v>2672</v>
      </c>
      <c r="D1799" s="56" t="s">
        <v>6792</v>
      </c>
      <c r="E1799" s="56" t="s">
        <v>68</v>
      </c>
      <c r="F1799" s="58">
        <v>5</v>
      </c>
      <c r="G1799" s="59">
        <v>39.31</v>
      </c>
      <c r="H1799" s="60">
        <v>196.55</v>
      </c>
      <c r="I1799" s="38"/>
      <c r="J1799" s="38"/>
      <c r="L1799" s="27"/>
    </row>
    <row r="1800" spans="1:12" ht="16.5" customHeight="1" x14ac:dyDescent="0.25">
      <c r="A1800" s="55" t="s">
        <v>5212</v>
      </c>
      <c r="B1800" s="56" t="s">
        <v>5213</v>
      </c>
      <c r="C1800" s="57" t="s">
        <v>5214</v>
      </c>
      <c r="D1800" s="56" t="s">
        <v>6792</v>
      </c>
      <c r="E1800" s="56" t="s">
        <v>12</v>
      </c>
      <c r="F1800" s="58">
        <v>3</v>
      </c>
      <c r="G1800" s="59">
        <v>65.459999999999994</v>
      </c>
      <c r="H1800" s="60">
        <v>196.38</v>
      </c>
      <c r="I1800" s="38"/>
      <c r="J1800" s="38"/>
      <c r="L1800" s="27"/>
    </row>
    <row r="1801" spans="1:12" ht="16.5" customHeight="1" x14ac:dyDescent="0.25">
      <c r="A1801" s="55" t="s">
        <v>1265</v>
      </c>
      <c r="B1801" s="56" t="s">
        <v>1273</v>
      </c>
      <c r="C1801" s="57" t="s">
        <v>1274</v>
      </c>
      <c r="D1801" s="56" t="s">
        <v>6792</v>
      </c>
      <c r="E1801" s="56" t="s">
        <v>19</v>
      </c>
      <c r="F1801" s="58">
        <v>33</v>
      </c>
      <c r="G1801" s="59">
        <v>5.94</v>
      </c>
      <c r="H1801" s="60">
        <v>196.02</v>
      </c>
      <c r="I1801" s="38"/>
      <c r="J1801" s="38"/>
      <c r="L1801" s="27"/>
    </row>
    <row r="1802" spans="1:12" ht="16.5" customHeight="1" x14ac:dyDescent="0.25">
      <c r="A1802" s="55" t="s">
        <v>1542</v>
      </c>
      <c r="B1802" s="56" t="s">
        <v>1543</v>
      </c>
      <c r="C1802" s="57" t="s">
        <v>1544</v>
      </c>
      <c r="D1802" s="56" t="s">
        <v>11</v>
      </c>
      <c r="E1802" s="56" t="s">
        <v>19</v>
      </c>
      <c r="F1802" s="58">
        <v>4</v>
      </c>
      <c r="G1802" s="59">
        <v>48.79</v>
      </c>
      <c r="H1802" s="60">
        <v>195.16</v>
      </c>
      <c r="I1802" s="38"/>
      <c r="J1802" s="38"/>
      <c r="L1802" s="27"/>
    </row>
    <row r="1803" spans="1:12" ht="16.5" customHeight="1" x14ac:dyDescent="0.25">
      <c r="A1803" s="55" t="s">
        <v>1924</v>
      </c>
      <c r="B1803" s="56" t="s">
        <v>1925</v>
      </c>
      <c r="C1803" s="57" t="s">
        <v>1926</v>
      </c>
      <c r="D1803" s="56" t="s">
        <v>11</v>
      </c>
      <c r="E1803" s="56" t="s">
        <v>68</v>
      </c>
      <c r="F1803" s="58">
        <v>8</v>
      </c>
      <c r="G1803" s="59">
        <v>24.18</v>
      </c>
      <c r="H1803" s="60">
        <v>193.44</v>
      </c>
      <c r="I1803" s="38"/>
      <c r="J1803" s="38"/>
      <c r="L1803" s="27"/>
    </row>
    <row r="1804" spans="1:12" ht="16.5" customHeight="1" x14ac:dyDescent="0.25">
      <c r="A1804" s="55" t="s">
        <v>6168</v>
      </c>
      <c r="B1804" s="56" t="s">
        <v>6181</v>
      </c>
      <c r="C1804" s="57" t="s">
        <v>6182</v>
      </c>
      <c r="D1804" s="56" t="s">
        <v>6792</v>
      </c>
      <c r="E1804" s="56" t="s">
        <v>12</v>
      </c>
      <c r="F1804" s="58">
        <v>5</v>
      </c>
      <c r="G1804" s="59">
        <v>38.630000000000003</v>
      </c>
      <c r="H1804" s="60">
        <v>193.15</v>
      </c>
      <c r="I1804" s="38"/>
      <c r="J1804" s="38"/>
      <c r="L1804" s="27"/>
    </row>
    <row r="1805" spans="1:12" ht="16.5" customHeight="1" x14ac:dyDescent="0.25">
      <c r="A1805" s="55" t="s">
        <v>4648</v>
      </c>
      <c r="B1805" s="56" t="s">
        <v>4649</v>
      </c>
      <c r="C1805" s="57" t="s">
        <v>4650</v>
      </c>
      <c r="D1805" s="56" t="s">
        <v>6792</v>
      </c>
      <c r="E1805" s="56" t="s">
        <v>12</v>
      </c>
      <c r="F1805" s="58">
        <v>5</v>
      </c>
      <c r="G1805" s="59">
        <v>38.44</v>
      </c>
      <c r="H1805" s="60">
        <v>192.2</v>
      </c>
      <c r="I1805" s="38"/>
      <c r="J1805" s="38"/>
      <c r="L1805" s="27"/>
    </row>
    <row r="1806" spans="1:12" ht="16.5" customHeight="1" x14ac:dyDescent="0.25">
      <c r="A1806" s="55" t="s">
        <v>5289</v>
      </c>
      <c r="B1806" s="56" t="s">
        <v>5290</v>
      </c>
      <c r="C1806" s="57" t="s">
        <v>5291</v>
      </c>
      <c r="D1806" s="56" t="s">
        <v>6792</v>
      </c>
      <c r="E1806" s="56" t="s">
        <v>12</v>
      </c>
      <c r="F1806" s="58">
        <v>3</v>
      </c>
      <c r="G1806" s="59">
        <v>63.95</v>
      </c>
      <c r="H1806" s="60">
        <v>191.85</v>
      </c>
      <c r="I1806" s="38"/>
      <c r="J1806" s="38"/>
      <c r="K1806" s="27" t="s">
        <v>6533</v>
      </c>
      <c r="L1806" s="27"/>
    </row>
    <row r="1807" spans="1:12" ht="16.5" customHeight="1" x14ac:dyDescent="0.25">
      <c r="A1807" s="55" t="s">
        <v>2694</v>
      </c>
      <c r="B1807" s="56" t="s">
        <v>2695</v>
      </c>
      <c r="C1807" s="57" t="s">
        <v>2696</v>
      </c>
      <c r="D1807" s="56" t="s">
        <v>6792</v>
      </c>
      <c r="E1807" s="56" t="s">
        <v>68</v>
      </c>
      <c r="F1807" s="58">
        <v>5</v>
      </c>
      <c r="G1807" s="59">
        <v>38.32</v>
      </c>
      <c r="H1807" s="60">
        <v>191.6</v>
      </c>
      <c r="I1807" s="38"/>
      <c r="J1807" s="38"/>
      <c r="L1807" s="27"/>
    </row>
    <row r="1808" spans="1:12" ht="16.5" customHeight="1" x14ac:dyDescent="0.25">
      <c r="A1808" s="55" t="s">
        <v>2298</v>
      </c>
      <c r="B1808" s="56" t="s">
        <v>2299</v>
      </c>
      <c r="C1808" s="57" t="s">
        <v>2300</v>
      </c>
      <c r="D1808" s="56" t="s">
        <v>6792</v>
      </c>
      <c r="E1808" s="56" t="s">
        <v>19</v>
      </c>
      <c r="F1808" s="61">
        <v>5</v>
      </c>
      <c r="G1808" s="59">
        <v>38.270000000000003</v>
      </c>
      <c r="H1808" s="60">
        <v>191.35</v>
      </c>
      <c r="I1808" s="38"/>
      <c r="J1808" s="38"/>
      <c r="L1808" s="27"/>
    </row>
    <row r="1809" spans="1:12" ht="16.5" customHeight="1" x14ac:dyDescent="0.25">
      <c r="A1809" s="55" t="s">
        <v>2814</v>
      </c>
      <c r="B1809" s="56" t="s">
        <v>2815</v>
      </c>
      <c r="C1809" s="57" t="s">
        <v>2816</v>
      </c>
      <c r="D1809" s="56" t="s">
        <v>6792</v>
      </c>
      <c r="E1809" s="56" t="s">
        <v>68</v>
      </c>
      <c r="F1809" s="58">
        <v>6</v>
      </c>
      <c r="G1809" s="59">
        <v>31.88</v>
      </c>
      <c r="H1809" s="60">
        <v>191.28</v>
      </c>
      <c r="I1809" s="38"/>
      <c r="J1809" s="38"/>
      <c r="L1809" s="27"/>
    </row>
    <row r="1810" spans="1:12" ht="16.5" customHeight="1" x14ac:dyDescent="0.25">
      <c r="A1810" s="55" t="s">
        <v>2229</v>
      </c>
      <c r="B1810" s="56" t="s">
        <v>2230</v>
      </c>
      <c r="C1810" s="57" t="s">
        <v>2231</v>
      </c>
      <c r="D1810" s="56" t="s">
        <v>6792</v>
      </c>
      <c r="E1810" s="56" t="s">
        <v>19</v>
      </c>
      <c r="F1810" s="61">
        <v>8</v>
      </c>
      <c r="G1810" s="59">
        <v>23.69</v>
      </c>
      <c r="H1810" s="60">
        <v>189.52</v>
      </c>
      <c r="I1810" s="38"/>
      <c r="J1810" s="38"/>
      <c r="L1810" s="27"/>
    </row>
    <row r="1811" spans="1:12" ht="16.5" customHeight="1" x14ac:dyDescent="0.25">
      <c r="A1811" s="55" t="s">
        <v>3731</v>
      </c>
      <c r="B1811" s="56" t="s">
        <v>3744</v>
      </c>
      <c r="C1811" s="57" t="s">
        <v>3745</v>
      </c>
      <c r="D1811" s="56" t="s">
        <v>6792</v>
      </c>
      <c r="E1811" s="56" t="s">
        <v>19</v>
      </c>
      <c r="F1811" s="58">
        <v>5</v>
      </c>
      <c r="G1811" s="59">
        <v>37.9</v>
      </c>
      <c r="H1811" s="60">
        <v>189.5</v>
      </c>
      <c r="I1811" s="38"/>
      <c r="J1811" s="38"/>
      <c r="L1811" s="27"/>
    </row>
    <row r="1812" spans="1:12" ht="16.5" customHeight="1" x14ac:dyDescent="0.25">
      <c r="A1812" s="55" t="s">
        <v>1909</v>
      </c>
      <c r="B1812" s="56" t="s">
        <v>1910</v>
      </c>
      <c r="C1812" s="57" t="s">
        <v>1911</v>
      </c>
      <c r="D1812" s="56" t="s">
        <v>6792</v>
      </c>
      <c r="E1812" s="56" t="s">
        <v>19</v>
      </c>
      <c r="F1812" s="58">
        <v>5</v>
      </c>
      <c r="G1812" s="59">
        <v>37.479999999999997</v>
      </c>
      <c r="H1812" s="60">
        <v>187.4</v>
      </c>
      <c r="I1812" s="38"/>
      <c r="J1812" s="38"/>
      <c r="L1812" s="27"/>
    </row>
    <row r="1813" spans="1:12" ht="24.75" customHeight="1" x14ac:dyDescent="0.25">
      <c r="A1813" s="55" t="s">
        <v>2796</v>
      </c>
      <c r="B1813" s="56" t="s">
        <v>2797</v>
      </c>
      <c r="C1813" s="57" t="s">
        <v>2798</v>
      </c>
      <c r="D1813" s="56" t="s">
        <v>11</v>
      </c>
      <c r="E1813" s="56" t="s">
        <v>68</v>
      </c>
      <c r="F1813" s="58">
        <v>5</v>
      </c>
      <c r="G1813" s="59">
        <v>36.68</v>
      </c>
      <c r="H1813" s="60">
        <v>183.4</v>
      </c>
      <c r="I1813" s="38"/>
      <c r="J1813" s="38"/>
      <c r="L1813" s="27"/>
    </row>
    <row r="1814" spans="1:12" ht="16.5" customHeight="1" x14ac:dyDescent="0.25">
      <c r="A1814" s="55" t="s">
        <v>5610</v>
      </c>
      <c r="B1814" s="56" t="s">
        <v>5614</v>
      </c>
      <c r="C1814" s="57" t="s">
        <v>5615</v>
      </c>
      <c r="D1814" s="56" t="s">
        <v>6792</v>
      </c>
      <c r="E1814" s="56" t="s">
        <v>12</v>
      </c>
      <c r="F1814" s="58">
        <v>13</v>
      </c>
      <c r="G1814" s="59">
        <v>14.05</v>
      </c>
      <c r="H1814" s="60">
        <v>182.65</v>
      </c>
      <c r="I1814" s="38"/>
      <c r="J1814" s="38"/>
      <c r="L1814" s="27"/>
    </row>
    <row r="1815" spans="1:12" ht="16.5" customHeight="1" x14ac:dyDescent="0.25">
      <c r="A1815" s="55" t="s">
        <v>6174</v>
      </c>
      <c r="B1815" s="56" t="s">
        <v>6187</v>
      </c>
      <c r="C1815" s="57" t="s">
        <v>6188</v>
      </c>
      <c r="D1815" s="56" t="s">
        <v>6792</v>
      </c>
      <c r="E1815" s="56" t="s">
        <v>12</v>
      </c>
      <c r="F1815" s="58">
        <v>5</v>
      </c>
      <c r="G1815" s="59">
        <v>36.46</v>
      </c>
      <c r="H1815" s="60">
        <v>182.3</v>
      </c>
      <c r="I1815" s="38"/>
      <c r="J1815" s="38"/>
      <c r="L1815" s="27"/>
    </row>
    <row r="1816" spans="1:12" ht="16.5" customHeight="1" x14ac:dyDescent="0.25">
      <c r="A1816" s="55" t="s">
        <v>3923</v>
      </c>
      <c r="B1816" s="56" t="s">
        <v>3946</v>
      </c>
      <c r="C1816" s="57" t="s">
        <v>3947</v>
      </c>
      <c r="D1816" s="56" t="s">
        <v>6792</v>
      </c>
      <c r="E1816" s="56" t="s">
        <v>19</v>
      </c>
      <c r="F1816" s="58">
        <v>5</v>
      </c>
      <c r="G1816" s="59">
        <v>36.4</v>
      </c>
      <c r="H1816" s="60">
        <v>182</v>
      </c>
      <c r="I1816" s="38"/>
      <c r="J1816" s="38"/>
      <c r="L1816" s="27"/>
    </row>
    <row r="1817" spans="1:12" ht="16.5" customHeight="1" x14ac:dyDescent="0.25">
      <c r="A1817" s="55" t="s">
        <v>4952</v>
      </c>
      <c r="B1817" s="56" t="s">
        <v>4956</v>
      </c>
      <c r="C1817" s="57" t="s">
        <v>4957</v>
      </c>
      <c r="D1817" s="56" t="s">
        <v>6792</v>
      </c>
      <c r="E1817" s="56" t="s">
        <v>68</v>
      </c>
      <c r="F1817" s="58">
        <v>7</v>
      </c>
      <c r="G1817" s="59">
        <v>25.96</v>
      </c>
      <c r="H1817" s="60">
        <v>181.72</v>
      </c>
      <c r="I1817" s="38"/>
      <c r="J1817" s="38"/>
      <c r="L1817" s="27"/>
    </row>
    <row r="1818" spans="1:12" ht="16.5" customHeight="1" x14ac:dyDescent="0.25">
      <c r="A1818" s="55" t="s">
        <v>4014</v>
      </c>
      <c r="B1818" s="56" t="s">
        <v>4039</v>
      </c>
      <c r="C1818" s="57" t="s">
        <v>4040</v>
      </c>
      <c r="D1818" s="56" t="s">
        <v>6792</v>
      </c>
      <c r="E1818" s="56" t="s">
        <v>19</v>
      </c>
      <c r="F1818" s="58">
        <v>7</v>
      </c>
      <c r="G1818" s="59">
        <v>25.74</v>
      </c>
      <c r="H1818" s="60">
        <v>180.18</v>
      </c>
      <c r="I1818" s="38"/>
      <c r="J1818" s="38"/>
      <c r="L1818" s="27"/>
    </row>
    <row r="1819" spans="1:12" ht="16.5" customHeight="1" x14ac:dyDescent="0.25">
      <c r="A1819" s="55" t="s">
        <v>3948</v>
      </c>
      <c r="B1819" s="56" t="s">
        <v>3973</v>
      </c>
      <c r="C1819" s="57" t="s">
        <v>3974</v>
      </c>
      <c r="D1819" s="56" t="s">
        <v>6792</v>
      </c>
      <c r="E1819" s="56" t="s">
        <v>19</v>
      </c>
      <c r="F1819" s="58">
        <v>5</v>
      </c>
      <c r="G1819" s="59">
        <v>35.94</v>
      </c>
      <c r="H1819" s="60">
        <v>179.7</v>
      </c>
      <c r="I1819" s="38"/>
      <c r="J1819" s="38"/>
      <c r="L1819" s="27"/>
    </row>
    <row r="1820" spans="1:12" ht="16.5" customHeight="1" x14ac:dyDescent="0.25">
      <c r="A1820" s="55" t="s">
        <v>3085</v>
      </c>
      <c r="B1820" s="56" t="s">
        <v>3086</v>
      </c>
      <c r="C1820" s="57" t="s">
        <v>3087</v>
      </c>
      <c r="D1820" s="56" t="s">
        <v>11</v>
      </c>
      <c r="E1820" s="56" t="s">
        <v>19</v>
      </c>
      <c r="F1820" s="58">
        <v>5</v>
      </c>
      <c r="G1820" s="59">
        <v>35.86</v>
      </c>
      <c r="H1820" s="60">
        <v>179.3</v>
      </c>
      <c r="I1820" s="38"/>
      <c r="J1820" s="38"/>
      <c r="L1820" s="27"/>
    </row>
    <row r="1821" spans="1:12" ht="16.5" customHeight="1" x14ac:dyDescent="0.25">
      <c r="A1821" s="55" t="s">
        <v>4612</v>
      </c>
      <c r="B1821" s="56" t="s">
        <v>4613</v>
      </c>
      <c r="C1821" s="57" t="s">
        <v>4614</v>
      </c>
      <c r="D1821" s="56" t="s">
        <v>6792</v>
      </c>
      <c r="E1821" s="56" t="s">
        <v>12</v>
      </c>
      <c r="F1821" s="58">
        <v>5</v>
      </c>
      <c r="G1821" s="59">
        <v>35.81</v>
      </c>
      <c r="H1821" s="60">
        <v>179.05</v>
      </c>
      <c r="I1821" s="38"/>
      <c r="J1821" s="38"/>
      <c r="L1821" s="27"/>
    </row>
    <row r="1822" spans="1:12" ht="16.5" customHeight="1" x14ac:dyDescent="0.25">
      <c r="A1822" s="55" t="s">
        <v>3437</v>
      </c>
      <c r="B1822" s="56" t="s">
        <v>3450</v>
      </c>
      <c r="C1822" s="57" t="s">
        <v>3451</v>
      </c>
      <c r="D1822" s="56" t="s">
        <v>6792</v>
      </c>
      <c r="E1822" s="56" t="s">
        <v>19</v>
      </c>
      <c r="F1822" s="58">
        <v>5</v>
      </c>
      <c r="G1822" s="59">
        <v>35.53</v>
      </c>
      <c r="H1822" s="60">
        <v>177.65</v>
      </c>
      <c r="I1822" s="38"/>
      <c r="J1822" s="38"/>
      <c r="L1822" s="27"/>
    </row>
    <row r="1823" spans="1:12" ht="16.5" customHeight="1" x14ac:dyDescent="0.25">
      <c r="A1823" s="55" t="s">
        <v>5709</v>
      </c>
      <c r="B1823" s="56" t="s">
        <v>5710</v>
      </c>
      <c r="C1823" s="57" t="s">
        <v>5711</v>
      </c>
      <c r="D1823" s="56" t="s">
        <v>6792</v>
      </c>
      <c r="E1823" s="56" t="s">
        <v>68</v>
      </c>
      <c r="F1823" s="58">
        <v>2</v>
      </c>
      <c r="G1823" s="59">
        <v>88.79</v>
      </c>
      <c r="H1823" s="60">
        <v>177.58</v>
      </c>
      <c r="I1823" s="38"/>
      <c r="J1823" s="38"/>
      <c r="L1823" s="27"/>
    </row>
    <row r="1824" spans="1:12" ht="16.5" customHeight="1" x14ac:dyDescent="0.25">
      <c r="A1824" s="55" t="s">
        <v>3951</v>
      </c>
      <c r="B1824" s="56" t="s">
        <v>3976</v>
      </c>
      <c r="C1824" s="57" t="s">
        <v>3977</v>
      </c>
      <c r="D1824" s="56" t="s">
        <v>11</v>
      </c>
      <c r="E1824" s="56" t="s">
        <v>19</v>
      </c>
      <c r="F1824" s="58">
        <v>5</v>
      </c>
      <c r="G1824" s="59">
        <v>35.24</v>
      </c>
      <c r="H1824" s="60">
        <v>176.2</v>
      </c>
      <c r="I1824" s="38"/>
      <c r="J1824" s="38"/>
      <c r="L1824" s="27"/>
    </row>
    <row r="1825" spans="1:12" ht="16.5" customHeight="1" x14ac:dyDescent="0.25">
      <c r="A1825" s="55" t="s">
        <v>3797</v>
      </c>
      <c r="B1825" s="56" t="s">
        <v>3810</v>
      </c>
      <c r="C1825" s="57" t="s">
        <v>3811</v>
      </c>
      <c r="D1825" s="56" t="s">
        <v>11</v>
      </c>
      <c r="E1825" s="56" t="s">
        <v>19</v>
      </c>
      <c r="F1825" s="58">
        <v>6</v>
      </c>
      <c r="G1825" s="59">
        <v>29.26</v>
      </c>
      <c r="H1825" s="60">
        <v>175.56</v>
      </c>
      <c r="I1825" s="38"/>
      <c r="J1825" s="38"/>
      <c r="L1825" s="27"/>
    </row>
    <row r="1826" spans="1:12" ht="16.5" customHeight="1" x14ac:dyDescent="0.25">
      <c r="A1826" s="55" t="s">
        <v>956</v>
      </c>
      <c r="B1826" s="56" t="s">
        <v>957</v>
      </c>
      <c r="C1826" s="57" t="s">
        <v>958</v>
      </c>
      <c r="D1826" s="56" t="s">
        <v>6792</v>
      </c>
      <c r="E1826" s="56" t="s">
        <v>12</v>
      </c>
      <c r="F1826" s="58">
        <v>18</v>
      </c>
      <c r="G1826" s="59">
        <v>9.75</v>
      </c>
      <c r="H1826" s="60">
        <v>175.5</v>
      </c>
      <c r="I1826" s="38"/>
      <c r="J1826" s="38"/>
      <c r="L1826" s="27"/>
    </row>
    <row r="1827" spans="1:12" ht="16.5" customHeight="1" x14ac:dyDescent="0.25">
      <c r="A1827" s="55" t="s">
        <v>6129</v>
      </c>
      <c r="B1827" s="56" t="s">
        <v>6142</v>
      </c>
      <c r="C1827" s="57" t="s">
        <v>6143</v>
      </c>
      <c r="D1827" s="56" t="s">
        <v>11</v>
      </c>
      <c r="E1827" s="56" t="s">
        <v>68</v>
      </c>
      <c r="F1827" s="58">
        <v>7</v>
      </c>
      <c r="G1827" s="59">
        <v>25.01</v>
      </c>
      <c r="H1827" s="60">
        <v>175.07</v>
      </c>
      <c r="I1827" s="38"/>
      <c r="J1827" s="38"/>
      <c r="L1827" s="27"/>
    </row>
    <row r="1828" spans="1:12" ht="16.5" customHeight="1" x14ac:dyDescent="0.25">
      <c r="A1828" s="55" t="s">
        <v>4853</v>
      </c>
      <c r="B1828" s="56" t="s">
        <v>4857</v>
      </c>
      <c r="C1828" s="57" t="s">
        <v>4858</v>
      </c>
      <c r="D1828" s="56" t="s">
        <v>6792</v>
      </c>
      <c r="E1828" s="56" t="s">
        <v>12</v>
      </c>
      <c r="F1828" s="58">
        <v>2</v>
      </c>
      <c r="G1828" s="59">
        <v>87.36</v>
      </c>
      <c r="H1828" s="60">
        <v>174.72</v>
      </c>
      <c r="I1828" s="38"/>
      <c r="J1828" s="38"/>
      <c r="L1828" s="27"/>
    </row>
    <row r="1829" spans="1:12" ht="16.5" customHeight="1" x14ac:dyDescent="0.25">
      <c r="A1829" s="55" t="s">
        <v>2706</v>
      </c>
      <c r="B1829" s="56" t="s">
        <v>2707</v>
      </c>
      <c r="C1829" s="57" t="s">
        <v>2708</v>
      </c>
      <c r="D1829" s="56" t="s">
        <v>6792</v>
      </c>
      <c r="E1829" s="56" t="s">
        <v>68</v>
      </c>
      <c r="F1829" s="58">
        <v>5</v>
      </c>
      <c r="G1829" s="59">
        <v>34.659999999999997</v>
      </c>
      <c r="H1829" s="60">
        <v>173.3</v>
      </c>
      <c r="I1829" s="38"/>
      <c r="J1829" s="38"/>
      <c r="L1829" s="27"/>
    </row>
    <row r="1830" spans="1:12" ht="16.5" customHeight="1" x14ac:dyDescent="0.25">
      <c r="A1830" s="55" t="s">
        <v>3317</v>
      </c>
      <c r="B1830" s="56" t="s">
        <v>3330</v>
      </c>
      <c r="C1830" s="57" t="s">
        <v>3331</v>
      </c>
      <c r="D1830" s="56" t="s">
        <v>6792</v>
      </c>
      <c r="E1830" s="56" t="s">
        <v>68</v>
      </c>
      <c r="F1830" s="58">
        <v>5</v>
      </c>
      <c r="G1830" s="59">
        <v>34.36</v>
      </c>
      <c r="H1830" s="60">
        <v>171.8</v>
      </c>
      <c r="I1830" s="38"/>
      <c r="J1830" s="38"/>
      <c r="L1830" s="27"/>
    </row>
    <row r="1831" spans="1:12" ht="16.5" customHeight="1" x14ac:dyDescent="0.25">
      <c r="A1831" s="55" t="s">
        <v>3332</v>
      </c>
      <c r="B1831" s="56" t="s">
        <v>3345</v>
      </c>
      <c r="C1831" s="57" t="s">
        <v>3346</v>
      </c>
      <c r="D1831" s="56" t="s">
        <v>6792</v>
      </c>
      <c r="E1831" s="56" t="s">
        <v>19</v>
      </c>
      <c r="F1831" s="58">
        <v>5</v>
      </c>
      <c r="G1831" s="59">
        <v>34.36</v>
      </c>
      <c r="H1831" s="60">
        <v>171.8</v>
      </c>
      <c r="I1831" s="38"/>
      <c r="J1831" s="38"/>
      <c r="L1831" s="27"/>
    </row>
    <row r="1832" spans="1:12" ht="16.5" customHeight="1" x14ac:dyDescent="0.25">
      <c r="A1832" s="55" t="s">
        <v>1768</v>
      </c>
      <c r="B1832" s="56" t="s">
        <v>1769</v>
      </c>
      <c r="C1832" s="57" t="s">
        <v>1770</v>
      </c>
      <c r="D1832" s="56" t="s">
        <v>11</v>
      </c>
      <c r="E1832" s="56" t="s">
        <v>19</v>
      </c>
      <c r="F1832" s="58">
        <v>7</v>
      </c>
      <c r="G1832" s="59">
        <v>24.44</v>
      </c>
      <c r="H1832" s="60">
        <v>171.08</v>
      </c>
      <c r="I1832" s="38"/>
      <c r="J1832" s="38"/>
      <c r="L1832" s="27"/>
    </row>
    <row r="1833" spans="1:12" ht="16.5" customHeight="1" x14ac:dyDescent="0.25">
      <c r="A1833" s="55" t="s">
        <v>3362</v>
      </c>
      <c r="B1833" s="56" t="s">
        <v>3375</v>
      </c>
      <c r="C1833" s="57" t="s">
        <v>3376</v>
      </c>
      <c r="D1833" s="56" t="s">
        <v>6792</v>
      </c>
      <c r="E1833" s="56" t="s">
        <v>19</v>
      </c>
      <c r="F1833" s="58">
        <v>5</v>
      </c>
      <c r="G1833" s="59">
        <v>34.17</v>
      </c>
      <c r="H1833" s="60">
        <v>170.85</v>
      </c>
      <c r="I1833" s="38"/>
      <c r="J1833" s="38"/>
      <c r="L1833" s="27"/>
    </row>
    <row r="1834" spans="1:12" ht="16.5" customHeight="1" x14ac:dyDescent="0.25">
      <c r="A1834" s="55" t="s">
        <v>5038</v>
      </c>
      <c r="B1834" s="56" t="s">
        <v>5042</v>
      </c>
      <c r="C1834" s="57" t="s">
        <v>5043</v>
      </c>
      <c r="D1834" s="56" t="s">
        <v>6792</v>
      </c>
      <c r="E1834" s="56" t="s">
        <v>12</v>
      </c>
      <c r="F1834" s="58">
        <v>5</v>
      </c>
      <c r="G1834" s="59">
        <v>34.17</v>
      </c>
      <c r="H1834" s="60">
        <v>170.85</v>
      </c>
      <c r="I1834" s="38"/>
      <c r="J1834" s="38"/>
      <c r="L1834" s="27"/>
    </row>
    <row r="1835" spans="1:12" ht="16.5" customHeight="1" x14ac:dyDescent="0.25">
      <c r="A1835" s="55" t="s">
        <v>959</v>
      </c>
      <c r="B1835" s="56" t="s">
        <v>960</v>
      </c>
      <c r="C1835" s="57" t="s">
        <v>961</v>
      </c>
      <c r="D1835" s="56" t="s">
        <v>6792</v>
      </c>
      <c r="E1835" s="56" t="s">
        <v>19</v>
      </c>
      <c r="F1835" s="58">
        <v>3</v>
      </c>
      <c r="G1835" s="59">
        <v>56.85</v>
      </c>
      <c r="H1835" s="60">
        <v>170.55</v>
      </c>
      <c r="I1835" s="38"/>
      <c r="J1835" s="38"/>
      <c r="L1835" s="27"/>
    </row>
    <row r="1836" spans="1:12" ht="16.5" customHeight="1" x14ac:dyDescent="0.25">
      <c r="A1836" s="55" t="s">
        <v>1753</v>
      </c>
      <c r="B1836" s="56" t="s">
        <v>1754</v>
      </c>
      <c r="C1836" s="57" t="s">
        <v>1755</v>
      </c>
      <c r="D1836" s="56" t="s">
        <v>11</v>
      </c>
      <c r="E1836" s="56" t="s">
        <v>19</v>
      </c>
      <c r="F1836" s="58">
        <v>8</v>
      </c>
      <c r="G1836" s="59">
        <v>21.14</v>
      </c>
      <c r="H1836" s="60">
        <v>169.12</v>
      </c>
      <c r="I1836" s="38"/>
      <c r="J1836" s="38"/>
      <c r="L1836" s="27"/>
    </row>
    <row r="1837" spans="1:12" ht="16.5" customHeight="1" x14ac:dyDescent="0.25">
      <c r="A1837" s="55" t="s">
        <v>6313</v>
      </c>
      <c r="B1837" s="56" t="s">
        <v>6326</v>
      </c>
      <c r="C1837" s="57" t="s">
        <v>6327</v>
      </c>
      <c r="D1837" s="56" t="s">
        <v>6792</v>
      </c>
      <c r="E1837" s="56" t="s">
        <v>19</v>
      </c>
      <c r="F1837" s="58">
        <v>7</v>
      </c>
      <c r="G1837" s="59">
        <v>24.11</v>
      </c>
      <c r="H1837" s="60">
        <v>168.77</v>
      </c>
      <c r="I1837" s="38"/>
      <c r="J1837" s="38"/>
      <c r="L1837" s="27"/>
    </row>
    <row r="1838" spans="1:12" ht="16.5" customHeight="1" x14ac:dyDescent="0.25">
      <c r="A1838" s="55" t="s">
        <v>5574</v>
      </c>
      <c r="B1838" s="56" t="s">
        <v>5578</v>
      </c>
      <c r="C1838" s="57" t="s">
        <v>5579</v>
      </c>
      <c r="D1838" s="56" t="s">
        <v>6792</v>
      </c>
      <c r="E1838" s="56" t="s">
        <v>12</v>
      </c>
      <c r="F1838" s="58">
        <v>5</v>
      </c>
      <c r="G1838" s="59">
        <v>33.57</v>
      </c>
      <c r="H1838" s="60">
        <v>167.85</v>
      </c>
      <c r="I1838" s="38"/>
      <c r="J1838" s="38"/>
      <c r="L1838" s="27"/>
    </row>
    <row r="1839" spans="1:12" ht="16.5" customHeight="1" x14ac:dyDescent="0.25">
      <c r="A1839" s="55" t="s">
        <v>4679</v>
      </c>
      <c r="B1839" s="56" t="s">
        <v>4680</v>
      </c>
      <c r="C1839" s="57" t="s">
        <v>4681</v>
      </c>
      <c r="D1839" s="56" t="s">
        <v>6792</v>
      </c>
      <c r="E1839" s="56" t="s">
        <v>12</v>
      </c>
      <c r="F1839" s="58">
        <v>5</v>
      </c>
      <c r="G1839" s="59">
        <v>33.54</v>
      </c>
      <c r="H1839" s="60">
        <v>167.7</v>
      </c>
      <c r="I1839" s="38"/>
      <c r="J1839" s="38"/>
      <c r="L1839" s="27"/>
    </row>
    <row r="1840" spans="1:12" ht="16.5" customHeight="1" x14ac:dyDescent="0.25">
      <c r="A1840" s="55" t="s">
        <v>2091</v>
      </c>
      <c r="B1840" s="56" t="s">
        <v>2092</v>
      </c>
      <c r="C1840" s="57" t="s">
        <v>2093</v>
      </c>
      <c r="D1840" s="56" t="s">
        <v>11</v>
      </c>
      <c r="E1840" s="56" t="s">
        <v>19</v>
      </c>
      <c r="F1840" s="61">
        <v>2</v>
      </c>
      <c r="G1840" s="59">
        <v>83.21</v>
      </c>
      <c r="H1840" s="60">
        <v>166.42</v>
      </c>
      <c r="I1840" s="38"/>
      <c r="J1840" s="38"/>
      <c r="L1840" s="27"/>
    </row>
    <row r="1841" spans="1:12" ht="16.5" customHeight="1" x14ac:dyDescent="0.25">
      <c r="A1841" s="55" t="s">
        <v>5920</v>
      </c>
      <c r="B1841" s="56" t="s">
        <v>5924</v>
      </c>
      <c r="C1841" s="57" t="s">
        <v>5925</v>
      </c>
      <c r="D1841" s="56" t="s">
        <v>6792</v>
      </c>
      <c r="E1841" s="56" t="s">
        <v>19</v>
      </c>
      <c r="F1841" s="58">
        <v>7</v>
      </c>
      <c r="G1841" s="59">
        <v>23.69</v>
      </c>
      <c r="H1841" s="60">
        <v>165.83</v>
      </c>
      <c r="I1841" s="38"/>
      <c r="J1841" s="38"/>
      <c r="L1841" s="27"/>
    </row>
    <row r="1842" spans="1:12" ht="16.5" customHeight="1" x14ac:dyDescent="0.25">
      <c r="A1842" s="55" t="s">
        <v>1933</v>
      </c>
      <c r="B1842" s="56" t="s">
        <v>1934</v>
      </c>
      <c r="C1842" s="57" t="s">
        <v>1935</v>
      </c>
      <c r="D1842" s="56" t="s">
        <v>11</v>
      </c>
      <c r="E1842" s="56" t="s">
        <v>68</v>
      </c>
      <c r="F1842" s="58">
        <v>2</v>
      </c>
      <c r="G1842" s="59">
        <v>82.26</v>
      </c>
      <c r="H1842" s="60">
        <v>164.52</v>
      </c>
      <c r="I1842" s="38"/>
      <c r="J1842" s="38"/>
      <c r="L1842" s="27"/>
    </row>
    <row r="1843" spans="1:12" ht="16.5" customHeight="1" x14ac:dyDescent="0.25">
      <c r="A1843" s="55" t="s">
        <v>1539</v>
      </c>
      <c r="B1843" s="56" t="s">
        <v>1540</v>
      </c>
      <c r="C1843" s="57" t="s">
        <v>1541</v>
      </c>
      <c r="D1843" s="56" t="s">
        <v>11</v>
      </c>
      <c r="E1843" s="56" t="s">
        <v>19</v>
      </c>
      <c r="F1843" s="58">
        <v>4</v>
      </c>
      <c r="G1843" s="59">
        <v>40.74</v>
      </c>
      <c r="H1843" s="60">
        <v>162.96</v>
      </c>
      <c r="I1843" s="38"/>
      <c r="J1843" s="38"/>
      <c r="L1843" s="27"/>
    </row>
    <row r="1844" spans="1:12" ht="16.5" customHeight="1" x14ac:dyDescent="0.25">
      <c r="A1844" s="55" t="s">
        <v>4442</v>
      </c>
      <c r="B1844" s="56" t="s">
        <v>4443</v>
      </c>
      <c r="C1844" s="57" t="s">
        <v>4362</v>
      </c>
      <c r="D1844" s="56" t="s">
        <v>6792</v>
      </c>
      <c r="E1844" s="56" t="s">
        <v>12</v>
      </c>
      <c r="F1844" s="58">
        <v>6</v>
      </c>
      <c r="G1844" s="59">
        <v>27.15</v>
      </c>
      <c r="H1844" s="60">
        <v>162.9</v>
      </c>
      <c r="I1844" s="38"/>
      <c r="J1844" s="38"/>
      <c r="L1844" s="27"/>
    </row>
    <row r="1845" spans="1:12" ht="16.5" customHeight="1" x14ac:dyDescent="0.25">
      <c r="A1845" s="55" t="s">
        <v>4403</v>
      </c>
      <c r="B1845" s="56" t="s">
        <v>4407</v>
      </c>
      <c r="C1845" s="57" t="s">
        <v>4408</v>
      </c>
      <c r="D1845" s="56" t="s">
        <v>6792</v>
      </c>
      <c r="E1845" s="56" t="s">
        <v>68</v>
      </c>
      <c r="F1845" s="58">
        <v>5</v>
      </c>
      <c r="G1845" s="59">
        <v>32.53</v>
      </c>
      <c r="H1845" s="60">
        <v>162.65</v>
      </c>
      <c r="I1845" s="38"/>
      <c r="J1845" s="38"/>
      <c r="L1845" s="27"/>
    </row>
    <row r="1846" spans="1:12" ht="16.5" customHeight="1" x14ac:dyDescent="0.25">
      <c r="A1846" s="55" t="s">
        <v>4587</v>
      </c>
      <c r="B1846" s="56" t="s">
        <v>4588</v>
      </c>
      <c r="C1846" s="57" t="s">
        <v>4589</v>
      </c>
      <c r="D1846" s="56" t="s">
        <v>6792</v>
      </c>
      <c r="E1846" s="56" t="s">
        <v>12</v>
      </c>
      <c r="F1846" s="58">
        <v>5</v>
      </c>
      <c r="G1846" s="59">
        <v>32.049999999999997</v>
      </c>
      <c r="H1846" s="60">
        <v>160.25</v>
      </c>
      <c r="I1846" s="38"/>
      <c r="J1846" s="38"/>
      <c r="L1846" s="27"/>
    </row>
    <row r="1847" spans="1:12" ht="16.5" customHeight="1" x14ac:dyDescent="0.25">
      <c r="A1847" s="55" t="s">
        <v>5023</v>
      </c>
      <c r="B1847" s="56" t="s">
        <v>5027</v>
      </c>
      <c r="C1847" s="57" t="s">
        <v>5028</v>
      </c>
      <c r="D1847" s="56" t="s">
        <v>6792</v>
      </c>
      <c r="E1847" s="56" t="s">
        <v>12</v>
      </c>
      <c r="F1847" s="58">
        <v>5</v>
      </c>
      <c r="G1847" s="59">
        <v>32.04</v>
      </c>
      <c r="H1847" s="60">
        <v>160.19999999999999</v>
      </c>
      <c r="I1847" s="38"/>
      <c r="J1847" s="38"/>
      <c r="L1847" s="27"/>
    </row>
    <row r="1848" spans="1:12" ht="16.5" customHeight="1" x14ac:dyDescent="0.25">
      <c r="A1848" s="55" t="s">
        <v>6471</v>
      </c>
      <c r="B1848" s="56" t="s">
        <v>6481</v>
      </c>
      <c r="C1848" s="57" t="s">
        <v>6482</v>
      </c>
      <c r="D1848" s="56" t="s">
        <v>6792</v>
      </c>
      <c r="E1848" s="56" t="s">
        <v>12</v>
      </c>
      <c r="F1848" s="58">
        <v>5</v>
      </c>
      <c r="G1848" s="59">
        <v>32.04</v>
      </c>
      <c r="H1848" s="60">
        <v>160.19999999999999</v>
      </c>
      <c r="I1848" s="38"/>
      <c r="J1848" s="38"/>
      <c r="L1848" s="27"/>
    </row>
    <row r="1849" spans="1:12" ht="16.5" customHeight="1" x14ac:dyDescent="0.25">
      <c r="A1849" s="55" t="s">
        <v>4491</v>
      </c>
      <c r="B1849" s="56" t="s">
        <v>4495</v>
      </c>
      <c r="C1849" s="57" t="s">
        <v>4496</v>
      </c>
      <c r="D1849" s="56" t="s">
        <v>6792</v>
      </c>
      <c r="E1849" s="56" t="s">
        <v>68</v>
      </c>
      <c r="F1849" s="61">
        <v>5</v>
      </c>
      <c r="G1849" s="59">
        <v>31.71</v>
      </c>
      <c r="H1849" s="60">
        <v>158.55000000000001</v>
      </c>
      <c r="I1849" s="38"/>
      <c r="J1849" s="38"/>
      <c r="L1849" s="27"/>
    </row>
    <row r="1850" spans="1:12" ht="16.5" customHeight="1" x14ac:dyDescent="0.25">
      <c r="A1850" s="55" t="s">
        <v>2316</v>
      </c>
      <c r="B1850" s="56" t="s">
        <v>2317</v>
      </c>
      <c r="C1850" s="57" t="s">
        <v>2318</v>
      </c>
      <c r="D1850" s="56" t="s">
        <v>6792</v>
      </c>
      <c r="E1850" s="56" t="s">
        <v>19</v>
      </c>
      <c r="F1850" s="61">
        <v>5</v>
      </c>
      <c r="G1850" s="59">
        <v>31.6</v>
      </c>
      <c r="H1850" s="60">
        <v>158</v>
      </c>
      <c r="I1850" s="38"/>
      <c r="J1850" s="38"/>
      <c r="L1850" s="27"/>
    </row>
    <row r="1851" spans="1:12" ht="16.5" customHeight="1" x14ac:dyDescent="0.25">
      <c r="A1851" s="55" t="s">
        <v>4990</v>
      </c>
      <c r="B1851" s="56" t="s">
        <v>4994</v>
      </c>
      <c r="C1851" s="57" t="s">
        <v>4995</v>
      </c>
      <c r="D1851" s="56" t="s">
        <v>11</v>
      </c>
      <c r="E1851" s="56" t="s">
        <v>12</v>
      </c>
      <c r="F1851" s="58">
        <v>5</v>
      </c>
      <c r="G1851" s="59">
        <v>31.46</v>
      </c>
      <c r="H1851" s="60">
        <v>157.30000000000001</v>
      </c>
      <c r="I1851" s="38"/>
      <c r="J1851" s="38"/>
      <c r="L1851" s="27"/>
    </row>
    <row r="1852" spans="1:12" ht="16.5" customHeight="1" x14ac:dyDescent="0.25">
      <c r="A1852" s="55" t="s">
        <v>1759</v>
      </c>
      <c r="B1852" s="56" t="s">
        <v>1760</v>
      </c>
      <c r="C1852" s="57" t="s">
        <v>1761</v>
      </c>
      <c r="D1852" s="56" t="s">
        <v>11</v>
      </c>
      <c r="E1852" s="56" t="s">
        <v>19</v>
      </c>
      <c r="F1852" s="58">
        <v>7</v>
      </c>
      <c r="G1852" s="59">
        <v>22.05</v>
      </c>
      <c r="H1852" s="60">
        <v>154.35</v>
      </c>
      <c r="I1852" s="38"/>
      <c r="J1852" s="38"/>
      <c r="L1852" s="27"/>
    </row>
    <row r="1853" spans="1:12" ht="16.5" customHeight="1" x14ac:dyDescent="0.25">
      <c r="A1853" s="55" t="s">
        <v>6359</v>
      </c>
      <c r="B1853" s="56" t="s">
        <v>6372</v>
      </c>
      <c r="C1853" s="57" t="s">
        <v>6373</v>
      </c>
      <c r="D1853" s="56" t="s">
        <v>6792</v>
      </c>
      <c r="E1853" s="56" t="s">
        <v>12</v>
      </c>
      <c r="F1853" s="58">
        <v>7</v>
      </c>
      <c r="G1853" s="59">
        <v>22.05</v>
      </c>
      <c r="H1853" s="60">
        <v>154.35</v>
      </c>
      <c r="I1853" s="38"/>
      <c r="J1853" s="38"/>
      <c r="K1853" s="27" t="s">
        <v>6533</v>
      </c>
      <c r="L1853" s="27"/>
    </row>
    <row r="1854" spans="1:12" ht="16.5" customHeight="1" x14ac:dyDescent="0.25">
      <c r="A1854" s="55" t="s">
        <v>1194</v>
      </c>
      <c r="B1854" s="56" t="s">
        <v>1198</v>
      </c>
      <c r="C1854" s="57" t="s">
        <v>1199</v>
      </c>
      <c r="D1854" s="56" t="s">
        <v>6792</v>
      </c>
      <c r="E1854" s="56" t="s">
        <v>12</v>
      </c>
      <c r="F1854" s="58">
        <v>5</v>
      </c>
      <c r="G1854" s="59">
        <v>30.79</v>
      </c>
      <c r="H1854" s="60">
        <v>153.94999999999999</v>
      </c>
      <c r="I1854" s="38"/>
      <c r="J1854" s="38"/>
      <c r="L1854" s="27"/>
    </row>
    <row r="1855" spans="1:12" ht="16.5" customHeight="1" x14ac:dyDescent="0.25">
      <c r="A1855" s="55" t="s">
        <v>3323</v>
      </c>
      <c r="B1855" s="56" t="s">
        <v>3336</v>
      </c>
      <c r="C1855" s="57" t="s">
        <v>3337</v>
      </c>
      <c r="D1855" s="56" t="s">
        <v>6792</v>
      </c>
      <c r="E1855" s="56" t="s">
        <v>19</v>
      </c>
      <c r="F1855" s="58">
        <v>5</v>
      </c>
      <c r="G1855" s="59">
        <v>30.79</v>
      </c>
      <c r="H1855" s="60">
        <v>153.94999999999999</v>
      </c>
      <c r="I1855" s="38"/>
      <c r="J1855" s="38"/>
      <c r="L1855" s="27"/>
    </row>
    <row r="1856" spans="1:12" ht="16.5" customHeight="1" x14ac:dyDescent="0.25">
      <c r="A1856" s="55" t="s">
        <v>3536</v>
      </c>
      <c r="B1856" s="56" t="s">
        <v>3549</v>
      </c>
      <c r="C1856" s="57" t="s">
        <v>3550</v>
      </c>
      <c r="D1856" s="56" t="s">
        <v>6792</v>
      </c>
      <c r="E1856" s="56" t="s">
        <v>19</v>
      </c>
      <c r="F1856" s="58">
        <v>5</v>
      </c>
      <c r="G1856" s="59">
        <v>30.79</v>
      </c>
      <c r="H1856" s="60">
        <v>153.94999999999999</v>
      </c>
      <c r="I1856" s="38"/>
      <c r="J1856" s="38"/>
      <c r="L1856" s="27"/>
    </row>
    <row r="1857" spans="1:12" ht="16.5" customHeight="1" x14ac:dyDescent="0.25">
      <c r="A1857" s="55" t="s">
        <v>6147</v>
      </c>
      <c r="B1857" s="56" t="s">
        <v>6160</v>
      </c>
      <c r="C1857" s="57" t="s">
        <v>6161</v>
      </c>
      <c r="D1857" s="56" t="s">
        <v>6792</v>
      </c>
      <c r="E1857" s="56" t="s">
        <v>12</v>
      </c>
      <c r="F1857" s="58">
        <v>5</v>
      </c>
      <c r="G1857" s="59">
        <v>30.66</v>
      </c>
      <c r="H1857" s="60">
        <v>153.30000000000001</v>
      </c>
      <c r="I1857" s="38"/>
      <c r="J1857" s="38"/>
      <c r="L1857" s="27"/>
    </row>
    <row r="1858" spans="1:12" ht="16.5" customHeight="1" x14ac:dyDescent="0.25">
      <c r="A1858" s="55" t="s">
        <v>2781</v>
      </c>
      <c r="B1858" s="56" t="s">
        <v>2782</v>
      </c>
      <c r="C1858" s="57" t="s">
        <v>2783</v>
      </c>
      <c r="D1858" s="56" t="s">
        <v>11</v>
      </c>
      <c r="E1858" s="56" t="s">
        <v>68</v>
      </c>
      <c r="F1858" s="58">
        <v>9</v>
      </c>
      <c r="G1858" s="59">
        <v>16.84</v>
      </c>
      <c r="H1858" s="60">
        <v>151.56</v>
      </c>
      <c r="I1858" s="38"/>
      <c r="J1858" s="38"/>
      <c r="L1858" s="27"/>
    </row>
    <row r="1859" spans="1:12" ht="16.5" customHeight="1" x14ac:dyDescent="0.25">
      <c r="A1859" s="55" t="s">
        <v>5793</v>
      </c>
      <c r="B1859" s="56" t="s">
        <v>5797</v>
      </c>
      <c r="C1859" s="57" t="s">
        <v>5798</v>
      </c>
      <c r="D1859" s="56" t="s">
        <v>6792</v>
      </c>
      <c r="E1859" s="56" t="s">
        <v>68</v>
      </c>
      <c r="F1859" s="58">
        <v>2</v>
      </c>
      <c r="G1859" s="59">
        <v>75.77</v>
      </c>
      <c r="H1859" s="60">
        <v>151.54</v>
      </c>
      <c r="I1859" s="38"/>
      <c r="J1859" s="38"/>
      <c r="L1859" s="27"/>
    </row>
    <row r="1860" spans="1:12" ht="16.5" customHeight="1" x14ac:dyDescent="0.25">
      <c r="A1860" s="55" t="s">
        <v>2301</v>
      </c>
      <c r="B1860" s="56" t="s">
        <v>2302</v>
      </c>
      <c r="C1860" s="57" t="s">
        <v>2303</v>
      </c>
      <c r="D1860" s="56" t="s">
        <v>6792</v>
      </c>
      <c r="E1860" s="56" t="s">
        <v>19</v>
      </c>
      <c r="F1860" s="61">
        <v>5</v>
      </c>
      <c r="G1860" s="59">
        <v>30.29</v>
      </c>
      <c r="H1860" s="60">
        <v>151.44999999999999</v>
      </c>
      <c r="I1860" s="38"/>
      <c r="J1860" s="38"/>
      <c r="L1860" s="27"/>
    </row>
    <row r="1861" spans="1:12" ht="16.5" customHeight="1" x14ac:dyDescent="0.25">
      <c r="A1861" s="55" t="s">
        <v>5265</v>
      </c>
      <c r="B1861" s="56" t="s">
        <v>5266</v>
      </c>
      <c r="C1861" s="57" t="s">
        <v>5267</v>
      </c>
      <c r="D1861" s="56" t="s">
        <v>6792</v>
      </c>
      <c r="E1861" s="56" t="s">
        <v>12</v>
      </c>
      <c r="F1861" s="58">
        <v>9</v>
      </c>
      <c r="G1861" s="59">
        <v>16.79</v>
      </c>
      <c r="H1861" s="60">
        <v>151.11000000000001</v>
      </c>
      <c r="I1861" s="38"/>
      <c r="J1861" s="38"/>
      <c r="L1861" s="27"/>
    </row>
    <row r="1862" spans="1:12" ht="16.5" customHeight="1" x14ac:dyDescent="0.25">
      <c r="A1862" s="55" t="s">
        <v>5283</v>
      </c>
      <c r="B1862" s="56" t="s">
        <v>5284</v>
      </c>
      <c r="C1862" s="57" t="s">
        <v>5285</v>
      </c>
      <c r="D1862" s="56" t="s">
        <v>6792</v>
      </c>
      <c r="E1862" s="56" t="s">
        <v>12</v>
      </c>
      <c r="F1862" s="58">
        <v>3</v>
      </c>
      <c r="G1862" s="59">
        <v>50.35</v>
      </c>
      <c r="H1862" s="60">
        <v>151.05000000000001</v>
      </c>
      <c r="I1862" s="38"/>
      <c r="J1862" s="38"/>
      <c r="K1862" s="27" t="s">
        <v>6533</v>
      </c>
      <c r="L1862" s="27"/>
    </row>
    <row r="1863" spans="1:12" ht="16.5" customHeight="1" x14ac:dyDescent="0.25">
      <c r="A1863" s="55" t="s">
        <v>1729</v>
      </c>
      <c r="B1863" s="56" t="s">
        <v>1730</v>
      </c>
      <c r="C1863" s="57" t="s">
        <v>1731</v>
      </c>
      <c r="D1863" s="56" t="s">
        <v>6792</v>
      </c>
      <c r="E1863" s="56" t="s">
        <v>68</v>
      </c>
      <c r="F1863" s="58">
        <v>3</v>
      </c>
      <c r="G1863" s="59">
        <v>50.22</v>
      </c>
      <c r="H1863" s="60">
        <v>150.66</v>
      </c>
      <c r="I1863" s="38"/>
      <c r="J1863" s="38"/>
      <c r="L1863" s="27"/>
    </row>
    <row r="1864" spans="1:12" ht="16.5" customHeight="1" x14ac:dyDescent="0.25">
      <c r="A1864" s="55" t="s">
        <v>4581</v>
      </c>
      <c r="B1864" s="56" t="s">
        <v>4582</v>
      </c>
      <c r="C1864" s="57" t="s">
        <v>4583</v>
      </c>
      <c r="D1864" s="56" t="s">
        <v>6792</v>
      </c>
      <c r="E1864" s="56" t="s">
        <v>68</v>
      </c>
      <c r="F1864" s="58">
        <v>5</v>
      </c>
      <c r="G1864" s="59">
        <v>30.09</v>
      </c>
      <c r="H1864" s="60">
        <v>150.44999999999999</v>
      </c>
      <c r="I1864" s="38"/>
      <c r="J1864" s="38"/>
      <c r="L1864" s="27"/>
    </row>
    <row r="1865" spans="1:12" ht="16.5" customHeight="1" x14ac:dyDescent="0.25">
      <c r="A1865" s="55" t="s">
        <v>3848</v>
      </c>
      <c r="B1865" s="56" t="s">
        <v>3864</v>
      </c>
      <c r="C1865" s="57" t="s">
        <v>3865</v>
      </c>
      <c r="D1865" s="56" t="s">
        <v>6840</v>
      </c>
      <c r="E1865" s="56" t="s">
        <v>19</v>
      </c>
      <c r="F1865" s="58">
        <v>5</v>
      </c>
      <c r="G1865" s="59">
        <v>30</v>
      </c>
      <c r="H1865" s="60">
        <v>150</v>
      </c>
      <c r="I1865" s="38"/>
      <c r="J1865" s="38"/>
      <c r="L1865" s="27"/>
    </row>
    <row r="1866" spans="1:12" ht="33" customHeight="1" x14ac:dyDescent="0.25">
      <c r="A1866" s="55" t="s">
        <v>3972</v>
      </c>
      <c r="B1866" s="56" t="s">
        <v>3997</v>
      </c>
      <c r="C1866" s="57" t="s">
        <v>3998</v>
      </c>
      <c r="D1866" s="56" t="s">
        <v>6792</v>
      </c>
      <c r="E1866" s="56" t="s">
        <v>19</v>
      </c>
      <c r="F1866" s="58">
        <v>2</v>
      </c>
      <c r="G1866" s="59">
        <v>74.25</v>
      </c>
      <c r="H1866" s="60">
        <v>148.5</v>
      </c>
      <c r="I1866" s="38"/>
      <c r="J1866" s="38"/>
      <c r="L1866" s="27"/>
    </row>
    <row r="1867" spans="1:12" ht="16.5" customHeight="1" x14ac:dyDescent="0.25">
      <c r="A1867" s="55" t="s">
        <v>6625</v>
      </c>
      <c r="B1867" s="56" t="s">
        <v>6638</v>
      </c>
      <c r="C1867" s="57" t="s">
        <v>6639</v>
      </c>
      <c r="D1867" s="56" t="s">
        <v>6840</v>
      </c>
      <c r="E1867" s="56" t="s">
        <v>19</v>
      </c>
      <c r="F1867" s="61">
        <v>9</v>
      </c>
      <c r="G1867" s="59">
        <v>16.420000000000002</v>
      </c>
      <c r="H1867" s="60">
        <v>147.78</v>
      </c>
      <c r="I1867" s="38"/>
      <c r="J1867" s="38"/>
      <c r="L1867" s="27"/>
    </row>
    <row r="1868" spans="1:12" ht="16.5" customHeight="1" x14ac:dyDescent="0.25">
      <c r="A1868" s="55" t="s">
        <v>5475</v>
      </c>
      <c r="B1868" s="56" t="s">
        <v>5476</v>
      </c>
      <c r="C1868" s="57" t="s">
        <v>5477</v>
      </c>
      <c r="D1868" s="56" t="s">
        <v>6792</v>
      </c>
      <c r="E1868" s="56" t="s">
        <v>12</v>
      </c>
      <c r="F1868" s="58">
        <v>5</v>
      </c>
      <c r="G1868" s="59">
        <v>29.48</v>
      </c>
      <c r="H1868" s="60">
        <v>147.4</v>
      </c>
      <c r="I1868" s="38"/>
      <c r="J1868" s="38"/>
      <c r="K1868" s="27" t="s">
        <v>6533</v>
      </c>
      <c r="L1868" s="27"/>
    </row>
    <row r="1869" spans="1:12" ht="16.5" customHeight="1" x14ac:dyDescent="0.25">
      <c r="A1869" s="55" t="s">
        <v>3945</v>
      </c>
      <c r="B1869" s="56" t="s">
        <v>3970</v>
      </c>
      <c r="C1869" s="57" t="s">
        <v>3971</v>
      </c>
      <c r="D1869" s="56" t="s">
        <v>6792</v>
      </c>
      <c r="E1869" s="56" t="s">
        <v>19</v>
      </c>
      <c r="F1869" s="58">
        <v>5</v>
      </c>
      <c r="G1869" s="59">
        <v>29.47</v>
      </c>
      <c r="H1869" s="60">
        <v>147.35</v>
      </c>
      <c r="I1869" s="38"/>
      <c r="J1869" s="38"/>
      <c r="L1869" s="27"/>
    </row>
    <row r="1870" spans="1:12" ht="16.5" customHeight="1" x14ac:dyDescent="0.25">
      <c r="A1870" s="55" t="s">
        <v>2676</v>
      </c>
      <c r="B1870" s="56" t="s">
        <v>2677</v>
      </c>
      <c r="C1870" s="57" t="s">
        <v>2678</v>
      </c>
      <c r="D1870" s="56" t="s">
        <v>6792</v>
      </c>
      <c r="E1870" s="56" t="s">
        <v>68</v>
      </c>
      <c r="F1870" s="58">
        <v>2</v>
      </c>
      <c r="G1870" s="59">
        <v>73.66</v>
      </c>
      <c r="H1870" s="60">
        <v>147.32</v>
      </c>
      <c r="I1870" s="38"/>
      <c r="J1870" s="38"/>
      <c r="L1870" s="27"/>
    </row>
    <row r="1871" spans="1:12" ht="16.5" customHeight="1" x14ac:dyDescent="0.25">
      <c r="A1871" s="55" t="s">
        <v>6646</v>
      </c>
      <c r="B1871" s="56" t="s">
        <v>6659</v>
      </c>
      <c r="C1871" s="57" t="s">
        <v>6660</v>
      </c>
      <c r="D1871" s="56" t="s">
        <v>11</v>
      </c>
      <c r="E1871" s="56" t="s">
        <v>19</v>
      </c>
      <c r="F1871" s="61">
        <v>12</v>
      </c>
      <c r="G1871" s="59">
        <v>12.18</v>
      </c>
      <c r="H1871" s="60">
        <v>146.16</v>
      </c>
      <c r="I1871" s="38"/>
      <c r="J1871" s="38"/>
      <c r="L1871" s="27"/>
    </row>
    <row r="1872" spans="1:12" ht="16.5" customHeight="1" x14ac:dyDescent="0.25">
      <c r="A1872" s="55" t="s">
        <v>668</v>
      </c>
      <c r="B1872" s="56" t="s">
        <v>669</v>
      </c>
      <c r="C1872" s="57" t="s">
        <v>670</v>
      </c>
      <c r="D1872" s="56" t="s">
        <v>6792</v>
      </c>
      <c r="E1872" s="56" t="s">
        <v>68</v>
      </c>
      <c r="F1872" s="58">
        <v>61</v>
      </c>
      <c r="G1872" s="59">
        <v>2.37</v>
      </c>
      <c r="H1872" s="60">
        <v>144.57</v>
      </c>
      <c r="I1872" s="38"/>
      <c r="J1872" s="38"/>
      <c r="L1872" s="27"/>
    </row>
    <row r="1873" spans="1:12" ht="16.5" customHeight="1" x14ac:dyDescent="0.25">
      <c r="A1873" s="55" t="s">
        <v>5555</v>
      </c>
      <c r="B1873" s="56" t="s">
        <v>5556</v>
      </c>
      <c r="C1873" s="57" t="s">
        <v>5557</v>
      </c>
      <c r="D1873" s="56" t="s">
        <v>11</v>
      </c>
      <c r="E1873" s="56" t="s">
        <v>12</v>
      </c>
      <c r="F1873" s="58">
        <v>5</v>
      </c>
      <c r="G1873" s="59">
        <v>28.76</v>
      </c>
      <c r="H1873" s="60">
        <v>143.80000000000001</v>
      </c>
      <c r="I1873" s="38"/>
      <c r="J1873" s="38"/>
      <c r="K1873" s="27" t="s">
        <v>6533</v>
      </c>
      <c r="L1873" s="27"/>
    </row>
    <row r="1874" spans="1:12" ht="16.5" customHeight="1" x14ac:dyDescent="0.25">
      <c r="A1874" s="55" t="s">
        <v>5451</v>
      </c>
      <c r="B1874" s="56" t="s">
        <v>5452</v>
      </c>
      <c r="C1874" s="57" t="s">
        <v>5453</v>
      </c>
      <c r="D1874" s="56" t="s">
        <v>6792</v>
      </c>
      <c r="E1874" s="56" t="s">
        <v>12</v>
      </c>
      <c r="F1874" s="58">
        <v>14</v>
      </c>
      <c r="G1874" s="59">
        <v>10.220000000000001</v>
      </c>
      <c r="H1874" s="60">
        <v>143.08000000000001</v>
      </c>
      <c r="I1874" s="38"/>
      <c r="J1874" s="38"/>
      <c r="L1874" s="27"/>
    </row>
    <row r="1875" spans="1:12" ht="16.5" customHeight="1" x14ac:dyDescent="0.25">
      <c r="A1875" s="55" t="s">
        <v>3019</v>
      </c>
      <c r="B1875" s="56" t="s">
        <v>3020</v>
      </c>
      <c r="C1875" s="57" t="s">
        <v>3021</v>
      </c>
      <c r="D1875" s="56" t="s">
        <v>11</v>
      </c>
      <c r="E1875" s="56" t="s">
        <v>68</v>
      </c>
      <c r="F1875" s="58">
        <v>5</v>
      </c>
      <c r="G1875" s="59">
        <v>28.58</v>
      </c>
      <c r="H1875" s="60">
        <v>142.9</v>
      </c>
      <c r="I1875" s="38"/>
      <c r="J1875" s="38"/>
      <c r="K1875" s="27" t="s">
        <v>3301</v>
      </c>
      <c r="L1875" s="27"/>
    </row>
    <row r="1876" spans="1:12" ht="16.5" customHeight="1" x14ac:dyDescent="0.25">
      <c r="A1876" s="55" t="s">
        <v>3776</v>
      </c>
      <c r="B1876" s="56" t="s">
        <v>3789</v>
      </c>
      <c r="C1876" s="57" t="s">
        <v>3790</v>
      </c>
      <c r="D1876" s="56" t="s">
        <v>6792</v>
      </c>
      <c r="E1876" s="56" t="s">
        <v>3301</v>
      </c>
      <c r="F1876" s="58">
        <v>5</v>
      </c>
      <c r="G1876" s="59">
        <v>28.57</v>
      </c>
      <c r="H1876" s="60">
        <v>142.85</v>
      </c>
      <c r="I1876" s="38"/>
      <c r="J1876" s="38"/>
      <c r="L1876" s="27"/>
    </row>
    <row r="1877" spans="1:12" ht="16.5" customHeight="1" x14ac:dyDescent="0.25">
      <c r="A1877" s="55" t="s">
        <v>4466</v>
      </c>
      <c r="B1877" s="56" t="s">
        <v>4470</v>
      </c>
      <c r="C1877" s="57" t="s">
        <v>4471</v>
      </c>
      <c r="D1877" s="56" t="s">
        <v>6792</v>
      </c>
      <c r="E1877" s="56" t="s">
        <v>68</v>
      </c>
      <c r="F1877" s="61">
        <v>2</v>
      </c>
      <c r="G1877" s="59">
        <v>71.319999999999993</v>
      </c>
      <c r="H1877" s="60">
        <v>142.63999999999999</v>
      </c>
      <c r="I1877" s="38"/>
      <c r="J1877" s="38"/>
      <c r="L1877" s="27"/>
    </row>
    <row r="1878" spans="1:12" ht="16.5" customHeight="1" x14ac:dyDescent="0.25">
      <c r="A1878" s="55" t="s">
        <v>3659</v>
      </c>
      <c r="B1878" s="56" t="s">
        <v>3672</v>
      </c>
      <c r="C1878" s="57" t="s">
        <v>3673</v>
      </c>
      <c r="D1878" s="56" t="s">
        <v>6792</v>
      </c>
      <c r="E1878" s="56" t="s">
        <v>19</v>
      </c>
      <c r="F1878" s="58">
        <v>5</v>
      </c>
      <c r="G1878" s="59">
        <v>28.43</v>
      </c>
      <c r="H1878" s="60">
        <v>142.15</v>
      </c>
      <c r="I1878" s="38"/>
      <c r="J1878" s="38"/>
      <c r="L1878" s="27"/>
    </row>
    <row r="1879" spans="1:12" ht="16.5" customHeight="1" x14ac:dyDescent="0.25">
      <c r="A1879" s="55" t="s">
        <v>3695</v>
      </c>
      <c r="B1879" s="56" t="s">
        <v>3708</v>
      </c>
      <c r="C1879" s="57" t="s">
        <v>3709</v>
      </c>
      <c r="D1879" s="56" t="s">
        <v>6792</v>
      </c>
      <c r="E1879" s="56" t="s">
        <v>68</v>
      </c>
      <c r="F1879" s="58">
        <v>5</v>
      </c>
      <c r="G1879" s="59">
        <v>28.43</v>
      </c>
      <c r="H1879" s="60">
        <v>142.15</v>
      </c>
      <c r="I1879" s="38"/>
      <c r="J1879" s="38"/>
      <c r="L1879" s="27"/>
    </row>
    <row r="1880" spans="1:12" ht="16.5" customHeight="1" x14ac:dyDescent="0.25">
      <c r="A1880" s="55" t="s">
        <v>5029</v>
      </c>
      <c r="B1880" s="56" t="s">
        <v>5033</v>
      </c>
      <c r="C1880" s="57" t="s">
        <v>5034</v>
      </c>
      <c r="D1880" s="56" t="s">
        <v>6792</v>
      </c>
      <c r="E1880" s="56" t="s">
        <v>12</v>
      </c>
      <c r="F1880" s="58">
        <v>5</v>
      </c>
      <c r="G1880" s="59">
        <v>28.43</v>
      </c>
      <c r="H1880" s="60">
        <v>142.15</v>
      </c>
      <c r="I1880" s="38"/>
      <c r="J1880" s="38"/>
      <c r="L1880" s="27"/>
    </row>
    <row r="1881" spans="1:12" ht="16.5" customHeight="1" x14ac:dyDescent="0.25">
      <c r="A1881" s="55" t="s">
        <v>3443</v>
      </c>
      <c r="B1881" s="56" t="s">
        <v>3456</v>
      </c>
      <c r="C1881" s="57" t="s">
        <v>3457</v>
      </c>
      <c r="D1881" s="56" t="s">
        <v>6792</v>
      </c>
      <c r="E1881" s="56" t="s">
        <v>68</v>
      </c>
      <c r="F1881" s="58">
        <v>6</v>
      </c>
      <c r="G1881" s="59">
        <v>23.69</v>
      </c>
      <c r="H1881" s="60">
        <v>142.13999999999999</v>
      </c>
      <c r="I1881" s="38"/>
      <c r="J1881" s="38"/>
      <c r="L1881" s="27"/>
    </row>
    <row r="1882" spans="1:12" ht="16.5" customHeight="1" x14ac:dyDescent="0.25">
      <c r="A1882" s="55" t="s">
        <v>1456</v>
      </c>
      <c r="B1882" s="56" t="s">
        <v>1457</v>
      </c>
      <c r="C1882" s="57" t="s">
        <v>1401</v>
      </c>
      <c r="D1882" s="56" t="s">
        <v>6792</v>
      </c>
      <c r="E1882" s="56" t="s">
        <v>68</v>
      </c>
      <c r="F1882" s="58">
        <v>5</v>
      </c>
      <c r="G1882" s="59">
        <v>28.25</v>
      </c>
      <c r="H1882" s="60">
        <v>141.25</v>
      </c>
      <c r="I1882" s="38"/>
      <c r="J1882" s="38"/>
      <c r="L1882" s="27"/>
    </row>
    <row r="1883" spans="1:12" ht="16.5" customHeight="1" x14ac:dyDescent="0.25">
      <c r="A1883" s="55" t="s">
        <v>3773</v>
      </c>
      <c r="B1883" s="56" t="s">
        <v>3786</v>
      </c>
      <c r="C1883" s="57" t="s">
        <v>3787</v>
      </c>
      <c r="D1883" s="56" t="s">
        <v>6792</v>
      </c>
      <c r="E1883" s="56" t="s">
        <v>3301</v>
      </c>
      <c r="F1883" s="58">
        <v>5</v>
      </c>
      <c r="G1883" s="59">
        <v>28.14</v>
      </c>
      <c r="H1883" s="60">
        <v>140.69999999999999</v>
      </c>
      <c r="I1883" s="38"/>
      <c r="J1883" s="38"/>
      <c r="L1883" s="27"/>
    </row>
    <row r="1884" spans="1:12" ht="16.5" customHeight="1" x14ac:dyDescent="0.25">
      <c r="A1884" s="55" t="s">
        <v>1402</v>
      </c>
      <c r="B1884" s="56" t="s">
        <v>1403</v>
      </c>
      <c r="C1884" s="57" t="s">
        <v>1404</v>
      </c>
      <c r="D1884" s="56" t="s">
        <v>6792</v>
      </c>
      <c r="E1884" s="56" t="s">
        <v>68</v>
      </c>
      <c r="F1884" s="58">
        <v>11</v>
      </c>
      <c r="G1884" s="59">
        <v>12.78</v>
      </c>
      <c r="H1884" s="60">
        <v>140.58000000000001</v>
      </c>
      <c r="I1884" s="38"/>
      <c r="J1884" s="38"/>
      <c r="L1884" s="27"/>
    </row>
    <row r="1885" spans="1:12" ht="16.5" customHeight="1" x14ac:dyDescent="0.25">
      <c r="A1885" s="55" t="s">
        <v>3806</v>
      </c>
      <c r="B1885" s="56" t="s">
        <v>3819</v>
      </c>
      <c r="C1885" s="57" t="s">
        <v>3820</v>
      </c>
      <c r="D1885" s="56" t="s">
        <v>6792</v>
      </c>
      <c r="E1885" s="56" t="s">
        <v>19</v>
      </c>
      <c r="F1885" s="58">
        <v>5</v>
      </c>
      <c r="G1885" s="59">
        <v>27.77</v>
      </c>
      <c r="H1885" s="60">
        <v>138.85</v>
      </c>
      <c r="I1885" s="38"/>
      <c r="J1885" s="38"/>
      <c r="L1885" s="27"/>
    </row>
    <row r="1886" spans="1:12" ht="16.5" customHeight="1" x14ac:dyDescent="0.25">
      <c r="A1886" s="55" t="s">
        <v>5035</v>
      </c>
      <c r="B1886" s="56" t="s">
        <v>5039</v>
      </c>
      <c r="C1886" s="57" t="s">
        <v>5040</v>
      </c>
      <c r="D1886" s="56" t="s">
        <v>6792</v>
      </c>
      <c r="E1886" s="56" t="s">
        <v>12</v>
      </c>
      <c r="F1886" s="58">
        <v>5</v>
      </c>
      <c r="G1886" s="59">
        <v>27.76</v>
      </c>
      <c r="H1886" s="60">
        <v>138.80000000000001</v>
      </c>
      <c r="I1886" s="38"/>
      <c r="J1886" s="38"/>
      <c r="L1886" s="27"/>
    </row>
    <row r="1887" spans="1:12" ht="16.5" customHeight="1" x14ac:dyDescent="0.25">
      <c r="A1887" s="55" t="s">
        <v>6352</v>
      </c>
      <c r="B1887" s="56" t="s">
        <v>6366</v>
      </c>
      <c r="C1887" s="57" t="s">
        <v>6367</v>
      </c>
      <c r="D1887" s="56" t="s">
        <v>6792</v>
      </c>
      <c r="E1887" s="56" t="s">
        <v>12</v>
      </c>
      <c r="F1887" s="58">
        <v>7</v>
      </c>
      <c r="G1887" s="59">
        <v>19.600000000000001</v>
      </c>
      <c r="H1887" s="60">
        <v>137.19999999999999</v>
      </c>
      <c r="I1887" s="38"/>
      <c r="J1887" s="38"/>
      <c r="L1887" s="27"/>
    </row>
    <row r="1888" spans="1:12" ht="16.5" customHeight="1" x14ac:dyDescent="0.25">
      <c r="A1888" s="55" t="s">
        <v>5142</v>
      </c>
      <c r="B1888" s="56" t="s">
        <v>5146</v>
      </c>
      <c r="C1888" s="57" t="s">
        <v>5147</v>
      </c>
      <c r="D1888" s="56" t="s">
        <v>11</v>
      </c>
      <c r="E1888" s="56" t="s">
        <v>68</v>
      </c>
      <c r="F1888" s="58">
        <v>3</v>
      </c>
      <c r="G1888" s="59">
        <v>45.28</v>
      </c>
      <c r="H1888" s="60">
        <v>135.84</v>
      </c>
      <c r="I1888" s="38"/>
      <c r="J1888" s="38"/>
      <c r="L1888" s="27"/>
    </row>
    <row r="1889" spans="1:12" ht="16.5" customHeight="1" x14ac:dyDescent="0.25">
      <c r="A1889" s="55" t="s">
        <v>1834</v>
      </c>
      <c r="B1889" s="56" t="s">
        <v>1835</v>
      </c>
      <c r="C1889" s="57" t="s">
        <v>1836</v>
      </c>
      <c r="D1889" s="56" t="s">
        <v>11</v>
      </c>
      <c r="E1889" s="56" t="s">
        <v>68</v>
      </c>
      <c r="F1889" s="58">
        <v>3</v>
      </c>
      <c r="G1889" s="59">
        <v>44.86</v>
      </c>
      <c r="H1889" s="60">
        <v>134.58000000000001</v>
      </c>
      <c r="I1889" s="38"/>
      <c r="J1889" s="38"/>
      <c r="L1889" s="27"/>
    </row>
    <row r="1890" spans="1:12" ht="24.75" x14ac:dyDescent="0.25">
      <c r="A1890" s="55" t="s">
        <v>2793</v>
      </c>
      <c r="B1890" s="56" t="s">
        <v>2794</v>
      </c>
      <c r="C1890" s="57" t="s">
        <v>2795</v>
      </c>
      <c r="D1890" s="56" t="s">
        <v>11</v>
      </c>
      <c r="E1890" s="56" t="s">
        <v>68</v>
      </c>
      <c r="F1890" s="58">
        <v>5</v>
      </c>
      <c r="G1890" s="59">
        <v>26.79</v>
      </c>
      <c r="H1890" s="60">
        <v>133.94999999999999</v>
      </c>
      <c r="I1890" s="38"/>
      <c r="J1890" s="38"/>
      <c r="L1890" s="27"/>
    </row>
    <row r="1891" spans="1:12" x14ac:dyDescent="0.25">
      <c r="A1891" s="55" t="s">
        <v>5613</v>
      </c>
      <c r="B1891" s="56" t="s">
        <v>5617</v>
      </c>
      <c r="C1891" s="57" t="s">
        <v>5618</v>
      </c>
      <c r="D1891" s="56" t="s">
        <v>6792</v>
      </c>
      <c r="E1891" s="56" t="s">
        <v>12</v>
      </c>
      <c r="F1891" s="58">
        <v>5</v>
      </c>
      <c r="G1891" s="59">
        <v>26.77</v>
      </c>
      <c r="H1891" s="60">
        <v>133.85</v>
      </c>
      <c r="I1891" s="38"/>
      <c r="J1891" s="38"/>
      <c r="L1891" s="27"/>
    </row>
    <row r="1892" spans="1:12" x14ac:dyDescent="0.25">
      <c r="A1892" s="55" t="s">
        <v>4011</v>
      </c>
      <c r="B1892" s="56" t="s">
        <v>4036</v>
      </c>
      <c r="C1892" s="57" t="s">
        <v>4037</v>
      </c>
      <c r="D1892" s="56" t="s">
        <v>6792</v>
      </c>
      <c r="E1892" s="56" t="s">
        <v>19</v>
      </c>
      <c r="F1892" s="58">
        <v>7</v>
      </c>
      <c r="G1892" s="59">
        <v>19</v>
      </c>
      <c r="H1892" s="60">
        <v>133</v>
      </c>
      <c r="I1892" s="38"/>
      <c r="J1892" s="38"/>
      <c r="L1892" s="27"/>
    </row>
    <row r="1893" spans="1:12" x14ac:dyDescent="0.25">
      <c r="A1893" s="55" t="s">
        <v>5373</v>
      </c>
      <c r="B1893" s="56" t="s">
        <v>5374</v>
      </c>
      <c r="C1893" s="57" t="s">
        <v>5375</v>
      </c>
      <c r="D1893" s="56" t="s">
        <v>6792</v>
      </c>
      <c r="E1893" s="56" t="s">
        <v>12</v>
      </c>
      <c r="F1893" s="58">
        <v>3</v>
      </c>
      <c r="G1893" s="59">
        <v>44.22</v>
      </c>
      <c r="H1893" s="60">
        <v>132.66</v>
      </c>
      <c r="I1893" s="38"/>
      <c r="J1893" s="38"/>
      <c r="K1893" s="27" t="s">
        <v>6533</v>
      </c>
      <c r="L1893" s="27"/>
    </row>
    <row r="1894" spans="1:12" x14ac:dyDescent="0.25">
      <c r="A1894" s="55" t="s">
        <v>5307</v>
      </c>
      <c r="B1894" s="56" t="s">
        <v>5308</v>
      </c>
      <c r="C1894" s="57" t="s">
        <v>5309</v>
      </c>
      <c r="D1894" s="56" t="s">
        <v>6792</v>
      </c>
      <c r="E1894" s="56" t="s">
        <v>12</v>
      </c>
      <c r="F1894" s="58">
        <v>3</v>
      </c>
      <c r="G1894" s="59">
        <v>44.14</v>
      </c>
      <c r="H1894" s="60">
        <v>132.41999999999999</v>
      </c>
      <c r="I1894" s="38"/>
      <c r="J1894" s="38"/>
      <c r="K1894" s="27" t="s">
        <v>6533</v>
      </c>
      <c r="L1894" s="27"/>
    </row>
    <row r="1895" spans="1:12" x14ac:dyDescent="0.25">
      <c r="A1895" s="55" t="s">
        <v>5313</v>
      </c>
      <c r="B1895" s="56" t="s">
        <v>5314</v>
      </c>
      <c r="C1895" s="57" t="s">
        <v>5315</v>
      </c>
      <c r="D1895" s="56" t="s">
        <v>6792</v>
      </c>
      <c r="E1895" s="56" t="s">
        <v>12</v>
      </c>
      <c r="F1895" s="58">
        <v>3</v>
      </c>
      <c r="G1895" s="59">
        <v>44.09</v>
      </c>
      <c r="H1895" s="60">
        <v>132.27000000000001</v>
      </c>
      <c r="I1895" s="38"/>
      <c r="J1895" s="38"/>
      <c r="K1895" s="27" t="s">
        <v>6533</v>
      </c>
      <c r="L1895" s="27"/>
    </row>
    <row r="1896" spans="1:12" x14ac:dyDescent="0.25">
      <c r="A1896" s="55" t="s">
        <v>1241</v>
      </c>
      <c r="B1896" s="56" t="s">
        <v>1248</v>
      </c>
      <c r="C1896" s="57" t="s">
        <v>1249</v>
      </c>
      <c r="D1896" s="56" t="s">
        <v>6792</v>
      </c>
      <c r="E1896" s="56" t="s">
        <v>12</v>
      </c>
      <c r="F1896" s="58">
        <v>5</v>
      </c>
      <c r="G1896" s="59">
        <v>26.35</v>
      </c>
      <c r="H1896" s="60">
        <v>131.75</v>
      </c>
      <c r="I1896" s="38"/>
      <c r="J1896" s="38"/>
      <c r="L1896" s="27"/>
    </row>
    <row r="1897" spans="1:12" ht="16.5" x14ac:dyDescent="0.25">
      <c r="A1897" s="55" t="s">
        <v>4889</v>
      </c>
      <c r="B1897" s="56" t="s">
        <v>4893</v>
      </c>
      <c r="C1897" s="57" t="s">
        <v>4894</v>
      </c>
      <c r="D1897" s="56" t="s">
        <v>6792</v>
      </c>
      <c r="E1897" s="56" t="s">
        <v>68</v>
      </c>
      <c r="F1897" s="58">
        <v>5</v>
      </c>
      <c r="G1897" s="59">
        <v>26.31</v>
      </c>
      <c r="H1897" s="60">
        <v>131.55000000000001</v>
      </c>
      <c r="I1897" s="38"/>
      <c r="J1897" s="38"/>
      <c r="L1897" s="27"/>
    </row>
    <row r="1898" spans="1:12" x14ac:dyDescent="0.25">
      <c r="A1898" s="55" t="s">
        <v>4880</v>
      </c>
      <c r="B1898" s="56" t="s">
        <v>4884</v>
      </c>
      <c r="C1898" s="57" t="s">
        <v>4885</v>
      </c>
      <c r="D1898" s="56" t="s">
        <v>6792</v>
      </c>
      <c r="E1898" s="56" t="s">
        <v>68</v>
      </c>
      <c r="F1898" s="58">
        <v>5</v>
      </c>
      <c r="G1898" s="59">
        <v>26.3</v>
      </c>
      <c r="H1898" s="60">
        <v>131.5</v>
      </c>
      <c r="I1898" s="38"/>
      <c r="J1898" s="38"/>
      <c r="L1898" s="27"/>
    </row>
    <row r="1899" spans="1:12" x14ac:dyDescent="0.25">
      <c r="A1899" s="55" t="s">
        <v>2262</v>
      </c>
      <c r="B1899" s="56" t="s">
        <v>2263</v>
      </c>
      <c r="C1899" s="57" t="s">
        <v>2264</v>
      </c>
      <c r="D1899" s="56" t="s">
        <v>6792</v>
      </c>
      <c r="E1899" s="56" t="s">
        <v>19</v>
      </c>
      <c r="F1899" s="61">
        <v>5</v>
      </c>
      <c r="G1899" s="59">
        <v>26.17</v>
      </c>
      <c r="H1899" s="60">
        <v>130.85</v>
      </c>
      <c r="I1899" s="38"/>
      <c r="J1899" s="38"/>
      <c r="L1899" s="27"/>
    </row>
    <row r="1900" spans="1:12" x14ac:dyDescent="0.25">
      <c r="A1900" s="55" t="s">
        <v>4883</v>
      </c>
      <c r="B1900" s="56" t="s">
        <v>4887</v>
      </c>
      <c r="C1900" s="57" t="s">
        <v>4888</v>
      </c>
      <c r="D1900" s="56" t="s">
        <v>6792</v>
      </c>
      <c r="E1900" s="56" t="s">
        <v>68</v>
      </c>
      <c r="F1900" s="58">
        <v>5</v>
      </c>
      <c r="G1900" s="59">
        <v>26.15</v>
      </c>
      <c r="H1900" s="60">
        <v>130.75</v>
      </c>
      <c r="I1900" s="38"/>
      <c r="J1900" s="38"/>
      <c r="L1900" s="27"/>
    </row>
    <row r="1901" spans="1:12" x14ac:dyDescent="0.25">
      <c r="A1901" s="55" t="s">
        <v>2917</v>
      </c>
      <c r="B1901" s="56" t="s">
        <v>2918</v>
      </c>
      <c r="C1901" s="57" t="s">
        <v>2919</v>
      </c>
      <c r="D1901" s="56" t="s">
        <v>6792</v>
      </c>
      <c r="E1901" s="56" t="s">
        <v>19</v>
      </c>
      <c r="F1901" s="58">
        <v>5</v>
      </c>
      <c r="G1901" s="59">
        <v>26.11</v>
      </c>
      <c r="H1901" s="60">
        <v>130.55000000000001</v>
      </c>
      <c r="I1901" s="38"/>
      <c r="J1901" s="38"/>
      <c r="L1901" s="27"/>
    </row>
    <row r="1902" spans="1:12" ht="16.5" x14ac:dyDescent="0.25">
      <c r="A1902" s="55" t="s">
        <v>62</v>
      </c>
      <c r="B1902" s="56" t="s">
        <v>63</v>
      </c>
      <c r="C1902" s="57" t="s">
        <v>64</v>
      </c>
      <c r="D1902" s="56" t="s">
        <v>11</v>
      </c>
      <c r="E1902" s="56" t="s">
        <v>12</v>
      </c>
      <c r="F1902" s="58">
        <v>17</v>
      </c>
      <c r="G1902" s="59">
        <v>7.65</v>
      </c>
      <c r="H1902" s="60">
        <v>130.05000000000001</v>
      </c>
      <c r="I1902" s="38"/>
      <c r="J1902" s="38"/>
      <c r="L1902" s="27"/>
    </row>
    <row r="1903" spans="1:12" x14ac:dyDescent="0.25">
      <c r="A1903" s="55" t="s">
        <v>5534</v>
      </c>
      <c r="B1903" s="56" t="s">
        <v>5535</v>
      </c>
      <c r="C1903" s="57" t="s">
        <v>5536</v>
      </c>
      <c r="D1903" s="56" t="s">
        <v>6792</v>
      </c>
      <c r="E1903" s="56" t="s">
        <v>12</v>
      </c>
      <c r="F1903" s="58">
        <v>5</v>
      </c>
      <c r="G1903" s="59">
        <v>25.97</v>
      </c>
      <c r="H1903" s="60">
        <v>129.85</v>
      </c>
      <c r="I1903" s="38"/>
      <c r="J1903" s="38"/>
      <c r="K1903" s="27" t="s">
        <v>6533</v>
      </c>
      <c r="L1903" s="27"/>
    </row>
    <row r="1904" spans="1:12" x14ac:dyDescent="0.25">
      <c r="A1904" s="55" t="s">
        <v>1031</v>
      </c>
      <c r="B1904" s="56" t="s">
        <v>1032</v>
      </c>
      <c r="C1904" s="57" t="s">
        <v>1033</v>
      </c>
      <c r="D1904" s="56" t="s">
        <v>6792</v>
      </c>
      <c r="E1904" s="56" t="s">
        <v>19</v>
      </c>
      <c r="F1904" s="58">
        <v>5</v>
      </c>
      <c r="G1904" s="59">
        <v>25.85</v>
      </c>
      <c r="H1904" s="60">
        <v>129.25</v>
      </c>
      <c r="I1904" s="38"/>
      <c r="J1904" s="38"/>
      <c r="L1904" s="27"/>
    </row>
    <row r="1905" spans="1:12" x14ac:dyDescent="0.25">
      <c r="A1905" s="55" t="s">
        <v>4886</v>
      </c>
      <c r="B1905" s="56" t="s">
        <v>4890</v>
      </c>
      <c r="C1905" s="57" t="s">
        <v>4891</v>
      </c>
      <c r="D1905" s="56" t="s">
        <v>6792</v>
      </c>
      <c r="E1905" s="56" t="s">
        <v>68</v>
      </c>
      <c r="F1905" s="58">
        <v>3</v>
      </c>
      <c r="G1905" s="59">
        <v>42.95</v>
      </c>
      <c r="H1905" s="60">
        <v>128.85</v>
      </c>
      <c r="I1905" s="38"/>
      <c r="J1905" s="38"/>
      <c r="L1905" s="27"/>
    </row>
    <row r="1906" spans="1:12" x14ac:dyDescent="0.25">
      <c r="A1906" s="55" t="s">
        <v>6474</v>
      </c>
      <c r="B1906" s="56" t="s">
        <v>6484</v>
      </c>
      <c r="C1906" s="57" t="s">
        <v>6485</v>
      </c>
      <c r="D1906" s="56" t="s">
        <v>6792</v>
      </c>
      <c r="E1906" s="56" t="s">
        <v>19</v>
      </c>
      <c r="F1906" s="58">
        <v>20</v>
      </c>
      <c r="G1906" s="59">
        <v>6.41</v>
      </c>
      <c r="H1906" s="60">
        <v>128.19999999999999</v>
      </c>
      <c r="I1906" s="38"/>
      <c r="J1906" s="38"/>
      <c r="L1906" s="27"/>
    </row>
    <row r="1907" spans="1:12" x14ac:dyDescent="0.25">
      <c r="A1907" s="55" t="s">
        <v>5044</v>
      </c>
      <c r="B1907" s="56" t="s">
        <v>5048</v>
      </c>
      <c r="C1907" s="57" t="s">
        <v>5049</v>
      </c>
      <c r="D1907" s="56" t="s">
        <v>6792</v>
      </c>
      <c r="E1907" s="56" t="s">
        <v>68</v>
      </c>
      <c r="F1907" s="58">
        <v>5</v>
      </c>
      <c r="G1907" s="59">
        <v>25.63</v>
      </c>
      <c r="H1907" s="60">
        <v>128.15</v>
      </c>
      <c r="I1907" s="38"/>
      <c r="J1907" s="38"/>
      <c r="L1907" s="27"/>
    </row>
    <row r="1908" spans="1:12" x14ac:dyDescent="0.25">
      <c r="A1908" s="55" t="s">
        <v>3920</v>
      </c>
      <c r="B1908" s="4" t="s">
        <v>3943</v>
      </c>
      <c r="C1908" s="14" t="s">
        <v>3944</v>
      </c>
      <c r="D1908" s="4" t="s">
        <v>6792</v>
      </c>
      <c r="E1908" s="4" t="s">
        <v>19</v>
      </c>
      <c r="F1908" s="61">
        <v>5</v>
      </c>
      <c r="G1908" s="59">
        <v>25.57</v>
      </c>
      <c r="H1908" s="60">
        <v>127.85</v>
      </c>
      <c r="I1908" s="38"/>
      <c r="J1908" s="38"/>
      <c r="L1908" s="27"/>
    </row>
    <row r="1909" spans="1:12" x14ac:dyDescent="0.25">
      <c r="A1909" s="55" t="s">
        <v>4097</v>
      </c>
      <c r="B1909" s="56" t="s">
        <v>4122</v>
      </c>
      <c r="C1909" s="57" t="s">
        <v>4123</v>
      </c>
      <c r="D1909" s="56" t="s">
        <v>6792</v>
      </c>
      <c r="E1909" s="56" t="s">
        <v>68</v>
      </c>
      <c r="F1909" s="58">
        <v>5</v>
      </c>
      <c r="G1909" s="59">
        <v>25.57</v>
      </c>
      <c r="H1909" s="60">
        <v>127.85</v>
      </c>
      <c r="I1909" s="38"/>
      <c r="J1909" s="38"/>
      <c r="L1909" s="27"/>
    </row>
    <row r="1910" spans="1:12" x14ac:dyDescent="0.25">
      <c r="A1910" s="55" t="s">
        <v>4877</v>
      </c>
      <c r="B1910" s="56" t="s">
        <v>4881</v>
      </c>
      <c r="C1910" s="57" t="s">
        <v>4882</v>
      </c>
      <c r="D1910" s="56" t="s">
        <v>6792</v>
      </c>
      <c r="E1910" s="56" t="s">
        <v>68</v>
      </c>
      <c r="F1910" s="58">
        <v>5</v>
      </c>
      <c r="G1910" s="59">
        <v>25.57</v>
      </c>
      <c r="H1910" s="60">
        <v>127.85</v>
      </c>
      <c r="I1910" s="38"/>
      <c r="J1910" s="38"/>
      <c r="L1910" s="27"/>
    </row>
    <row r="1911" spans="1:12" x14ac:dyDescent="0.25">
      <c r="A1911" s="55" t="s">
        <v>6334</v>
      </c>
      <c r="B1911" s="56" t="s">
        <v>6347</v>
      </c>
      <c r="C1911" s="57" t="s">
        <v>6348</v>
      </c>
      <c r="D1911" s="56" t="s">
        <v>6792</v>
      </c>
      <c r="E1911" s="56" t="s">
        <v>12</v>
      </c>
      <c r="F1911" s="58">
        <v>7</v>
      </c>
      <c r="G1911" s="59">
        <v>18.260000000000002</v>
      </c>
      <c r="H1911" s="60">
        <v>127.82</v>
      </c>
      <c r="I1911" s="38"/>
      <c r="J1911" s="38"/>
      <c r="L1911" s="27"/>
    </row>
    <row r="1912" spans="1:12" x14ac:dyDescent="0.25">
      <c r="A1912" s="55" t="s">
        <v>3954</v>
      </c>
      <c r="B1912" s="56" t="s">
        <v>3979</v>
      </c>
      <c r="C1912" s="57" t="s">
        <v>3980</v>
      </c>
      <c r="D1912" s="56" t="s">
        <v>6792</v>
      </c>
      <c r="E1912" s="56" t="s">
        <v>19</v>
      </c>
      <c r="F1912" s="58">
        <v>3</v>
      </c>
      <c r="G1912" s="59">
        <v>42.4</v>
      </c>
      <c r="H1912" s="60">
        <v>127.2</v>
      </c>
      <c r="I1912" s="38"/>
      <c r="J1912" s="38"/>
      <c r="L1912" s="27"/>
    </row>
    <row r="1913" spans="1:12" x14ac:dyDescent="0.25">
      <c r="A1913" s="55" t="s">
        <v>5607</v>
      </c>
      <c r="B1913" s="56" t="s">
        <v>5611</v>
      </c>
      <c r="C1913" s="57" t="s">
        <v>5612</v>
      </c>
      <c r="D1913" s="56" t="s">
        <v>6792</v>
      </c>
      <c r="E1913" s="56" t="s">
        <v>12</v>
      </c>
      <c r="F1913" s="58">
        <v>5</v>
      </c>
      <c r="G1913" s="59">
        <v>25.4</v>
      </c>
      <c r="H1913" s="60">
        <v>127</v>
      </c>
      <c r="I1913" s="38"/>
      <c r="J1913" s="38"/>
      <c r="L1913" s="27"/>
    </row>
    <row r="1914" spans="1:12" x14ac:dyDescent="0.25">
      <c r="A1914" s="55" t="s">
        <v>6274</v>
      </c>
      <c r="B1914" s="56" t="s">
        <v>6287</v>
      </c>
      <c r="C1914" s="57" t="s">
        <v>6288</v>
      </c>
      <c r="D1914" s="56" t="s">
        <v>6792</v>
      </c>
      <c r="E1914" s="56" t="s">
        <v>19</v>
      </c>
      <c r="F1914" s="58">
        <v>7</v>
      </c>
      <c r="G1914" s="59">
        <v>18.100000000000001</v>
      </c>
      <c r="H1914" s="60">
        <v>126.7</v>
      </c>
      <c r="I1914" s="38"/>
      <c r="J1914" s="38"/>
      <c r="L1914" s="27"/>
    </row>
    <row r="1915" spans="1:12" x14ac:dyDescent="0.25">
      <c r="A1915" s="55" t="s">
        <v>6349</v>
      </c>
      <c r="B1915" s="56" t="s">
        <v>6363</v>
      </c>
      <c r="C1915" s="57" t="s">
        <v>6364</v>
      </c>
      <c r="D1915" s="56" t="s">
        <v>6792</v>
      </c>
      <c r="E1915" s="56" t="s">
        <v>12</v>
      </c>
      <c r="F1915" s="58">
        <v>7</v>
      </c>
      <c r="G1915" s="59">
        <v>18.05</v>
      </c>
      <c r="H1915" s="60">
        <v>126.35</v>
      </c>
      <c r="I1915" s="38"/>
      <c r="J1915" s="38"/>
      <c r="L1915" s="27"/>
    </row>
    <row r="1916" spans="1:12" ht="16.5" x14ac:dyDescent="0.25">
      <c r="A1916" s="55" t="s">
        <v>6586</v>
      </c>
      <c r="B1916" s="56" t="s">
        <v>6599</v>
      </c>
      <c r="C1916" s="57" t="s">
        <v>6600</v>
      </c>
      <c r="D1916" s="56" t="s">
        <v>6840</v>
      </c>
      <c r="E1916" s="56" t="s">
        <v>19</v>
      </c>
      <c r="F1916" s="61">
        <v>4</v>
      </c>
      <c r="G1916" s="59">
        <v>31.57</v>
      </c>
      <c r="H1916" s="60">
        <v>126.28</v>
      </c>
      <c r="I1916" s="38"/>
      <c r="J1916" s="38"/>
      <c r="L1916" s="27"/>
    </row>
    <row r="1917" spans="1:12" x14ac:dyDescent="0.25">
      <c r="A1917" s="55" t="s">
        <v>5361</v>
      </c>
      <c r="B1917" s="56" t="s">
        <v>5362</v>
      </c>
      <c r="C1917" s="57" t="s">
        <v>5363</v>
      </c>
      <c r="D1917" s="56" t="s">
        <v>6792</v>
      </c>
      <c r="E1917" s="56" t="s">
        <v>12</v>
      </c>
      <c r="F1917" s="58">
        <v>3</v>
      </c>
      <c r="G1917" s="59">
        <v>41.44</v>
      </c>
      <c r="H1917" s="60">
        <v>124.32</v>
      </c>
      <c r="I1917" s="38"/>
      <c r="J1917" s="38"/>
      <c r="K1917" s="27" t="s">
        <v>6533</v>
      </c>
      <c r="L1917" s="27"/>
    </row>
    <row r="1918" spans="1:12" x14ac:dyDescent="0.25">
      <c r="A1918" s="55" t="s">
        <v>5549</v>
      </c>
      <c r="B1918" s="56" t="s">
        <v>5550</v>
      </c>
      <c r="C1918" s="57" t="s">
        <v>5551</v>
      </c>
      <c r="D1918" s="56" t="s">
        <v>6792</v>
      </c>
      <c r="E1918" s="56" t="s">
        <v>12</v>
      </c>
      <c r="F1918" s="58">
        <v>4</v>
      </c>
      <c r="G1918" s="59">
        <v>30.31</v>
      </c>
      <c r="H1918" s="60">
        <v>121.24</v>
      </c>
      <c r="I1918" s="38"/>
      <c r="J1918" s="38"/>
      <c r="K1918" s="27" t="s">
        <v>6533</v>
      </c>
      <c r="L1918" s="27"/>
    </row>
    <row r="1919" spans="1:12" ht="16.5" x14ac:dyDescent="0.25">
      <c r="A1919" s="55" t="s">
        <v>1930</v>
      </c>
      <c r="B1919" s="56" t="s">
        <v>1931</v>
      </c>
      <c r="C1919" s="57" t="s">
        <v>1932</v>
      </c>
      <c r="D1919" s="56" t="s">
        <v>11</v>
      </c>
      <c r="E1919" s="56" t="s">
        <v>68</v>
      </c>
      <c r="F1919" s="58">
        <v>2</v>
      </c>
      <c r="G1919" s="59">
        <v>60.56</v>
      </c>
      <c r="H1919" s="60">
        <v>121.12</v>
      </c>
      <c r="I1919" s="38"/>
      <c r="J1919" s="38"/>
      <c r="L1919" s="27"/>
    </row>
    <row r="1920" spans="1:12" ht="24.75" customHeight="1" x14ac:dyDescent="0.25">
      <c r="A1920" s="55" t="s">
        <v>4363</v>
      </c>
      <c r="B1920" s="56" t="s">
        <v>4364</v>
      </c>
      <c r="C1920" s="57" t="s">
        <v>4365</v>
      </c>
      <c r="D1920" s="56" t="s">
        <v>6792</v>
      </c>
      <c r="E1920" s="56" t="s">
        <v>12</v>
      </c>
      <c r="F1920" s="58">
        <v>3</v>
      </c>
      <c r="G1920" s="59">
        <v>40.06</v>
      </c>
      <c r="H1920" s="60">
        <v>120.18</v>
      </c>
      <c r="I1920" s="38"/>
      <c r="J1920" s="38"/>
      <c r="L1920" s="27"/>
    </row>
    <row r="1921" spans="1:12" x14ac:dyDescent="0.25">
      <c r="A1921" s="55" t="s">
        <v>5987</v>
      </c>
      <c r="B1921" s="56" t="s">
        <v>5991</v>
      </c>
      <c r="C1921" s="57" t="s">
        <v>5992</v>
      </c>
      <c r="D1921" s="56" t="s">
        <v>6792</v>
      </c>
      <c r="E1921" s="56" t="s">
        <v>19</v>
      </c>
      <c r="F1921" s="58">
        <v>7</v>
      </c>
      <c r="G1921" s="59">
        <v>17.09</v>
      </c>
      <c r="H1921" s="60">
        <v>119.63</v>
      </c>
      <c r="I1921" s="38"/>
      <c r="J1921" s="38"/>
      <c r="L1921" s="27"/>
    </row>
    <row r="1922" spans="1:12" x14ac:dyDescent="0.25">
      <c r="A1922" s="55" t="s">
        <v>6195</v>
      </c>
      <c r="B1922" s="56" t="s">
        <v>6208</v>
      </c>
      <c r="C1922" s="57" t="s">
        <v>6209</v>
      </c>
      <c r="D1922" s="56" t="s">
        <v>6792</v>
      </c>
      <c r="E1922" s="56" t="s">
        <v>12</v>
      </c>
      <c r="F1922" s="58">
        <v>5</v>
      </c>
      <c r="G1922" s="59">
        <v>23.86</v>
      </c>
      <c r="H1922" s="60">
        <v>119.3</v>
      </c>
      <c r="I1922" s="38"/>
      <c r="J1922" s="38"/>
      <c r="L1922" s="27"/>
    </row>
    <row r="1923" spans="1:12" x14ac:dyDescent="0.25">
      <c r="A1923" s="55" t="s">
        <v>6325</v>
      </c>
      <c r="B1923" s="56" t="s">
        <v>6338</v>
      </c>
      <c r="C1923" s="57" t="s">
        <v>6339</v>
      </c>
      <c r="D1923" s="56" t="s">
        <v>6792</v>
      </c>
      <c r="E1923" s="56" t="s">
        <v>19</v>
      </c>
      <c r="F1923" s="58">
        <v>7</v>
      </c>
      <c r="G1923" s="59">
        <v>16.96</v>
      </c>
      <c r="H1923" s="60">
        <v>118.72</v>
      </c>
      <c r="I1923" s="38"/>
      <c r="J1923" s="38"/>
      <c r="L1923" s="27"/>
    </row>
    <row r="1924" spans="1:12" x14ac:dyDescent="0.25">
      <c r="A1924" s="55" t="s">
        <v>3942</v>
      </c>
      <c r="B1924" s="56" t="s">
        <v>3967</v>
      </c>
      <c r="C1924" s="57" t="s">
        <v>3968</v>
      </c>
      <c r="D1924" s="56" t="s">
        <v>6792</v>
      </c>
      <c r="E1924" s="56" t="s">
        <v>19</v>
      </c>
      <c r="F1924" s="58">
        <v>5</v>
      </c>
      <c r="G1924" s="59">
        <v>23.74</v>
      </c>
      <c r="H1924" s="60">
        <v>118.7</v>
      </c>
      <c r="I1924" s="38"/>
      <c r="J1924" s="38"/>
      <c r="L1924" s="27"/>
    </row>
    <row r="1925" spans="1:12" x14ac:dyDescent="0.25">
      <c r="A1925" s="55" t="s">
        <v>2232</v>
      </c>
      <c r="B1925" s="56" t="s">
        <v>2233</v>
      </c>
      <c r="C1925" s="57" t="s">
        <v>2234</v>
      </c>
      <c r="D1925" s="56" t="s">
        <v>6792</v>
      </c>
      <c r="E1925" s="56" t="s">
        <v>19</v>
      </c>
      <c r="F1925" s="61">
        <v>5</v>
      </c>
      <c r="G1925" s="59">
        <v>23.69</v>
      </c>
      <c r="H1925" s="60">
        <v>118.45</v>
      </c>
      <c r="I1925" s="38"/>
      <c r="J1925" s="38"/>
      <c r="L1925" s="27"/>
    </row>
    <row r="1926" spans="1:12" ht="16.5" x14ac:dyDescent="0.25">
      <c r="A1926" s="55" t="s">
        <v>3329</v>
      </c>
      <c r="B1926" s="56" t="s">
        <v>3342</v>
      </c>
      <c r="C1926" s="57" t="s">
        <v>3343</v>
      </c>
      <c r="D1926" s="56" t="s">
        <v>6792</v>
      </c>
      <c r="E1926" s="56" t="s">
        <v>19</v>
      </c>
      <c r="F1926" s="58">
        <v>5</v>
      </c>
      <c r="G1926" s="59">
        <v>23.69</v>
      </c>
      <c r="H1926" s="60">
        <v>118.45</v>
      </c>
      <c r="I1926" s="38"/>
      <c r="J1926" s="38"/>
      <c r="L1926" s="27"/>
    </row>
    <row r="1927" spans="1:12" x14ac:dyDescent="0.25">
      <c r="A1927" s="55" t="s">
        <v>3377</v>
      </c>
      <c r="B1927" s="56" t="s">
        <v>3390</v>
      </c>
      <c r="C1927" s="57" t="s">
        <v>3391</v>
      </c>
      <c r="D1927" s="56" t="s">
        <v>6792</v>
      </c>
      <c r="E1927" s="56" t="s">
        <v>19</v>
      </c>
      <c r="F1927" s="58">
        <v>5</v>
      </c>
      <c r="G1927" s="59">
        <v>23.69</v>
      </c>
      <c r="H1927" s="60">
        <v>118.45</v>
      </c>
      <c r="I1927" s="38"/>
      <c r="J1927" s="38"/>
      <c r="L1927" s="27"/>
    </row>
    <row r="1928" spans="1:12" x14ac:dyDescent="0.25">
      <c r="A1928" s="55" t="s">
        <v>3389</v>
      </c>
      <c r="B1928" s="56" t="s">
        <v>3402</v>
      </c>
      <c r="C1928" s="57" t="s">
        <v>3403</v>
      </c>
      <c r="D1928" s="56" t="s">
        <v>6792</v>
      </c>
      <c r="E1928" s="56" t="s">
        <v>68</v>
      </c>
      <c r="F1928" s="58">
        <v>5</v>
      </c>
      <c r="G1928" s="59">
        <v>23.69</v>
      </c>
      <c r="H1928" s="60">
        <v>118.45</v>
      </c>
      <c r="I1928" s="38"/>
      <c r="J1928" s="38"/>
      <c r="L1928" s="27"/>
    </row>
    <row r="1929" spans="1:12" x14ac:dyDescent="0.25">
      <c r="A1929" s="55" t="s">
        <v>3398</v>
      </c>
      <c r="B1929" s="56" t="s">
        <v>3411</v>
      </c>
      <c r="C1929" s="57" t="s">
        <v>3412</v>
      </c>
      <c r="D1929" s="56" t="s">
        <v>6792</v>
      </c>
      <c r="E1929" s="56" t="s">
        <v>19</v>
      </c>
      <c r="F1929" s="58">
        <v>5</v>
      </c>
      <c r="G1929" s="59">
        <v>23.69</v>
      </c>
      <c r="H1929" s="60">
        <v>118.45</v>
      </c>
      <c r="I1929" s="38"/>
      <c r="J1929" s="38"/>
      <c r="L1929" s="27"/>
    </row>
    <row r="1930" spans="1:12" x14ac:dyDescent="0.25">
      <c r="A1930" s="55" t="s">
        <v>3434</v>
      </c>
      <c r="B1930" s="56" t="s">
        <v>3447</v>
      </c>
      <c r="C1930" s="57" t="s">
        <v>3448</v>
      </c>
      <c r="D1930" s="56" t="s">
        <v>6792</v>
      </c>
      <c r="E1930" s="56" t="s">
        <v>19</v>
      </c>
      <c r="F1930" s="58">
        <v>5</v>
      </c>
      <c r="G1930" s="59">
        <v>23.69</v>
      </c>
      <c r="H1930" s="60">
        <v>118.45</v>
      </c>
      <c r="I1930" s="38"/>
      <c r="J1930" s="38"/>
      <c r="L1930" s="27"/>
    </row>
    <row r="1931" spans="1:12" x14ac:dyDescent="0.25">
      <c r="A1931" s="55" t="s">
        <v>3479</v>
      </c>
      <c r="B1931" s="56" t="s">
        <v>3492</v>
      </c>
      <c r="C1931" s="57" t="s">
        <v>3493</v>
      </c>
      <c r="D1931" s="56" t="s">
        <v>6792</v>
      </c>
      <c r="E1931" s="56" t="s">
        <v>19</v>
      </c>
      <c r="F1931" s="58">
        <v>5</v>
      </c>
      <c r="G1931" s="59">
        <v>23.69</v>
      </c>
      <c r="H1931" s="60">
        <v>118.45</v>
      </c>
      <c r="I1931" s="38"/>
      <c r="J1931" s="38"/>
      <c r="L1931" s="27"/>
    </row>
    <row r="1932" spans="1:12" x14ac:dyDescent="0.25">
      <c r="A1932" s="55" t="s">
        <v>3491</v>
      </c>
      <c r="B1932" s="56" t="s">
        <v>3504</v>
      </c>
      <c r="C1932" s="57" t="s">
        <v>3505</v>
      </c>
      <c r="D1932" s="56" t="s">
        <v>6792</v>
      </c>
      <c r="E1932" s="56" t="s">
        <v>19</v>
      </c>
      <c r="F1932" s="58">
        <v>5</v>
      </c>
      <c r="G1932" s="59">
        <v>23.69</v>
      </c>
      <c r="H1932" s="60">
        <v>118.45</v>
      </c>
      <c r="I1932" s="38"/>
      <c r="J1932" s="38"/>
      <c r="L1932" s="27"/>
    </row>
    <row r="1933" spans="1:12" x14ac:dyDescent="0.25">
      <c r="A1933" s="55" t="s">
        <v>3497</v>
      </c>
      <c r="B1933" s="56" t="s">
        <v>3510</v>
      </c>
      <c r="C1933" s="57" t="s">
        <v>3511</v>
      </c>
      <c r="D1933" s="56" t="s">
        <v>6792</v>
      </c>
      <c r="E1933" s="56" t="s">
        <v>68</v>
      </c>
      <c r="F1933" s="58">
        <v>5</v>
      </c>
      <c r="G1933" s="59">
        <v>23.69</v>
      </c>
      <c r="H1933" s="60">
        <v>118.45</v>
      </c>
      <c r="I1933" s="38"/>
      <c r="J1933" s="38"/>
      <c r="L1933" s="27"/>
    </row>
    <row r="1934" spans="1:12" ht="16.5" x14ac:dyDescent="0.25">
      <c r="A1934" s="55" t="s">
        <v>3542</v>
      </c>
      <c r="B1934" s="56" t="s">
        <v>3555</v>
      </c>
      <c r="C1934" s="57" t="s">
        <v>3556</v>
      </c>
      <c r="D1934" s="56" t="s">
        <v>6792</v>
      </c>
      <c r="E1934" s="56" t="s">
        <v>19</v>
      </c>
      <c r="F1934" s="58">
        <v>5</v>
      </c>
      <c r="G1934" s="59">
        <v>23.69</v>
      </c>
      <c r="H1934" s="60">
        <v>118.45</v>
      </c>
      <c r="I1934" s="38"/>
      <c r="J1934" s="38"/>
      <c r="L1934" s="27"/>
    </row>
    <row r="1935" spans="1:12" ht="16.5" x14ac:dyDescent="0.25">
      <c r="A1935" s="55" t="s">
        <v>3563</v>
      </c>
      <c r="B1935" s="56" t="s">
        <v>3576</v>
      </c>
      <c r="C1935" s="57" t="s">
        <v>3577</v>
      </c>
      <c r="D1935" s="56" t="s">
        <v>6792</v>
      </c>
      <c r="E1935" s="56" t="s">
        <v>19</v>
      </c>
      <c r="F1935" s="58">
        <v>5</v>
      </c>
      <c r="G1935" s="59">
        <v>23.69</v>
      </c>
      <c r="H1935" s="60">
        <v>118.45</v>
      </c>
      <c r="I1935" s="38"/>
      <c r="J1935" s="38"/>
      <c r="L1935" s="27"/>
    </row>
    <row r="1936" spans="1:12" x14ac:dyDescent="0.25">
      <c r="A1936" s="55" t="s">
        <v>3572</v>
      </c>
      <c r="B1936" s="56" t="s">
        <v>3585</v>
      </c>
      <c r="C1936" s="57" t="s">
        <v>3586</v>
      </c>
      <c r="D1936" s="56" t="s">
        <v>6792</v>
      </c>
      <c r="E1936" s="56" t="s">
        <v>68</v>
      </c>
      <c r="F1936" s="58">
        <v>5</v>
      </c>
      <c r="G1936" s="59">
        <v>23.69</v>
      </c>
      <c r="H1936" s="60">
        <v>118.45</v>
      </c>
      <c r="I1936" s="38"/>
      <c r="J1936" s="38"/>
      <c r="L1936" s="27"/>
    </row>
    <row r="1937" spans="1:12" x14ac:dyDescent="0.25">
      <c r="A1937" s="55" t="s">
        <v>3614</v>
      </c>
      <c r="B1937" s="56" t="s">
        <v>3627</v>
      </c>
      <c r="C1937" s="57" t="s">
        <v>3628</v>
      </c>
      <c r="D1937" s="56" t="s">
        <v>6792</v>
      </c>
      <c r="E1937" s="56" t="s">
        <v>19</v>
      </c>
      <c r="F1937" s="58">
        <v>5</v>
      </c>
      <c r="G1937" s="59">
        <v>23.69</v>
      </c>
      <c r="H1937" s="60">
        <v>118.45</v>
      </c>
      <c r="I1937" s="38"/>
      <c r="J1937" s="38"/>
      <c r="L1937" s="27"/>
    </row>
    <row r="1938" spans="1:12" x14ac:dyDescent="0.25">
      <c r="A1938" s="55" t="s">
        <v>3626</v>
      </c>
      <c r="B1938" s="56" t="s">
        <v>3639</v>
      </c>
      <c r="C1938" s="57" t="s">
        <v>3640</v>
      </c>
      <c r="D1938" s="56" t="s">
        <v>6792</v>
      </c>
      <c r="E1938" s="56" t="s">
        <v>19</v>
      </c>
      <c r="F1938" s="58">
        <v>5</v>
      </c>
      <c r="G1938" s="59">
        <v>23.69</v>
      </c>
      <c r="H1938" s="60">
        <v>118.45</v>
      </c>
      <c r="I1938" s="38"/>
      <c r="J1938" s="38"/>
      <c r="L1938" s="27"/>
    </row>
    <row r="1939" spans="1:12" ht="16.5" x14ac:dyDescent="0.25">
      <c r="A1939" s="55" t="s">
        <v>3650</v>
      </c>
      <c r="B1939" s="56" t="s">
        <v>3663</v>
      </c>
      <c r="C1939" s="57" t="s">
        <v>3664</v>
      </c>
      <c r="D1939" s="56" t="s">
        <v>6792</v>
      </c>
      <c r="E1939" s="56" t="s">
        <v>19</v>
      </c>
      <c r="F1939" s="58">
        <v>5</v>
      </c>
      <c r="G1939" s="59">
        <v>23.69</v>
      </c>
      <c r="H1939" s="60">
        <v>118.45</v>
      </c>
      <c r="I1939" s="38"/>
      <c r="J1939" s="38"/>
      <c r="L1939" s="27"/>
    </row>
    <row r="1940" spans="1:12" x14ac:dyDescent="0.25">
      <c r="A1940" s="55" t="s">
        <v>3653</v>
      </c>
      <c r="B1940" s="56" t="s">
        <v>3666</v>
      </c>
      <c r="C1940" s="57" t="s">
        <v>3667</v>
      </c>
      <c r="D1940" s="56" t="s">
        <v>6792</v>
      </c>
      <c r="E1940" s="56" t="s">
        <v>68</v>
      </c>
      <c r="F1940" s="58">
        <v>5</v>
      </c>
      <c r="G1940" s="59">
        <v>23.69</v>
      </c>
      <c r="H1940" s="60">
        <v>118.45</v>
      </c>
      <c r="I1940" s="38"/>
      <c r="J1940" s="38"/>
      <c r="L1940" s="27"/>
    </row>
    <row r="1941" spans="1:12" ht="16.5" x14ac:dyDescent="0.25">
      <c r="A1941" s="55" t="s">
        <v>3698</v>
      </c>
      <c r="B1941" s="56" t="s">
        <v>3711</v>
      </c>
      <c r="C1941" s="57" t="s">
        <v>3712</v>
      </c>
      <c r="D1941" s="56" t="s">
        <v>6792</v>
      </c>
      <c r="E1941" s="56" t="s">
        <v>19</v>
      </c>
      <c r="F1941" s="58">
        <v>5</v>
      </c>
      <c r="G1941" s="59">
        <v>23.69</v>
      </c>
      <c r="H1941" s="60">
        <v>118.45</v>
      </c>
      <c r="I1941" s="38"/>
      <c r="J1941" s="38"/>
      <c r="L1941" s="27"/>
    </row>
    <row r="1942" spans="1:12" x14ac:dyDescent="0.25">
      <c r="A1942" s="55" t="s">
        <v>3701</v>
      </c>
      <c r="B1942" s="56" t="s">
        <v>3714</v>
      </c>
      <c r="C1942" s="57" t="s">
        <v>3715</v>
      </c>
      <c r="D1942" s="56" t="s">
        <v>6792</v>
      </c>
      <c r="E1942" s="56" t="s">
        <v>68</v>
      </c>
      <c r="F1942" s="58">
        <v>5</v>
      </c>
      <c r="G1942" s="59">
        <v>23.69</v>
      </c>
      <c r="H1942" s="60">
        <v>118.45</v>
      </c>
      <c r="I1942" s="38"/>
      <c r="J1942" s="38"/>
      <c r="L1942" s="27"/>
    </row>
    <row r="1943" spans="1:12" x14ac:dyDescent="0.25">
      <c r="A1943" s="55" t="s">
        <v>3764</v>
      </c>
      <c r="B1943" s="56" t="s">
        <v>3777</v>
      </c>
      <c r="C1943" s="57" t="s">
        <v>3778</v>
      </c>
      <c r="D1943" s="56" t="s">
        <v>6792</v>
      </c>
      <c r="E1943" s="56" t="s">
        <v>68</v>
      </c>
      <c r="F1943" s="58">
        <v>5</v>
      </c>
      <c r="G1943" s="59">
        <v>23.69</v>
      </c>
      <c r="H1943" s="60">
        <v>118.45</v>
      </c>
      <c r="I1943" s="38"/>
      <c r="J1943" s="38"/>
      <c r="L1943" s="27"/>
    </row>
    <row r="1944" spans="1:12" ht="16.5" x14ac:dyDescent="0.25">
      <c r="A1944" s="55" t="s">
        <v>4239</v>
      </c>
      <c r="B1944" s="56" t="s">
        <v>4273</v>
      </c>
      <c r="C1944" s="57" t="s">
        <v>4274</v>
      </c>
      <c r="D1944" s="56" t="s">
        <v>11</v>
      </c>
      <c r="E1944" s="56" t="s">
        <v>19</v>
      </c>
      <c r="F1944" s="58">
        <v>5</v>
      </c>
      <c r="G1944" s="59">
        <v>23.68</v>
      </c>
      <c r="H1944" s="60">
        <v>118.4</v>
      </c>
      <c r="I1944" s="38"/>
      <c r="J1944" s="38"/>
      <c r="L1944" s="27"/>
    </row>
    <row r="1945" spans="1:12" x14ac:dyDescent="0.25">
      <c r="A1945" s="55" t="s">
        <v>2840</v>
      </c>
      <c r="B1945" s="56" t="s">
        <v>2841</v>
      </c>
      <c r="C1945" s="57" t="s">
        <v>2842</v>
      </c>
      <c r="D1945" s="56" t="s">
        <v>6792</v>
      </c>
      <c r="E1945" s="56" t="s">
        <v>68</v>
      </c>
      <c r="F1945" s="58">
        <v>3</v>
      </c>
      <c r="G1945" s="59">
        <v>39.31</v>
      </c>
      <c r="H1945" s="60">
        <v>117.93</v>
      </c>
      <c r="I1945" s="38"/>
      <c r="J1945" s="38"/>
      <c r="L1945" s="27"/>
    </row>
    <row r="1946" spans="1:12" x14ac:dyDescent="0.25">
      <c r="A1946" s="55" t="s">
        <v>6096</v>
      </c>
      <c r="B1946" s="56" t="s">
        <v>6109</v>
      </c>
      <c r="C1946" s="57" t="s">
        <v>6110</v>
      </c>
      <c r="D1946" s="56" t="s">
        <v>6792</v>
      </c>
      <c r="E1946" s="56" t="s">
        <v>19</v>
      </c>
      <c r="F1946" s="58">
        <v>7</v>
      </c>
      <c r="G1946" s="59">
        <v>16.64</v>
      </c>
      <c r="H1946" s="60">
        <v>116.48</v>
      </c>
      <c r="I1946" s="38"/>
      <c r="J1946" s="38"/>
      <c r="L1946" s="27"/>
    </row>
    <row r="1947" spans="1:12" x14ac:dyDescent="0.25">
      <c r="A1947" s="55" t="s">
        <v>5382</v>
      </c>
      <c r="B1947" s="56" t="s">
        <v>5383</v>
      </c>
      <c r="C1947" s="57" t="s">
        <v>5384</v>
      </c>
      <c r="D1947" s="56" t="s">
        <v>6792</v>
      </c>
      <c r="E1947" s="56" t="s">
        <v>12</v>
      </c>
      <c r="F1947" s="58">
        <v>3</v>
      </c>
      <c r="G1947" s="59">
        <v>38.770000000000003</v>
      </c>
      <c r="H1947" s="60">
        <v>116.31</v>
      </c>
      <c r="I1947" s="38"/>
      <c r="J1947" s="38"/>
      <c r="L1947" s="27"/>
    </row>
    <row r="1948" spans="1:12" x14ac:dyDescent="0.25">
      <c r="A1948" s="55" t="s">
        <v>3935</v>
      </c>
      <c r="B1948" s="56" t="s">
        <v>3958</v>
      </c>
      <c r="C1948" s="57" t="s">
        <v>3959</v>
      </c>
      <c r="D1948" s="56" t="s">
        <v>6792</v>
      </c>
      <c r="E1948" s="56" t="s">
        <v>19</v>
      </c>
      <c r="F1948" s="58">
        <v>13</v>
      </c>
      <c r="G1948" s="59">
        <v>8.91</v>
      </c>
      <c r="H1948" s="60">
        <v>115.83</v>
      </c>
      <c r="I1948" s="38"/>
      <c r="J1948" s="38"/>
      <c r="L1948" s="27"/>
    </row>
    <row r="1949" spans="1:12" x14ac:dyDescent="0.25">
      <c r="A1949" s="55" t="s">
        <v>4787</v>
      </c>
      <c r="B1949" s="56" t="s">
        <v>4788</v>
      </c>
      <c r="C1949" s="57" t="s">
        <v>4789</v>
      </c>
      <c r="D1949" s="56" t="s">
        <v>6792</v>
      </c>
      <c r="E1949" s="56" t="s">
        <v>12</v>
      </c>
      <c r="F1949" s="58">
        <v>4</v>
      </c>
      <c r="G1949" s="59">
        <v>28.91</v>
      </c>
      <c r="H1949" s="60">
        <v>115.64</v>
      </c>
      <c r="I1949" s="38"/>
      <c r="J1949" s="38"/>
      <c r="K1949" s="27" t="s">
        <v>6797</v>
      </c>
      <c r="L1949" s="27"/>
    </row>
    <row r="1950" spans="1:12" ht="24.75" x14ac:dyDescent="0.25">
      <c r="A1950" s="55" t="s">
        <v>6637</v>
      </c>
      <c r="B1950" s="56" t="s">
        <v>6650</v>
      </c>
      <c r="C1950" s="57" t="s">
        <v>6651</v>
      </c>
      <c r="D1950" s="56" t="s">
        <v>11</v>
      </c>
      <c r="E1950" s="56" t="s">
        <v>19</v>
      </c>
      <c r="F1950" s="61">
        <v>12</v>
      </c>
      <c r="G1950" s="59">
        <v>9.6300000000000008</v>
      </c>
      <c r="H1950" s="60">
        <v>115.56</v>
      </c>
      <c r="I1950" s="38"/>
      <c r="J1950" s="38"/>
      <c r="L1950" s="27"/>
    </row>
    <row r="1951" spans="1:12" x14ac:dyDescent="0.25">
      <c r="A1951" s="55" t="s">
        <v>5546</v>
      </c>
      <c r="B1951" s="56" t="s">
        <v>5547</v>
      </c>
      <c r="C1951" s="57" t="s">
        <v>5548</v>
      </c>
      <c r="D1951" s="56" t="s">
        <v>6792</v>
      </c>
      <c r="E1951" s="56" t="s">
        <v>12</v>
      </c>
      <c r="F1951" s="58">
        <v>5</v>
      </c>
      <c r="G1951" s="59">
        <v>23.09</v>
      </c>
      <c r="H1951" s="60">
        <v>115.45</v>
      </c>
      <c r="I1951" s="38"/>
      <c r="J1951" s="38"/>
      <c r="K1951" s="27" t="s">
        <v>6533</v>
      </c>
      <c r="L1951" s="27"/>
    </row>
    <row r="1952" spans="1:12" x14ac:dyDescent="0.25">
      <c r="A1952" s="55" t="s">
        <v>5292</v>
      </c>
      <c r="B1952" s="56" t="s">
        <v>5293</v>
      </c>
      <c r="C1952" s="57" t="s">
        <v>5294</v>
      </c>
      <c r="D1952" s="56" t="s">
        <v>6792</v>
      </c>
      <c r="E1952" s="56" t="s">
        <v>12</v>
      </c>
      <c r="F1952" s="58">
        <v>3</v>
      </c>
      <c r="G1952" s="59">
        <v>38.46</v>
      </c>
      <c r="H1952" s="60">
        <v>115.38</v>
      </c>
      <c r="I1952" s="38"/>
      <c r="J1952" s="38"/>
      <c r="K1952" s="27" t="s">
        <v>6533</v>
      </c>
      <c r="L1952" s="27"/>
    </row>
    <row r="1953" spans="1:12" x14ac:dyDescent="0.25">
      <c r="A1953" s="55" t="s">
        <v>6286</v>
      </c>
      <c r="B1953" s="56" t="s">
        <v>6299</v>
      </c>
      <c r="C1953" s="57" t="s">
        <v>6300</v>
      </c>
      <c r="D1953" s="56" t="s">
        <v>6792</v>
      </c>
      <c r="E1953" s="56" t="s">
        <v>12</v>
      </c>
      <c r="F1953" s="58">
        <v>7</v>
      </c>
      <c r="G1953" s="59">
        <v>16.48</v>
      </c>
      <c r="H1953" s="60">
        <v>115.36</v>
      </c>
      <c r="I1953" s="38"/>
      <c r="J1953" s="38"/>
      <c r="L1953" s="27"/>
    </row>
    <row r="1954" spans="1:12" x14ac:dyDescent="0.25">
      <c r="A1954" s="55" t="s">
        <v>5364</v>
      </c>
      <c r="B1954" s="56" t="s">
        <v>5365</v>
      </c>
      <c r="C1954" s="57" t="s">
        <v>5366</v>
      </c>
      <c r="D1954" s="56" t="s">
        <v>6792</v>
      </c>
      <c r="E1954" s="56" t="s">
        <v>12</v>
      </c>
      <c r="F1954" s="58">
        <v>3</v>
      </c>
      <c r="G1954" s="59">
        <v>38.18</v>
      </c>
      <c r="H1954" s="60">
        <v>114.54</v>
      </c>
      <c r="I1954" s="38"/>
      <c r="J1954" s="38"/>
      <c r="K1954" s="27" t="s">
        <v>6533</v>
      </c>
      <c r="L1954" s="27"/>
    </row>
    <row r="1955" spans="1:12" x14ac:dyDescent="0.25">
      <c r="A1955" s="55" t="s">
        <v>5337</v>
      </c>
      <c r="B1955" s="56" t="s">
        <v>5338</v>
      </c>
      <c r="C1955" s="57" t="s">
        <v>5339</v>
      </c>
      <c r="D1955" s="56" t="s">
        <v>6792</v>
      </c>
      <c r="E1955" s="56" t="s">
        <v>12</v>
      </c>
      <c r="F1955" s="58">
        <v>3</v>
      </c>
      <c r="G1955" s="59">
        <v>38.03</v>
      </c>
      <c r="H1955" s="60">
        <v>114.09</v>
      </c>
      <c r="I1955" s="38"/>
      <c r="J1955" s="38"/>
      <c r="K1955" s="27" t="s">
        <v>6533</v>
      </c>
      <c r="L1955" s="27"/>
    </row>
    <row r="1956" spans="1:12" x14ac:dyDescent="0.25">
      <c r="A1956" s="55" t="s">
        <v>2667</v>
      </c>
      <c r="B1956" s="56" t="s">
        <v>2668</v>
      </c>
      <c r="C1956" s="57" t="s">
        <v>2669</v>
      </c>
      <c r="D1956" s="56" t="s">
        <v>6792</v>
      </c>
      <c r="E1956" s="56" t="s">
        <v>68</v>
      </c>
      <c r="F1956" s="58">
        <v>5</v>
      </c>
      <c r="G1956" s="59">
        <v>22.77</v>
      </c>
      <c r="H1956" s="60">
        <v>113.85</v>
      </c>
      <c r="I1956" s="38"/>
      <c r="J1956" s="38"/>
      <c r="L1956" s="27"/>
    </row>
    <row r="1957" spans="1:12" x14ac:dyDescent="0.25">
      <c r="A1957" s="55" t="s">
        <v>5358</v>
      </c>
      <c r="B1957" s="56" t="s">
        <v>5359</v>
      </c>
      <c r="C1957" s="57" t="s">
        <v>5360</v>
      </c>
      <c r="D1957" s="56" t="s">
        <v>6792</v>
      </c>
      <c r="E1957" s="56" t="s">
        <v>12</v>
      </c>
      <c r="F1957" s="58">
        <v>3</v>
      </c>
      <c r="G1957" s="59">
        <v>37.85</v>
      </c>
      <c r="H1957" s="60">
        <v>113.55</v>
      </c>
      <c r="I1957" s="38"/>
      <c r="J1957" s="38"/>
      <c r="L1957" s="27"/>
    </row>
    <row r="1958" spans="1:12" ht="16.5" x14ac:dyDescent="0.25">
      <c r="A1958" s="55" t="s">
        <v>1927</v>
      </c>
      <c r="B1958" s="56" t="s">
        <v>1928</v>
      </c>
      <c r="C1958" s="57" t="s">
        <v>1929</v>
      </c>
      <c r="D1958" s="56" t="s">
        <v>11</v>
      </c>
      <c r="E1958" s="56" t="s">
        <v>68</v>
      </c>
      <c r="F1958" s="58">
        <v>3</v>
      </c>
      <c r="G1958" s="59">
        <v>37.61</v>
      </c>
      <c r="H1958" s="60">
        <v>112.83</v>
      </c>
      <c r="I1958" s="38"/>
      <c r="J1958" s="38"/>
      <c r="L1958" s="27"/>
    </row>
    <row r="1959" spans="1:12" x14ac:dyDescent="0.25">
      <c r="A1959" s="55" t="s">
        <v>5993</v>
      </c>
      <c r="B1959" s="56" t="s">
        <v>5997</v>
      </c>
      <c r="C1959" s="57" t="s">
        <v>5998</v>
      </c>
      <c r="D1959" s="56" t="s">
        <v>6792</v>
      </c>
      <c r="E1959" s="56" t="s">
        <v>12</v>
      </c>
      <c r="F1959" s="58">
        <v>7</v>
      </c>
      <c r="G1959" s="59">
        <v>16.02</v>
      </c>
      <c r="H1959" s="60">
        <v>112.14</v>
      </c>
      <c r="I1959" s="38"/>
      <c r="J1959" s="38"/>
      <c r="L1959" s="27"/>
    </row>
    <row r="1960" spans="1:12" x14ac:dyDescent="0.25">
      <c r="A1960" s="55" t="s">
        <v>6468</v>
      </c>
      <c r="B1960" s="56" t="s">
        <v>6479</v>
      </c>
      <c r="C1960" s="57" t="s">
        <v>5998</v>
      </c>
      <c r="D1960" s="56" t="s">
        <v>6792</v>
      </c>
      <c r="E1960" s="56" t="s">
        <v>12</v>
      </c>
      <c r="F1960" s="58">
        <v>7</v>
      </c>
      <c r="G1960" s="59">
        <v>16.02</v>
      </c>
      <c r="H1960" s="60">
        <v>112.14</v>
      </c>
      <c r="I1960" s="38"/>
      <c r="J1960" s="38"/>
      <c r="L1960" s="27"/>
    </row>
    <row r="1961" spans="1:12" x14ac:dyDescent="0.25">
      <c r="A1961" s="55" t="s">
        <v>4224</v>
      </c>
      <c r="B1961" s="56" t="s">
        <v>4258</v>
      </c>
      <c r="C1961" s="57" t="s">
        <v>4259</v>
      </c>
      <c r="D1961" s="56" t="s">
        <v>6840</v>
      </c>
      <c r="E1961" s="56" t="s">
        <v>19</v>
      </c>
      <c r="F1961" s="58">
        <v>5</v>
      </c>
      <c r="G1961" s="59">
        <v>22.17</v>
      </c>
      <c r="H1961" s="60">
        <v>110.85</v>
      </c>
      <c r="I1961" s="38"/>
      <c r="J1961" s="38"/>
      <c r="L1961" s="27"/>
    </row>
    <row r="1962" spans="1:12" x14ac:dyDescent="0.25">
      <c r="A1962" s="55" t="s">
        <v>5737</v>
      </c>
      <c r="B1962" s="56" t="s">
        <v>5741</v>
      </c>
      <c r="C1962" s="57" t="s">
        <v>5498</v>
      </c>
      <c r="D1962" s="56" t="s">
        <v>6792</v>
      </c>
      <c r="E1962" s="56" t="s">
        <v>698</v>
      </c>
      <c r="F1962" s="58">
        <v>7</v>
      </c>
      <c r="G1962" s="59">
        <v>15.83</v>
      </c>
      <c r="H1962" s="60">
        <v>110.81</v>
      </c>
      <c r="I1962" s="38"/>
      <c r="J1962" s="38"/>
      <c r="L1962" s="27"/>
    </row>
    <row r="1963" spans="1:12" x14ac:dyDescent="0.25">
      <c r="A1963" s="55" t="s">
        <v>4859</v>
      </c>
      <c r="B1963" s="56" t="s">
        <v>4863</v>
      </c>
      <c r="C1963" s="57" t="s">
        <v>4864</v>
      </c>
      <c r="D1963" s="56" t="s">
        <v>6792</v>
      </c>
      <c r="E1963" s="56" t="s">
        <v>68</v>
      </c>
      <c r="F1963" s="58">
        <v>2</v>
      </c>
      <c r="G1963" s="59">
        <v>55.3</v>
      </c>
      <c r="H1963" s="60">
        <v>110.6</v>
      </c>
      <c r="I1963" s="38"/>
      <c r="J1963" s="38"/>
      <c r="L1963" s="27"/>
    </row>
    <row r="1964" spans="1:12" x14ac:dyDescent="0.25">
      <c r="A1964" s="55" t="s">
        <v>5062</v>
      </c>
      <c r="B1964" s="56" t="s">
        <v>5066</v>
      </c>
      <c r="C1964" s="57" t="s">
        <v>5067</v>
      </c>
      <c r="D1964" s="56" t="s">
        <v>6792</v>
      </c>
      <c r="E1964" s="56" t="s">
        <v>12</v>
      </c>
      <c r="F1964" s="58">
        <v>5</v>
      </c>
      <c r="G1964" s="59">
        <v>22.06</v>
      </c>
      <c r="H1964" s="60">
        <v>110.3</v>
      </c>
      <c r="I1964" s="38"/>
      <c r="J1964" s="38"/>
      <c r="L1964" s="27"/>
    </row>
    <row r="1965" spans="1:12" x14ac:dyDescent="0.25">
      <c r="A1965" s="55" t="s">
        <v>2703</v>
      </c>
      <c r="B1965" s="56" t="s">
        <v>2704</v>
      </c>
      <c r="C1965" s="57" t="s">
        <v>2705</v>
      </c>
      <c r="D1965" s="56" t="s">
        <v>6792</v>
      </c>
      <c r="E1965" s="56" t="s">
        <v>68</v>
      </c>
      <c r="F1965" s="58">
        <v>5</v>
      </c>
      <c r="G1965" s="59">
        <v>21.81</v>
      </c>
      <c r="H1965" s="60">
        <v>109.05</v>
      </c>
      <c r="I1965" s="38"/>
      <c r="J1965" s="38"/>
      <c r="L1965" s="27"/>
    </row>
    <row r="1966" spans="1:12" x14ac:dyDescent="0.25">
      <c r="A1966" s="55" t="s">
        <v>5595</v>
      </c>
      <c r="B1966" s="56" t="s">
        <v>5599</v>
      </c>
      <c r="C1966" s="57" t="s">
        <v>5600</v>
      </c>
      <c r="D1966" s="56" t="s">
        <v>6792</v>
      </c>
      <c r="E1966" s="56" t="s">
        <v>12</v>
      </c>
      <c r="F1966" s="58">
        <v>5</v>
      </c>
      <c r="G1966" s="59">
        <v>21.75</v>
      </c>
      <c r="H1966" s="60">
        <v>108.75</v>
      </c>
      <c r="I1966" s="38"/>
      <c r="J1966" s="38"/>
      <c r="L1966" s="27"/>
    </row>
    <row r="1967" spans="1:12" x14ac:dyDescent="0.25">
      <c r="A1967" s="55" t="s">
        <v>5379</v>
      </c>
      <c r="B1967" s="56" t="s">
        <v>5380</v>
      </c>
      <c r="C1967" s="57" t="s">
        <v>5381</v>
      </c>
      <c r="D1967" s="56" t="s">
        <v>6792</v>
      </c>
      <c r="E1967" s="56" t="s">
        <v>12</v>
      </c>
      <c r="F1967" s="58">
        <v>3</v>
      </c>
      <c r="G1967" s="59">
        <v>36.03</v>
      </c>
      <c r="H1967" s="60">
        <v>108.09</v>
      </c>
      <c r="I1967" s="38"/>
      <c r="J1967" s="38"/>
      <c r="L1967" s="27"/>
    </row>
    <row r="1968" spans="1:12" x14ac:dyDescent="0.25">
      <c r="A1968" s="55" t="s">
        <v>1200</v>
      </c>
      <c r="B1968" s="56" t="s">
        <v>1204</v>
      </c>
      <c r="C1968" s="57" t="s">
        <v>1205</v>
      </c>
      <c r="D1968" s="56" t="s">
        <v>6792</v>
      </c>
      <c r="E1968" s="56" t="s">
        <v>68</v>
      </c>
      <c r="F1968" s="58">
        <v>38</v>
      </c>
      <c r="G1968" s="59">
        <v>2.84</v>
      </c>
      <c r="H1968" s="60">
        <v>107.92</v>
      </c>
      <c r="I1968" s="38"/>
      <c r="J1968" s="38"/>
      <c r="L1968" s="27"/>
    </row>
    <row r="1969" spans="1:12" x14ac:dyDescent="0.25">
      <c r="A1969" s="55" t="s">
        <v>3356</v>
      </c>
      <c r="B1969" s="56" t="s">
        <v>3369</v>
      </c>
      <c r="C1969" s="57" t="s">
        <v>3370</v>
      </c>
      <c r="D1969" s="56" t="s">
        <v>6792</v>
      </c>
      <c r="E1969" s="56" t="s">
        <v>19</v>
      </c>
      <c r="F1969" s="58">
        <v>5</v>
      </c>
      <c r="G1969" s="59">
        <v>21.35</v>
      </c>
      <c r="H1969" s="60">
        <v>106.75</v>
      </c>
      <c r="I1969" s="38"/>
      <c r="J1969" s="38"/>
      <c r="L1969" s="27"/>
    </row>
    <row r="1970" spans="1:12" x14ac:dyDescent="0.25">
      <c r="A1970" s="55" t="s">
        <v>5041</v>
      </c>
      <c r="B1970" s="56" t="s">
        <v>5045</v>
      </c>
      <c r="C1970" s="57" t="s">
        <v>5046</v>
      </c>
      <c r="D1970" s="56" t="s">
        <v>6792</v>
      </c>
      <c r="E1970" s="56" t="s">
        <v>68</v>
      </c>
      <c r="F1970" s="58">
        <v>5</v>
      </c>
      <c r="G1970" s="59">
        <v>21.35</v>
      </c>
      <c r="H1970" s="60">
        <v>106.75</v>
      </c>
      <c r="I1970" s="38"/>
      <c r="J1970" s="38"/>
      <c r="L1970" s="27"/>
    </row>
    <row r="1971" spans="1:12" ht="24.75" x14ac:dyDescent="0.25">
      <c r="A1971" s="55" t="s">
        <v>6640</v>
      </c>
      <c r="B1971" s="56" t="s">
        <v>6653</v>
      </c>
      <c r="C1971" s="57" t="s">
        <v>6654</v>
      </c>
      <c r="D1971" s="56" t="s">
        <v>11</v>
      </c>
      <c r="E1971" s="56" t="s">
        <v>19</v>
      </c>
      <c r="F1971" s="61">
        <v>12</v>
      </c>
      <c r="G1971" s="59">
        <v>8.82</v>
      </c>
      <c r="H1971" s="60">
        <v>105.84</v>
      </c>
      <c r="I1971" s="38"/>
      <c r="J1971" s="38"/>
      <c r="L1971" s="27"/>
    </row>
    <row r="1972" spans="1:12" x14ac:dyDescent="0.25">
      <c r="A1972" s="55" t="s">
        <v>5691</v>
      </c>
      <c r="B1972" s="56" t="s">
        <v>5692</v>
      </c>
      <c r="C1972" s="57" t="s">
        <v>5693</v>
      </c>
      <c r="D1972" s="56" t="s">
        <v>6792</v>
      </c>
      <c r="E1972" s="56" t="s">
        <v>12</v>
      </c>
      <c r="F1972" s="58">
        <v>7</v>
      </c>
      <c r="G1972" s="59">
        <v>15.09</v>
      </c>
      <c r="H1972" s="60">
        <v>105.63</v>
      </c>
      <c r="I1972" s="38"/>
      <c r="J1972" s="38"/>
      <c r="L1972" s="27"/>
    </row>
    <row r="1973" spans="1:12" x14ac:dyDescent="0.25">
      <c r="A1973" s="55" t="s">
        <v>5463</v>
      </c>
      <c r="B1973" s="56" t="s">
        <v>5464</v>
      </c>
      <c r="C1973" s="57" t="s">
        <v>5465</v>
      </c>
      <c r="D1973" s="56" t="s">
        <v>6792</v>
      </c>
      <c r="E1973" s="56" t="s">
        <v>12</v>
      </c>
      <c r="F1973" s="58">
        <v>4</v>
      </c>
      <c r="G1973" s="59">
        <v>26.21</v>
      </c>
      <c r="H1973" s="60">
        <v>104.84</v>
      </c>
      <c r="I1973" s="38"/>
      <c r="J1973" s="38"/>
      <c r="K1973" s="27" t="s">
        <v>6533</v>
      </c>
      <c r="L1973" s="27"/>
    </row>
    <row r="1974" spans="1:12" x14ac:dyDescent="0.25">
      <c r="A1974" s="55" t="s">
        <v>5280</v>
      </c>
      <c r="B1974" s="56" t="s">
        <v>5281</v>
      </c>
      <c r="C1974" s="57" t="s">
        <v>5282</v>
      </c>
      <c r="D1974" s="56" t="s">
        <v>6792</v>
      </c>
      <c r="E1974" s="56" t="s">
        <v>12</v>
      </c>
      <c r="F1974" s="58">
        <v>3</v>
      </c>
      <c r="G1974" s="59">
        <v>34.729999999999997</v>
      </c>
      <c r="H1974" s="60">
        <v>104.19</v>
      </c>
      <c r="I1974" s="38"/>
      <c r="J1974" s="38"/>
      <c r="K1974" s="27" t="s">
        <v>6533</v>
      </c>
      <c r="L1974" s="27"/>
    </row>
    <row r="1975" spans="1:12" x14ac:dyDescent="0.25">
      <c r="A1975" s="55" t="s">
        <v>3335</v>
      </c>
      <c r="B1975" s="56" t="s">
        <v>3348</v>
      </c>
      <c r="C1975" s="57" t="s">
        <v>3349</v>
      </c>
      <c r="D1975" s="56" t="s">
        <v>6792</v>
      </c>
      <c r="E1975" s="56" t="s">
        <v>19</v>
      </c>
      <c r="F1975" s="58">
        <v>5</v>
      </c>
      <c r="G1975" s="59">
        <v>20.82</v>
      </c>
      <c r="H1975" s="60">
        <v>104.1</v>
      </c>
      <c r="I1975" s="38"/>
      <c r="J1975" s="38"/>
      <c r="L1975" s="27"/>
    </row>
    <row r="1976" spans="1:12" x14ac:dyDescent="0.25">
      <c r="A1976" s="55" t="s">
        <v>5355</v>
      </c>
      <c r="B1976" s="56" t="s">
        <v>5356</v>
      </c>
      <c r="C1976" s="57" t="s">
        <v>5357</v>
      </c>
      <c r="D1976" s="56" t="s">
        <v>6792</v>
      </c>
      <c r="E1976" s="56" t="s">
        <v>12</v>
      </c>
      <c r="F1976" s="58">
        <v>3</v>
      </c>
      <c r="G1976" s="59">
        <v>34.6</v>
      </c>
      <c r="H1976" s="60">
        <v>103.8</v>
      </c>
      <c r="I1976" s="38"/>
      <c r="J1976" s="38"/>
      <c r="K1976" s="27" t="s">
        <v>6533</v>
      </c>
      <c r="L1976" s="27"/>
    </row>
    <row r="1977" spans="1:12" ht="16.5" x14ac:dyDescent="0.25">
      <c r="A1977" s="55" t="s">
        <v>1921</v>
      </c>
      <c r="B1977" s="56" t="s">
        <v>1922</v>
      </c>
      <c r="C1977" s="57" t="s">
        <v>1923</v>
      </c>
      <c r="D1977" s="56" t="s">
        <v>11</v>
      </c>
      <c r="E1977" s="56" t="s">
        <v>68</v>
      </c>
      <c r="F1977" s="58">
        <v>5</v>
      </c>
      <c r="G1977" s="59">
        <v>20.64</v>
      </c>
      <c r="H1977" s="60">
        <v>103.2</v>
      </c>
      <c r="I1977" s="38"/>
      <c r="J1977" s="38"/>
      <c r="L1977" s="27"/>
    </row>
    <row r="1978" spans="1:12" x14ac:dyDescent="0.25">
      <c r="A1978" s="55" t="s">
        <v>5586</v>
      </c>
      <c r="B1978" s="56" t="s">
        <v>5590</v>
      </c>
      <c r="C1978" s="57" t="s">
        <v>5591</v>
      </c>
      <c r="D1978" s="56" t="s">
        <v>6792</v>
      </c>
      <c r="E1978" s="56" t="s">
        <v>12</v>
      </c>
      <c r="F1978" s="58">
        <v>5</v>
      </c>
      <c r="G1978" s="59">
        <v>20.61</v>
      </c>
      <c r="H1978" s="60">
        <v>103.05</v>
      </c>
      <c r="I1978" s="38"/>
      <c r="J1978" s="38"/>
      <c r="K1978" s="27" t="s">
        <v>6533</v>
      </c>
      <c r="L1978" s="27"/>
    </row>
    <row r="1979" spans="1:12" ht="16.5" x14ac:dyDescent="0.25">
      <c r="A1979" s="55" t="s">
        <v>6017</v>
      </c>
      <c r="B1979" s="56" t="s">
        <v>6021</v>
      </c>
      <c r="C1979" s="57" t="s">
        <v>6022</v>
      </c>
      <c r="D1979" s="56" t="s">
        <v>11</v>
      </c>
      <c r="E1979" s="56" t="s">
        <v>93</v>
      </c>
      <c r="F1979" s="58">
        <v>7</v>
      </c>
      <c r="G1979" s="59">
        <v>14.67</v>
      </c>
      <c r="H1979" s="60">
        <v>102.69</v>
      </c>
      <c r="I1979" s="38"/>
      <c r="J1979" s="38"/>
      <c r="L1979" s="27"/>
    </row>
    <row r="1980" spans="1:12" x14ac:dyDescent="0.25">
      <c r="A1980" s="55" t="s">
        <v>6270</v>
      </c>
      <c r="B1980" s="56" t="s">
        <v>6284</v>
      </c>
      <c r="C1980" s="57" t="s">
        <v>6285</v>
      </c>
      <c r="D1980" s="56" t="s">
        <v>6792</v>
      </c>
      <c r="E1980" s="56" t="s">
        <v>93</v>
      </c>
      <c r="F1980" s="58">
        <v>7</v>
      </c>
      <c r="G1980" s="59">
        <v>14.67</v>
      </c>
      <c r="H1980" s="60">
        <v>102.69</v>
      </c>
      <c r="I1980" s="38"/>
      <c r="J1980" s="38"/>
      <c r="L1980" s="27"/>
    </row>
    <row r="1981" spans="1:12" x14ac:dyDescent="0.25">
      <c r="A1981" s="55" t="s">
        <v>5577</v>
      </c>
      <c r="B1981" s="56" t="s">
        <v>5581</v>
      </c>
      <c r="C1981" s="57" t="s">
        <v>5582</v>
      </c>
      <c r="D1981" s="56" t="s">
        <v>6792</v>
      </c>
      <c r="E1981" s="56" t="s">
        <v>12</v>
      </c>
      <c r="F1981" s="58">
        <v>5</v>
      </c>
      <c r="G1981" s="59">
        <v>20.51</v>
      </c>
      <c r="H1981" s="60">
        <v>102.55</v>
      </c>
      <c r="I1981" s="38"/>
      <c r="J1981" s="38"/>
      <c r="K1981" s="27" t="s">
        <v>6533</v>
      </c>
      <c r="L1981" s="27"/>
    </row>
    <row r="1982" spans="1:12" x14ac:dyDescent="0.25">
      <c r="A1982" s="55" t="s">
        <v>4094</v>
      </c>
      <c r="B1982" s="56" t="s">
        <v>4119</v>
      </c>
      <c r="C1982" s="57" t="s">
        <v>4120</v>
      </c>
      <c r="D1982" s="56" t="s">
        <v>6792</v>
      </c>
      <c r="E1982" s="56" t="s">
        <v>19</v>
      </c>
      <c r="F1982" s="58">
        <v>3</v>
      </c>
      <c r="G1982" s="59">
        <v>34.17</v>
      </c>
      <c r="H1982" s="60">
        <v>102.51</v>
      </c>
      <c r="I1982" s="38"/>
      <c r="J1982" s="38"/>
      <c r="L1982" s="27"/>
    </row>
    <row r="1983" spans="1:12" x14ac:dyDescent="0.25">
      <c r="A1983" s="55" t="s">
        <v>5295</v>
      </c>
      <c r="B1983" s="56" t="s">
        <v>5296</v>
      </c>
      <c r="C1983" s="57" t="s">
        <v>5297</v>
      </c>
      <c r="D1983" s="56" t="s">
        <v>6792</v>
      </c>
      <c r="E1983" s="56" t="s">
        <v>12</v>
      </c>
      <c r="F1983" s="58">
        <v>3</v>
      </c>
      <c r="G1983" s="59">
        <v>34.11</v>
      </c>
      <c r="H1983" s="60">
        <v>102.33</v>
      </c>
      <c r="I1983" s="38"/>
      <c r="J1983" s="38"/>
      <c r="K1983" s="27" t="s">
        <v>6533</v>
      </c>
      <c r="L1983" s="27"/>
    </row>
    <row r="1984" spans="1:12" x14ac:dyDescent="0.25">
      <c r="A1984" s="55" t="s">
        <v>5097</v>
      </c>
      <c r="B1984" s="56" t="s">
        <v>5101</v>
      </c>
      <c r="C1984" s="57" t="s">
        <v>5102</v>
      </c>
      <c r="D1984" s="56" t="s">
        <v>6792</v>
      </c>
      <c r="E1984" s="56" t="s">
        <v>12</v>
      </c>
      <c r="F1984" s="58">
        <v>5</v>
      </c>
      <c r="G1984" s="59">
        <v>20.420000000000002</v>
      </c>
      <c r="H1984" s="60">
        <v>102.1</v>
      </c>
      <c r="I1984" s="38"/>
      <c r="J1984" s="38"/>
      <c r="L1984" s="27"/>
    </row>
    <row r="1985" spans="1:12" x14ac:dyDescent="0.25">
      <c r="A1985" s="55" t="s">
        <v>6171</v>
      </c>
      <c r="B1985" s="56" t="s">
        <v>6184</v>
      </c>
      <c r="C1985" s="57" t="s">
        <v>6185</v>
      </c>
      <c r="D1985" s="56" t="s">
        <v>6792</v>
      </c>
      <c r="E1985" s="56" t="s">
        <v>12</v>
      </c>
      <c r="F1985" s="58">
        <v>5</v>
      </c>
      <c r="G1985" s="59">
        <v>20.399999999999999</v>
      </c>
      <c r="H1985" s="60">
        <v>102</v>
      </c>
      <c r="I1985" s="38"/>
      <c r="J1985" s="38"/>
      <c r="L1985" s="27"/>
    </row>
    <row r="1986" spans="1:12" ht="16.5" x14ac:dyDescent="0.25">
      <c r="A1986" s="55" t="s">
        <v>3238</v>
      </c>
      <c r="B1986" s="56" t="s">
        <v>3251</v>
      </c>
      <c r="C1986" s="57" t="s">
        <v>3252</v>
      </c>
      <c r="D1986" s="56" t="s">
        <v>11</v>
      </c>
      <c r="E1986" s="56" t="s">
        <v>19</v>
      </c>
      <c r="F1986" s="61">
        <v>3</v>
      </c>
      <c r="G1986" s="59">
        <v>33.86</v>
      </c>
      <c r="H1986" s="60">
        <v>101.58</v>
      </c>
      <c r="I1986" s="38"/>
      <c r="J1986" s="38"/>
      <c r="L1986" s="27"/>
    </row>
    <row r="1987" spans="1:12" ht="16.5" x14ac:dyDescent="0.25">
      <c r="A1987" s="55" t="s">
        <v>2193</v>
      </c>
      <c r="B1987" s="56" t="s">
        <v>2194</v>
      </c>
      <c r="C1987" s="57" t="s">
        <v>2195</v>
      </c>
      <c r="D1987" s="56" t="s">
        <v>11</v>
      </c>
      <c r="E1987" s="56" t="s">
        <v>68</v>
      </c>
      <c r="F1987" s="61">
        <v>18</v>
      </c>
      <c r="G1987" s="59">
        <v>5.61</v>
      </c>
      <c r="H1987" s="60">
        <v>100.98</v>
      </c>
      <c r="I1987" s="38"/>
      <c r="J1987" s="38"/>
      <c r="L1987" s="27"/>
    </row>
    <row r="1988" spans="1:12" x14ac:dyDescent="0.25">
      <c r="A1988" s="55" t="s">
        <v>6319</v>
      </c>
      <c r="B1988" s="56" t="s">
        <v>6332</v>
      </c>
      <c r="C1988" s="57" t="s">
        <v>6333</v>
      </c>
      <c r="D1988" s="56" t="s">
        <v>6792</v>
      </c>
      <c r="E1988" s="56" t="s">
        <v>19</v>
      </c>
      <c r="F1988" s="58">
        <v>7</v>
      </c>
      <c r="G1988" s="59">
        <v>14.13</v>
      </c>
      <c r="H1988" s="60">
        <v>98.91</v>
      </c>
      <c r="I1988" s="38"/>
      <c r="J1988" s="38"/>
      <c r="L1988" s="27"/>
    </row>
    <row r="1989" spans="1:12" x14ac:dyDescent="0.25">
      <c r="A1989" s="55" t="s">
        <v>5352</v>
      </c>
      <c r="B1989" s="56" t="s">
        <v>5353</v>
      </c>
      <c r="C1989" s="57" t="s">
        <v>5354</v>
      </c>
      <c r="D1989" s="56" t="s">
        <v>6792</v>
      </c>
      <c r="E1989" s="56" t="s">
        <v>12</v>
      </c>
      <c r="F1989" s="58">
        <v>3</v>
      </c>
      <c r="G1989" s="59">
        <v>32.43</v>
      </c>
      <c r="H1989" s="60">
        <v>97.29</v>
      </c>
      <c r="I1989" s="38"/>
      <c r="J1989" s="38"/>
      <c r="K1989" s="27" t="s">
        <v>6533</v>
      </c>
      <c r="L1989" s="27"/>
    </row>
    <row r="1990" spans="1:12" x14ac:dyDescent="0.25">
      <c r="A1990" s="55" t="s">
        <v>4236</v>
      </c>
      <c r="B1990" s="56" t="s">
        <v>4270</v>
      </c>
      <c r="C1990" s="57" t="s">
        <v>4271</v>
      </c>
      <c r="D1990" s="56" t="s">
        <v>6792</v>
      </c>
      <c r="E1990" s="56" t="s">
        <v>19</v>
      </c>
      <c r="F1990" s="58">
        <v>5</v>
      </c>
      <c r="G1990" s="59">
        <v>19.22</v>
      </c>
      <c r="H1990" s="60">
        <v>96.1</v>
      </c>
      <c r="I1990" s="38"/>
      <c r="J1990" s="38"/>
      <c r="L1990" s="27"/>
    </row>
    <row r="1991" spans="1:12" x14ac:dyDescent="0.25">
      <c r="A1991" s="55" t="s">
        <v>5286</v>
      </c>
      <c r="B1991" s="56" t="s">
        <v>5287</v>
      </c>
      <c r="C1991" s="57" t="s">
        <v>5288</v>
      </c>
      <c r="D1991" s="56" t="s">
        <v>6792</v>
      </c>
      <c r="E1991" s="56" t="s">
        <v>12</v>
      </c>
      <c r="F1991" s="58">
        <v>3</v>
      </c>
      <c r="G1991" s="59">
        <v>31.94</v>
      </c>
      <c r="H1991" s="60">
        <v>95.82</v>
      </c>
      <c r="I1991" s="38"/>
      <c r="J1991" s="38"/>
      <c r="L1991" s="27"/>
    </row>
    <row r="1992" spans="1:12" x14ac:dyDescent="0.25">
      <c r="A1992" s="55" t="s">
        <v>3292</v>
      </c>
      <c r="B1992" s="56" t="s">
        <v>3306</v>
      </c>
      <c r="C1992" s="57" t="s">
        <v>3307</v>
      </c>
      <c r="D1992" s="56" t="s">
        <v>6792</v>
      </c>
      <c r="E1992" s="56" t="s">
        <v>19</v>
      </c>
      <c r="F1992" s="58">
        <v>5</v>
      </c>
      <c r="G1992" s="59">
        <v>18.95</v>
      </c>
      <c r="H1992" s="60">
        <v>94.75</v>
      </c>
      <c r="I1992" s="38"/>
      <c r="J1992" s="38"/>
      <c r="L1992" s="27"/>
    </row>
    <row r="1993" spans="1:12" x14ac:dyDescent="0.25">
      <c r="A1993" s="55" t="s">
        <v>3509</v>
      </c>
      <c r="B1993" s="56" t="s">
        <v>3522</v>
      </c>
      <c r="C1993" s="57" t="s">
        <v>3523</v>
      </c>
      <c r="D1993" s="56" t="s">
        <v>6792</v>
      </c>
      <c r="E1993" s="56" t="s">
        <v>19</v>
      </c>
      <c r="F1993" s="58">
        <v>5</v>
      </c>
      <c r="G1993" s="59">
        <v>18.95</v>
      </c>
      <c r="H1993" s="60">
        <v>94.75</v>
      </c>
      <c r="I1993" s="38"/>
      <c r="J1993" s="38"/>
      <c r="L1993" s="27"/>
    </row>
    <row r="1994" spans="1:12" ht="16.5" x14ac:dyDescent="0.25">
      <c r="A1994" s="55" t="s">
        <v>3518</v>
      </c>
      <c r="B1994" s="56" t="s">
        <v>3531</v>
      </c>
      <c r="C1994" s="57" t="s">
        <v>3532</v>
      </c>
      <c r="D1994" s="56" t="s">
        <v>6792</v>
      </c>
      <c r="E1994" s="56" t="s">
        <v>19</v>
      </c>
      <c r="F1994" s="58">
        <v>5</v>
      </c>
      <c r="G1994" s="59">
        <v>18.95</v>
      </c>
      <c r="H1994" s="60">
        <v>94.75</v>
      </c>
      <c r="I1994" s="38"/>
      <c r="J1994" s="38"/>
      <c r="L1994" s="27"/>
    </row>
    <row r="1995" spans="1:12" x14ac:dyDescent="0.25">
      <c r="A1995" s="55" t="s">
        <v>3575</v>
      </c>
      <c r="B1995" s="56" t="s">
        <v>3588</v>
      </c>
      <c r="C1995" s="57" t="s">
        <v>3589</v>
      </c>
      <c r="D1995" s="56" t="s">
        <v>6792</v>
      </c>
      <c r="E1995" s="56" t="s">
        <v>68</v>
      </c>
      <c r="F1995" s="58">
        <v>5</v>
      </c>
      <c r="G1995" s="59">
        <v>18.95</v>
      </c>
      <c r="H1995" s="60">
        <v>94.75</v>
      </c>
      <c r="I1995" s="38"/>
      <c r="J1995" s="38"/>
      <c r="L1995" s="27"/>
    </row>
    <row r="1996" spans="1:12" x14ac:dyDescent="0.25">
      <c r="A1996" s="55" t="s">
        <v>3644</v>
      </c>
      <c r="B1996" s="56" t="s">
        <v>3657</v>
      </c>
      <c r="C1996" s="57" t="s">
        <v>3658</v>
      </c>
      <c r="D1996" s="56" t="s">
        <v>6792</v>
      </c>
      <c r="E1996" s="56" t="s">
        <v>19</v>
      </c>
      <c r="F1996" s="58">
        <v>5</v>
      </c>
      <c r="G1996" s="59">
        <v>18.95</v>
      </c>
      <c r="H1996" s="60">
        <v>94.75</v>
      </c>
      <c r="I1996" s="38"/>
      <c r="J1996" s="38"/>
      <c r="L1996" s="27"/>
    </row>
    <row r="1997" spans="1:12" x14ac:dyDescent="0.25">
      <c r="A1997" s="55" t="s">
        <v>3662</v>
      </c>
      <c r="B1997" s="56" t="s">
        <v>3675</v>
      </c>
      <c r="C1997" s="57" t="s">
        <v>3676</v>
      </c>
      <c r="D1997" s="56" t="s">
        <v>6792</v>
      </c>
      <c r="E1997" s="56" t="s">
        <v>68</v>
      </c>
      <c r="F1997" s="58">
        <v>5</v>
      </c>
      <c r="G1997" s="59">
        <v>18.95</v>
      </c>
      <c r="H1997" s="60">
        <v>94.75</v>
      </c>
      <c r="I1997" s="38"/>
      <c r="J1997" s="38"/>
      <c r="L1997" s="27"/>
    </row>
    <row r="1998" spans="1:12" ht="16.5" x14ac:dyDescent="0.25">
      <c r="A1998" s="55" t="s">
        <v>3683</v>
      </c>
      <c r="B1998" s="56" t="s">
        <v>3696</v>
      </c>
      <c r="C1998" s="57" t="s">
        <v>3697</v>
      </c>
      <c r="D1998" s="56" t="s">
        <v>6792</v>
      </c>
      <c r="E1998" s="56" t="s">
        <v>19</v>
      </c>
      <c r="F1998" s="58">
        <v>5</v>
      </c>
      <c r="G1998" s="59">
        <v>18.95</v>
      </c>
      <c r="H1998" s="60">
        <v>94.75</v>
      </c>
      <c r="I1998" s="38"/>
      <c r="J1998" s="38"/>
      <c r="L1998" s="27"/>
    </row>
    <row r="1999" spans="1:12" x14ac:dyDescent="0.25">
      <c r="A1999" s="55" t="s">
        <v>6180</v>
      </c>
      <c r="B1999" s="56" t="s">
        <v>6193</v>
      </c>
      <c r="C1999" s="57" t="s">
        <v>6194</v>
      </c>
      <c r="D1999" s="56" t="s">
        <v>6792</v>
      </c>
      <c r="E1999" s="56" t="s">
        <v>12</v>
      </c>
      <c r="F1999" s="58">
        <v>5</v>
      </c>
      <c r="G1999" s="59">
        <v>18.760000000000002</v>
      </c>
      <c r="H1999" s="60">
        <v>93.8</v>
      </c>
      <c r="I1999" s="38"/>
      <c r="J1999" s="38"/>
      <c r="L1999" s="27"/>
    </row>
    <row r="2000" spans="1:12" x14ac:dyDescent="0.25">
      <c r="A2000" s="55" t="s">
        <v>6189</v>
      </c>
      <c r="B2000" s="56" t="s">
        <v>6202</v>
      </c>
      <c r="C2000" s="57" t="s">
        <v>6203</v>
      </c>
      <c r="D2000" s="56" t="s">
        <v>6792</v>
      </c>
      <c r="E2000" s="56" t="s">
        <v>12</v>
      </c>
      <c r="F2000" s="58">
        <v>5</v>
      </c>
      <c r="G2000" s="59">
        <v>18.690000000000001</v>
      </c>
      <c r="H2000" s="60">
        <v>93.45</v>
      </c>
      <c r="I2000" s="38"/>
      <c r="J2000" s="38"/>
      <c r="L2000" s="27"/>
    </row>
    <row r="2001" spans="1:12" x14ac:dyDescent="0.25">
      <c r="A2001" s="55" t="s">
        <v>3932</v>
      </c>
      <c r="B2001" s="56" t="s">
        <v>3955</v>
      </c>
      <c r="C2001" s="57" t="s">
        <v>3956</v>
      </c>
      <c r="D2001" s="56" t="s">
        <v>6792</v>
      </c>
      <c r="E2001" s="56" t="s">
        <v>19</v>
      </c>
      <c r="F2001" s="58">
        <v>5</v>
      </c>
      <c r="G2001" s="59">
        <v>18.5</v>
      </c>
      <c r="H2001" s="60">
        <v>92.5</v>
      </c>
      <c r="I2001" s="38"/>
      <c r="J2001" s="38"/>
      <c r="L2001" s="27"/>
    </row>
    <row r="2002" spans="1:12" x14ac:dyDescent="0.25">
      <c r="A2002" s="55" t="s">
        <v>5592</v>
      </c>
      <c r="B2002" s="56" t="s">
        <v>5596</v>
      </c>
      <c r="C2002" s="57" t="s">
        <v>5597</v>
      </c>
      <c r="D2002" s="56" t="s">
        <v>6792</v>
      </c>
      <c r="E2002" s="56" t="s">
        <v>12</v>
      </c>
      <c r="F2002" s="58">
        <v>5</v>
      </c>
      <c r="G2002" s="59">
        <v>18.5</v>
      </c>
      <c r="H2002" s="60">
        <v>92.5</v>
      </c>
      <c r="I2002" s="38"/>
      <c r="J2002" s="38"/>
      <c r="K2002" s="27" t="s">
        <v>6533</v>
      </c>
      <c r="L2002" s="27"/>
    </row>
    <row r="2003" spans="1:12" ht="15" customHeight="1" x14ac:dyDescent="0.25">
      <c r="A2003" s="55" t="s">
        <v>5346</v>
      </c>
      <c r="B2003" s="56" t="s">
        <v>5347</v>
      </c>
      <c r="C2003" s="57" t="s">
        <v>5348</v>
      </c>
      <c r="D2003" s="56" t="s">
        <v>6792</v>
      </c>
      <c r="E2003" s="56" t="s">
        <v>12</v>
      </c>
      <c r="F2003" s="58">
        <v>3</v>
      </c>
      <c r="G2003" s="59">
        <v>30.58</v>
      </c>
      <c r="H2003" s="60">
        <v>91.74</v>
      </c>
      <c r="I2003" s="38"/>
      <c r="J2003" s="38"/>
      <c r="K2003" s="27" t="s">
        <v>6533</v>
      </c>
      <c r="L2003" s="27"/>
    </row>
    <row r="2004" spans="1:12" ht="24.75" x14ac:dyDescent="0.25">
      <c r="A2004" s="55" t="s">
        <v>3022</v>
      </c>
      <c r="B2004" s="56" t="s">
        <v>3023</v>
      </c>
      <c r="C2004" s="57" t="s">
        <v>3024</v>
      </c>
      <c r="D2004" s="56" t="s">
        <v>11</v>
      </c>
      <c r="E2004" s="56" t="s">
        <v>68</v>
      </c>
      <c r="F2004" s="58">
        <v>5</v>
      </c>
      <c r="G2004" s="59">
        <v>18.27</v>
      </c>
      <c r="H2004" s="60">
        <v>91.35</v>
      </c>
      <c r="I2004" s="38"/>
      <c r="J2004" s="38"/>
      <c r="K2004" s="27" t="s">
        <v>3301</v>
      </c>
      <c r="L2004" s="27"/>
    </row>
    <row r="2005" spans="1:12" x14ac:dyDescent="0.25">
      <c r="A2005" s="55" t="s">
        <v>4369</v>
      </c>
      <c r="B2005" s="56" t="s">
        <v>4370</v>
      </c>
      <c r="C2005" s="57" t="s">
        <v>4371</v>
      </c>
      <c r="D2005" s="56" t="s">
        <v>6792</v>
      </c>
      <c r="E2005" s="56" t="s">
        <v>12</v>
      </c>
      <c r="F2005" s="58">
        <v>3</v>
      </c>
      <c r="G2005" s="59">
        <v>30.05</v>
      </c>
      <c r="H2005" s="60">
        <v>90.15</v>
      </c>
      <c r="I2005" s="38"/>
      <c r="J2005" s="38"/>
      <c r="L2005" s="27"/>
    </row>
    <row r="2006" spans="1:12" x14ac:dyDescent="0.25">
      <c r="A2006" s="55" t="s">
        <v>980</v>
      </c>
      <c r="B2006" s="56" t="s">
        <v>981</v>
      </c>
      <c r="C2006" s="57" t="s">
        <v>982</v>
      </c>
      <c r="D2006" s="56" t="s">
        <v>6792</v>
      </c>
      <c r="E2006" s="56" t="s">
        <v>12</v>
      </c>
      <c r="F2006" s="58">
        <v>7</v>
      </c>
      <c r="G2006" s="59">
        <v>12.82</v>
      </c>
      <c r="H2006" s="60">
        <v>89.74</v>
      </c>
      <c r="I2006" s="38"/>
      <c r="J2006" s="38"/>
      <c r="L2006" s="27"/>
    </row>
    <row r="2007" spans="1:12" x14ac:dyDescent="0.25">
      <c r="A2007" s="55" t="s">
        <v>5990</v>
      </c>
      <c r="B2007" s="56" t="s">
        <v>5994</v>
      </c>
      <c r="C2007" s="57" t="s">
        <v>5995</v>
      </c>
      <c r="D2007" s="56" t="s">
        <v>6792</v>
      </c>
      <c r="E2007" s="56" t="s">
        <v>12</v>
      </c>
      <c r="F2007" s="58">
        <v>7</v>
      </c>
      <c r="G2007" s="59">
        <v>12.82</v>
      </c>
      <c r="H2007" s="60">
        <v>89.74</v>
      </c>
      <c r="I2007" s="38"/>
      <c r="J2007" s="38"/>
      <c r="L2007" s="27"/>
    </row>
    <row r="2008" spans="1:12" x14ac:dyDescent="0.25">
      <c r="A2008" s="55" t="s">
        <v>5331</v>
      </c>
      <c r="B2008" s="56" t="s">
        <v>5332</v>
      </c>
      <c r="C2008" s="57" t="s">
        <v>5333</v>
      </c>
      <c r="D2008" s="56" t="s">
        <v>6792</v>
      </c>
      <c r="E2008" s="56" t="s">
        <v>12</v>
      </c>
      <c r="F2008" s="58">
        <v>3</v>
      </c>
      <c r="G2008" s="59">
        <v>29.91</v>
      </c>
      <c r="H2008" s="60">
        <v>89.73</v>
      </c>
      <c r="I2008" s="38"/>
      <c r="J2008" s="38"/>
      <c r="L2008" s="27"/>
    </row>
    <row r="2009" spans="1:12" x14ac:dyDescent="0.25">
      <c r="A2009" s="55" t="s">
        <v>1906</v>
      </c>
      <c r="B2009" s="56" t="s">
        <v>1907</v>
      </c>
      <c r="C2009" s="57" t="s">
        <v>1908</v>
      </c>
      <c r="D2009" s="56" t="s">
        <v>6792</v>
      </c>
      <c r="E2009" s="56" t="s">
        <v>19</v>
      </c>
      <c r="F2009" s="58">
        <v>5</v>
      </c>
      <c r="G2009" s="59">
        <v>17.940000000000001</v>
      </c>
      <c r="H2009" s="60">
        <v>89.7</v>
      </c>
      <c r="I2009" s="38"/>
      <c r="J2009" s="38"/>
      <c r="L2009" s="27"/>
    </row>
    <row r="2010" spans="1:12" x14ac:dyDescent="0.25">
      <c r="A2010" s="55" t="s">
        <v>5984</v>
      </c>
      <c r="B2010" s="56" t="s">
        <v>5988</v>
      </c>
      <c r="C2010" s="57" t="s">
        <v>5989</v>
      </c>
      <c r="D2010" s="56" t="s">
        <v>6792</v>
      </c>
      <c r="E2010" s="56" t="s">
        <v>12</v>
      </c>
      <c r="F2010" s="58">
        <v>6</v>
      </c>
      <c r="G2010" s="59">
        <v>14.95</v>
      </c>
      <c r="H2010" s="60">
        <v>89.7</v>
      </c>
      <c r="I2010" s="38"/>
      <c r="J2010" s="38"/>
      <c r="L2010" s="27"/>
    </row>
    <row r="2011" spans="1:12" x14ac:dyDescent="0.25">
      <c r="A2011" s="55" t="s">
        <v>2745</v>
      </c>
      <c r="B2011" s="56" t="s">
        <v>2746</v>
      </c>
      <c r="C2011" s="57" t="s">
        <v>2747</v>
      </c>
      <c r="D2011" s="56" t="s">
        <v>6792</v>
      </c>
      <c r="E2011" s="56" t="s">
        <v>19</v>
      </c>
      <c r="F2011" s="58">
        <v>3</v>
      </c>
      <c r="G2011" s="59">
        <v>29.61</v>
      </c>
      <c r="H2011" s="60">
        <v>88.83</v>
      </c>
      <c r="I2011" s="38"/>
      <c r="J2011" s="38"/>
      <c r="L2011" s="27"/>
    </row>
    <row r="2012" spans="1:12" ht="16.5" x14ac:dyDescent="0.25">
      <c r="A2012" s="55" t="s">
        <v>6437</v>
      </c>
      <c r="B2012" s="56" t="s">
        <v>6448</v>
      </c>
      <c r="C2012" s="57" t="s">
        <v>6449</v>
      </c>
      <c r="D2012" s="56" t="s">
        <v>11</v>
      </c>
      <c r="E2012" s="56" t="s">
        <v>12</v>
      </c>
      <c r="F2012" s="58">
        <v>53</v>
      </c>
      <c r="G2012" s="59">
        <v>1.65</v>
      </c>
      <c r="H2012" s="60">
        <v>87.45</v>
      </c>
      <c r="I2012" s="38"/>
      <c r="J2012" s="38"/>
      <c r="L2012" s="27"/>
    </row>
    <row r="2013" spans="1:12" x14ac:dyDescent="0.25">
      <c r="A2013" s="55" t="s">
        <v>4085</v>
      </c>
      <c r="B2013" s="56" t="s">
        <v>4110</v>
      </c>
      <c r="C2013" s="57" t="s">
        <v>4111</v>
      </c>
      <c r="D2013" s="56" t="s">
        <v>6792</v>
      </c>
      <c r="E2013" s="56" t="s">
        <v>19</v>
      </c>
      <c r="F2013" s="58">
        <v>4</v>
      </c>
      <c r="G2013" s="59">
        <v>21.48</v>
      </c>
      <c r="H2013" s="60">
        <v>85.92</v>
      </c>
      <c r="I2013" s="38"/>
      <c r="J2013" s="38"/>
      <c r="L2013" s="27"/>
    </row>
    <row r="2014" spans="1:12" x14ac:dyDescent="0.25">
      <c r="A2014" s="55" t="s">
        <v>6346</v>
      </c>
      <c r="B2014" s="56" t="s">
        <v>6360</v>
      </c>
      <c r="C2014" s="57" t="s">
        <v>6361</v>
      </c>
      <c r="D2014" s="56" t="s">
        <v>6792</v>
      </c>
      <c r="E2014" s="56" t="s">
        <v>12</v>
      </c>
      <c r="F2014" s="58">
        <v>7</v>
      </c>
      <c r="G2014" s="59">
        <v>12.27</v>
      </c>
      <c r="H2014" s="60">
        <v>85.89</v>
      </c>
      <c r="I2014" s="38"/>
      <c r="J2014" s="38"/>
      <c r="L2014" s="27"/>
    </row>
    <row r="2015" spans="1:12" x14ac:dyDescent="0.25">
      <c r="A2015" s="55" t="s">
        <v>2202</v>
      </c>
      <c r="B2015" s="56" t="s">
        <v>2203</v>
      </c>
      <c r="C2015" s="57" t="s">
        <v>2204</v>
      </c>
      <c r="D2015" s="56" t="s">
        <v>6792</v>
      </c>
      <c r="E2015" s="56" t="s">
        <v>19</v>
      </c>
      <c r="F2015" s="61">
        <v>3</v>
      </c>
      <c r="G2015" s="59">
        <v>28.62</v>
      </c>
      <c r="H2015" s="60">
        <v>85.86</v>
      </c>
      <c r="I2015" s="38"/>
      <c r="J2015" s="38"/>
      <c r="L2015" s="27"/>
    </row>
    <row r="2016" spans="1:12" ht="16.5" x14ac:dyDescent="0.25">
      <c r="A2016" s="55" t="s">
        <v>5238</v>
      </c>
      <c r="B2016" s="56" t="s">
        <v>5239</v>
      </c>
      <c r="C2016" s="57" t="s">
        <v>5240</v>
      </c>
      <c r="D2016" s="56" t="s">
        <v>11</v>
      </c>
      <c r="E2016" s="56" t="s">
        <v>12</v>
      </c>
      <c r="F2016" s="58">
        <v>3</v>
      </c>
      <c r="G2016" s="59">
        <v>28.49</v>
      </c>
      <c r="H2016" s="60">
        <v>85.47</v>
      </c>
      <c r="I2016" s="38"/>
      <c r="J2016" s="38"/>
      <c r="K2016" s="27" t="s">
        <v>6533</v>
      </c>
      <c r="L2016" s="27"/>
    </row>
    <row r="2017" spans="1:12" x14ac:dyDescent="0.25">
      <c r="A2017" s="55" t="s">
        <v>6462</v>
      </c>
      <c r="B2017" s="56" t="s">
        <v>6475</v>
      </c>
      <c r="C2017" s="57" t="s">
        <v>5992</v>
      </c>
      <c r="D2017" s="56" t="s">
        <v>6792</v>
      </c>
      <c r="E2017" s="56" t="s">
        <v>19</v>
      </c>
      <c r="F2017" s="58">
        <v>5</v>
      </c>
      <c r="G2017" s="59">
        <v>17.09</v>
      </c>
      <c r="H2017" s="60">
        <v>85.45</v>
      </c>
      <c r="I2017" s="38"/>
      <c r="J2017" s="38"/>
      <c r="L2017" s="27"/>
    </row>
    <row r="2018" spans="1:12" ht="16.5" x14ac:dyDescent="0.25">
      <c r="A2018" s="55" t="s">
        <v>1197</v>
      </c>
      <c r="B2018" s="56" t="s">
        <v>1201</v>
      </c>
      <c r="C2018" s="57" t="s">
        <v>1202</v>
      </c>
      <c r="D2018" s="56" t="s">
        <v>6792</v>
      </c>
      <c r="E2018" s="56" t="s">
        <v>68</v>
      </c>
      <c r="F2018" s="58">
        <v>18</v>
      </c>
      <c r="G2018" s="59">
        <v>4.74</v>
      </c>
      <c r="H2018" s="60">
        <v>85.32</v>
      </c>
      <c r="I2018" s="38"/>
      <c r="J2018" s="38"/>
      <c r="L2018" s="27"/>
    </row>
    <row r="2019" spans="1:12" x14ac:dyDescent="0.25">
      <c r="A2019" s="55" t="s">
        <v>5334</v>
      </c>
      <c r="B2019" s="56" t="s">
        <v>5335</v>
      </c>
      <c r="C2019" s="57" t="s">
        <v>5336</v>
      </c>
      <c r="D2019" s="56" t="s">
        <v>6792</v>
      </c>
      <c r="E2019" s="56" t="s">
        <v>12</v>
      </c>
      <c r="F2019" s="58">
        <v>3</v>
      </c>
      <c r="G2019" s="59">
        <v>28.4</v>
      </c>
      <c r="H2019" s="60">
        <v>85.2</v>
      </c>
      <c r="I2019" s="38"/>
      <c r="J2019" s="38"/>
      <c r="K2019" s="27" t="s">
        <v>6533</v>
      </c>
      <c r="L2019" s="27"/>
    </row>
    <row r="2020" spans="1:12" ht="16.5" x14ac:dyDescent="0.25">
      <c r="A2020" s="55" t="s">
        <v>5889</v>
      </c>
      <c r="B2020" s="56" t="s">
        <v>5893</v>
      </c>
      <c r="C2020" s="57" t="s">
        <v>5894</v>
      </c>
      <c r="D2020" s="56" t="s">
        <v>6792</v>
      </c>
      <c r="E2020" s="56" t="s">
        <v>68</v>
      </c>
      <c r="F2020" s="58">
        <v>7</v>
      </c>
      <c r="G2020" s="59">
        <v>12.14</v>
      </c>
      <c r="H2020" s="60">
        <v>84.98</v>
      </c>
      <c r="I2020" s="38"/>
      <c r="J2020" s="38"/>
      <c r="L2020" s="27"/>
    </row>
    <row r="2021" spans="1:12" ht="16.5" x14ac:dyDescent="0.25">
      <c r="A2021" s="55" t="s">
        <v>5005</v>
      </c>
      <c r="B2021" s="56" t="s">
        <v>5009</v>
      </c>
      <c r="C2021" s="57" t="s">
        <v>5010</v>
      </c>
      <c r="D2021" s="56" t="s">
        <v>11</v>
      </c>
      <c r="E2021" s="56" t="s">
        <v>68</v>
      </c>
      <c r="F2021" s="58">
        <v>26</v>
      </c>
      <c r="G2021" s="59">
        <v>3.26</v>
      </c>
      <c r="H2021" s="60">
        <v>84.76</v>
      </c>
      <c r="I2021" s="38"/>
      <c r="J2021" s="38"/>
      <c r="L2021" s="27"/>
    </row>
    <row r="2022" spans="1:12" x14ac:dyDescent="0.25">
      <c r="A2022" s="55" t="s">
        <v>5316</v>
      </c>
      <c r="B2022" s="56" t="s">
        <v>5317</v>
      </c>
      <c r="C2022" s="57" t="s">
        <v>5318</v>
      </c>
      <c r="D2022" s="56" t="s">
        <v>6792</v>
      </c>
      <c r="E2022" s="56" t="s">
        <v>12</v>
      </c>
      <c r="F2022" s="58">
        <v>3</v>
      </c>
      <c r="G2022" s="59">
        <v>27.95</v>
      </c>
      <c r="H2022" s="60">
        <v>83.85</v>
      </c>
      <c r="I2022" s="38"/>
      <c r="J2022" s="38"/>
      <c r="K2022" s="27" t="s">
        <v>6533</v>
      </c>
      <c r="L2022" s="27"/>
    </row>
    <row r="2023" spans="1:12" x14ac:dyDescent="0.25">
      <c r="A2023" s="55" t="s">
        <v>5349</v>
      </c>
      <c r="B2023" s="56" t="s">
        <v>5350</v>
      </c>
      <c r="C2023" s="57" t="s">
        <v>5351</v>
      </c>
      <c r="D2023" s="56" t="s">
        <v>6792</v>
      </c>
      <c r="E2023" s="56" t="s">
        <v>12</v>
      </c>
      <c r="F2023" s="58">
        <v>3</v>
      </c>
      <c r="G2023" s="59">
        <v>27.95</v>
      </c>
      <c r="H2023" s="60">
        <v>83.85</v>
      </c>
      <c r="I2023" s="38"/>
      <c r="J2023" s="38"/>
      <c r="K2023" s="27" t="s">
        <v>6533</v>
      </c>
      <c r="L2023" s="27"/>
    </row>
    <row r="2024" spans="1:12" x14ac:dyDescent="0.25">
      <c r="A2024" s="55" t="s">
        <v>421</v>
      </c>
      <c r="B2024" s="56" t="s">
        <v>425</v>
      </c>
      <c r="C2024" s="57" t="s">
        <v>426</v>
      </c>
      <c r="D2024" s="56" t="s">
        <v>6792</v>
      </c>
      <c r="E2024" s="56" t="s">
        <v>12</v>
      </c>
      <c r="F2024" s="58">
        <v>13</v>
      </c>
      <c r="G2024" s="59">
        <v>6.41</v>
      </c>
      <c r="H2024" s="60">
        <v>83.33</v>
      </c>
      <c r="I2024" s="38"/>
      <c r="J2024" s="38"/>
      <c r="L2024" s="27"/>
    </row>
    <row r="2025" spans="1:12" x14ac:dyDescent="0.25">
      <c r="A2025" s="55" t="s">
        <v>5328</v>
      </c>
      <c r="B2025" s="56" t="s">
        <v>5329</v>
      </c>
      <c r="C2025" s="57" t="s">
        <v>5330</v>
      </c>
      <c r="D2025" s="56" t="s">
        <v>6792</v>
      </c>
      <c r="E2025" s="56" t="s">
        <v>12</v>
      </c>
      <c r="F2025" s="58">
        <v>3</v>
      </c>
      <c r="G2025" s="59">
        <v>27.66</v>
      </c>
      <c r="H2025" s="60">
        <v>82.98</v>
      </c>
      <c r="I2025" s="38"/>
      <c r="J2025" s="38"/>
      <c r="L2025" s="27"/>
    </row>
    <row r="2026" spans="1:12" x14ac:dyDescent="0.25">
      <c r="A2026" s="55" t="s">
        <v>5032</v>
      </c>
      <c r="B2026" s="56" t="s">
        <v>5036</v>
      </c>
      <c r="C2026" s="57" t="s">
        <v>5037</v>
      </c>
      <c r="D2026" s="56" t="s">
        <v>6792</v>
      </c>
      <c r="E2026" s="56" t="s">
        <v>12</v>
      </c>
      <c r="F2026" s="58">
        <v>5</v>
      </c>
      <c r="G2026" s="59">
        <v>16.579999999999998</v>
      </c>
      <c r="H2026" s="60">
        <v>82.9</v>
      </c>
      <c r="I2026" s="38"/>
      <c r="J2026" s="38"/>
      <c r="L2026" s="27"/>
    </row>
    <row r="2027" spans="1:12" x14ac:dyDescent="0.25">
      <c r="A2027" s="55" t="s">
        <v>5929</v>
      </c>
      <c r="B2027" s="56" t="s">
        <v>5933</v>
      </c>
      <c r="C2027" s="57" t="s">
        <v>5934</v>
      </c>
      <c r="D2027" s="56" t="s">
        <v>6792</v>
      </c>
      <c r="E2027" s="56" t="s">
        <v>19</v>
      </c>
      <c r="F2027" s="58">
        <v>7</v>
      </c>
      <c r="G2027" s="59">
        <v>11.84</v>
      </c>
      <c r="H2027" s="60">
        <v>82.88</v>
      </c>
      <c r="I2027" s="38"/>
      <c r="J2027" s="38"/>
      <c r="L2027" s="27"/>
    </row>
    <row r="2028" spans="1:12" x14ac:dyDescent="0.25">
      <c r="A2028" s="55" t="s">
        <v>5298</v>
      </c>
      <c r="B2028" s="56" t="s">
        <v>5299</v>
      </c>
      <c r="C2028" s="57" t="s">
        <v>5300</v>
      </c>
      <c r="D2028" s="56" t="s">
        <v>6792</v>
      </c>
      <c r="E2028" s="56" t="s">
        <v>12</v>
      </c>
      <c r="F2028" s="58">
        <v>3</v>
      </c>
      <c r="G2028" s="59">
        <v>27.61</v>
      </c>
      <c r="H2028" s="60">
        <v>82.83</v>
      </c>
      <c r="I2028" s="38"/>
      <c r="J2028" s="38"/>
      <c r="L2028" s="27"/>
    </row>
    <row r="2029" spans="1:12" ht="33" x14ac:dyDescent="0.25">
      <c r="A2029" s="55" t="s">
        <v>1765</v>
      </c>
      <c r="B2029" s="56" t="s">
        <v>1766</v>
      </c>
      <c r="C2029" s="57" t="s">
        <v>1767</v>
      </c>
      <c r="D2029" s="56" t="s">
        <v>11</v>
      </c>
      <c r="E2029" s="56" t="s">
        <v>19</v>
      </c>
      <c r="F2029" s="58">
        <v>7</v>
      </c>
      <c r="G2029" s="59">
        <v>11.77</v>
      </c>
      <c r="H2029" s="60">
        <v>82.39</v>
      </c>
      <c r="I2029" s="38"/>
      <c r="J2029" s="38"/>
      <c r="L2029" s="27"/>
    </row>
    <row r="2030" spans="1:12" ht="16.5" x14ac:dyDescent="0.25">
      <c r="A2030" s="55" t="s">
        <v>5241</v>
      </c>
      <c r="B2030" s="56" t="s">
        <v>5242</v>
      </c>
      <c r="C2030" s="57" t="s">
        <v>5243</v>
      </c>
      <c r="D2030" s="56" t="s">
        <v>6792</v>
      </c>
      <c r="E2030" s="56" t="s">
        <v>12</v>
      </c>
      <c r="F2030" s="58">
        <v>3</v>
      </c>
      <c r="G2030" s="59">
        <v>27.2</v>
      </c>
      <c r="H2030" s="60">
        <v>81.599999999999994</v>
      </c>
      <c r="I2030" s="38"/>
      <c r="J2030" s="38"/>
      <c r="K2030" s="27" t="s">
        <v>6533</v>
      </c>
      <c r="L2030" s="27"/>
    </row>
    <row r="2031" spans="1:12" x14ac:dyDescent="0.25">
      <c r="A2031" s="55" t="s">
        <v>4360</v>
      </c>
      <c r="B2031" s="56" t="s">
        <v>4361</v>
      </c>
      <c r="C2031" s="57" t="s">
        <v>4362</v>
      </c>
      <c r="D2031" s="56" t="s">
        <v>6792</v>
      </c>
      <c r="E2031" s="56" t="s">
        <v>12</v>
      </c>
      <c r="F2031" s="58">
        <v>3</v>
      </c>
      <c r="G2031" s="59">
        <v>27.15</v>
      </c>
      <c r="H2031" s="60">
        <v>81.45</v>
      </c>
      <c r="I2031" s="38"/>
      <c r="J2031" s="38"/>
      <c r="L2031" s="27"/>
    </row>
    <row r="2032" spans="1:12" x14ac:dyDescent="0.25">
      <c r="A2032" s="55" t="s">
        <v>5271</v>
      </c>
      <c r="B2032" s="56" t="s">
        <v>5272</v>
      </c>
      <c r="C2032" s="57" t="s">
        <v>5273</v>
      </c>
      <c r="D2032" s="56" t="s">
        <v>6792</v>
      </c>
      <c r="E2032" s="56" t="s">
        <v>12</v>
      </c>
      <c r="F2032" s="58">
        <v>3</v>
      </c>
      <c r="G2032" s="59">
        <v>26.97</v>
      </c>
      <c r="H2032" s="60">
        <v>80.91</v>
      </c>
      <c r="I2032" s="38"/>
      <c r="J2032" s="38"/>
      <c r="L2032" s="27"/>
    </row>
    <row r="2033" spans="1:12" x14ac:dyDescent="0.25">
      <c r="A2033" s="55" t="s">
        <v>2664</v>
      </c>
      <c r="B2033" s="56" t="s">
        <v>2665</v>
      </c>
      <c r="C2033" s="57" t="s">
        <v>2666</v>
      </c>
      <c r="D2033" s="56" t="s">
        <v>6792</v>
      </c>
      <c r="E2033" s="56" t="s">
        <v>68</v>
      </c>
      <c r="F2033" s="58">
        <v>5</v>
      </c>
      <c r="G2033" s="59">
        <v>16.04</v>
      </c>
      <c r="H2033" s="60">
        <v>80.2</v>
      </c>
      <c r="I2033" s="38"/>
      <c r="J2033" s="38"/>
      <c r="L2033" s="27"/>
    </row>
    <row r="2034" spans="1:12" x14ac:dyDescent="0.25">
      <c r="A2034" s="55" t="s">
        <v>2834</v>
      </c>
      <c r="B2034" s="56" t="s">
        <v>2835</v>
      </c>
      <c r="C2034" s="57" t="s">
        <v>2836</v>
      </c>
      <c r="D2034" s="56" t="s">
        <v>6792</v>
      </c>
      <c r="E2034" s="56" t="s">
        <v>68</v>
      </c>
      <c r="F2034" s="58">
        <v>5</v>
      </c>
      <c r="G2034" s="59">
        <v>16.04</v>
      </c>
      <c r="H2034" s="60">
        <v>80.2</v>
      </c>
      <c r="I2034" s="38"/>
      <c r="J2034" s="38"/>
      <c r="L2034" s="27"/>
    </row>
    <row r="2035" spans="1:12" ht="16.5" x14ac:dyDescent="0.25">
      <c r="A2035" s="55" t="s">
        <v>1831</v>
      </c>
      <c r="B2035" s="56" t="s">
        <v>1832</v>
      </c>
      <c r="C2035" s="57" t="s">
        <v>1833</v>
      </c>
      <c r="D2035" s="56" t="s">
        <v>11</v>
      </c>
      <c r="E2035" s="56" t="s">
        <v>68</v>
      </c>
      <c r="F2035" s="58">
        <v>3</v>
      </c>
      <c r="G2035" s="59">
        <v>26.52</v>
      </c>
      <c r="H2035" s="60">
        <v>79.56</v>
      </c>
      <c r="I2035" s="38"/>
      <c r="J2035" s="38"/>
      <c r="L2035" s="27"/>
    </row>
    <row r="2036" spans="1:12" x14ac:dyDescent="0.25">
      <c r="A2036" s="55" t="s">
        <v>5232</v>
      </c>
      <c r="B2036" s="56" t="s">
        <v>5233</v>
      </c>
      <c r="C2036" s="57" t="s">
        <v>5234</v>
      </c>
      <c r="D2036" s="56" t="s">
        <v>6792</v>
      </c>
      <c r="E2036" s="56" t="s">
        <v>12</v>
      </c>
      <c r="F2036" s="58">
        <v>3</v>
      </c>
      <c r="G2036" s="59">
        <v>26.44</v>
      </c>
      <c r="H2036" s="60">
        <v>79.319999999999993</v>
      </c>
      <c r="I2036" s="38"/>
      <c r="J2036" s="38"/>
      <c r="K2036" s="27" t="s">
        <v>6533</v>
      </c>
      <c r="L2036" s="27"/>
    </row>
    <row r="2037" spans="1:12" x14ac:dyDescent="0.25">
      <c r="A2037" s="55" t="s">
        <v>4590</v>
      </c>
      <c r="B2037" s="56" t="s">
        <v>4591</v>
      </c>
      <c r="C2037" s="57" t="s">
        <v>4592</v>
      </c>
      <c r="D2037" s="56" t="s">
        <v>6792</v>
      </c>
      <c r="E2037" s="56" t="s">
        <v>68</v>
      </c>
      <c r="F2037" s="58">
        <v>5</v>
      </c>
      <c r="G2037" s="59">
        <v>15.83</v>
      </c>
      <c r="H2037" s="60">
        <v>79.150000000000006</v>
      </c>
      <c r="I2037" s="38"/>
      <c r="J2037" s="38"/>
      <c r="L2037" s="27"/>
    </row>
    <row r="2038" spans="1:12" ht="16.5" x14ac:dyDescent="0.25">
      <c r="A2038" s="55" t="s">
        <v>6643</v>
      </c>
      <c r="B2038" s="56" t="s">
        <v>6656</v>
      </c>
      <c r="C2038" s="57" t="s">
        <v>6657</v>
      </c>
      <c r="D2038" s="56" t="s">
        <v>11</v>
      </c>
      <c r="E2038" s="56" t="s">
        <v>19</v>
      </c>
      <c r="F2038" s="61">
        <v>12</v>
      </c>
      <c r="G2038" s="59">
        <v>6.56</v>
      </c>
      <c r="H2038" s="60">
        <v>78.72</v>
      </c>
      <c r="I2038" s="38"/>
      <c r="J2038" s="38"/>
      <c r="L2038" s="27"/>
    </row>
    <row r="2039" spans="1:12" x14ac:dyDescent="0.25">
      <c r="A2039" s="55" t="s">
        <v>1356</v>
      </c>
      <c r="B2039" s="56" t="s">
        <v>1363</v>
      </c>
      <c r="C2039" s="57" t="s">
        <v>1364</v>
      </c>
      <c r="D2039" s="56" t="s">
        <v>6792</v>
      </c>
      <c r="E2039" s="56" t="s">
        <v>68</v>
      </c>
      <c r="F2039" s="58">
        <v>5</v>
      </c>
      <c r="G2039" s="59">
        <v>15.63</v>
      </c>
      <c r="H2039" s="60">
        <v>78.150000000000006</v>
      </c>
      <c r="I2039" s="38"/>
      <c r="J2039" s="38"/>
      <c r="L2039" s="27"/>
    </row>
    <row r="2040" spans="1:12" x14ac:dyDescent="0.25">
      <c r="A2040" s="55" t="s">
        <v>3929</v>
      </c>
      <c r="B2040" s="56" t="s">
        <v>3952</v>
      </c>
      <c r="C2040" s="57" t="s">
        <v>3953</v>
      </c>
      <c r="D2040" s="56" t="s">
        <v>6792</v>
      </c>
      <c r="E2040" s="56" t="s">
        <v>19</v>
      </c>
      <c r="F2040" s="58">
        <v>5</v>
      </c>
      <c r="G2040" s="59">
        <v>15.33</v>
      </c>
      <c r="H2040" s="60">
        <v>76.650000000000006</v>
      </c>
      <c r="I2040" s="38"/>
      <c r="J2040" s="38"/>
      <c r="L2040" s="27"/>
    </row>
    <row r="2041" spans="1:12" ht="16.5" x14ac:dyDescent="0.25">
      <c r="A2041" s="55" t="s">
        <v>6828</v>
      </c>
      <c r="B2041" s="56" t="s">
        <v>6037</v>
      </c>
      <c r="C2041" s="57" t="s">
        <v>6038</v>
      </c>
      <c r="D2041" s="56" t="s">
        <v>11</v>
      </c>
      <c r="E2041" s="56" t="s">
        <v>12</v>
      </c>
      <c r="F2041" s="58">
        <v>3</v>
      </c>
      <c r="G2041" s="59">
        <v>25.51</v>
      </c>
      <c r="H2041" s="60">
        <v>76.53</v>
      </c>
      <c r="I2041" s="38"/>
      <c r="J2041" s="38"/>
      <c r="L2041" s="27"/>
    </row>
    <row r="2042" spans="1:12" x14ac:dyDescent="0.25">
      <c r="A2042" s="55" t="s">
        <v>5235</v>
      </c>
      <c r="B2042" s="56" t="s">
        <v>5236</v>
      </c>
      <c r="C2042" s="57" t="s">
        <v>5237</v>
      </c>
      <c r="D2042" s="56" t="s">
        <v>6792</v>
      </c>
      <c r="E2042" s="56" t="s">
        <v>12</v>
      </c>
      <c r="F2042" s="58">
        <v>3</v>
      </c>
      <c r="G2042" s="59">
        <v>25.3</v>
      </c>
      <c r="H2042" s="60">
        <v>75.900000000000006</v>
      </c>
      <c r="I2042" s="38"/>
      <c r="J2042" s="38"/>
      <c r="K2042" s="27" t="s">
        <v>6533</v>
      </c>
      <c r="L2042" s="27"/>
    </row>
    <row r="2043" spans="1:12" x14ac:dyDescent="0.25">
      <c r="A2043" s="55" t="s">
        <v>1250</v>
      </c>
      <c r="B2043" s="56" t="s">
        <v>1257</v>
      </c>
      <c r="C2043" s="57" t="s">
        <v>1258</v>
      </c>
      <c r="D2043" s="56" t="s">
        <v>6792</v>
      </c>
      <c r="E2043" s="56" t="s">
        <v>68</v>
      </c>
      <c r="F2043" s="58">
        <v>8</v>
      </c>
      <c r="G2043" s="59">
        <v>9.48</v>
      </c>
      <c r="H2043" s="60">
        <v>75.84</v>
      </c>
      <c r="I2043" s="38"/>
      <c r="J2043" s="38"/>
      <c r="L2043" s="27"/>
    </row>
    <row r="2044" spans="1:12" x14ac:dyDescent="0.25">
      <c r="A2044" s="55" t="s">
        <v>4394</v>
      </c>
      <c r="B2044" s="56" t="s">
        <v>4398</v>
      </c>
      <c r="C2044" s="57" t="s">
        <v>4399</v>
      </c>
      <c r="D2044" s="56" t="s">
        <v>6792</v>
      </c>
      <c r="E2044" s="56" t="s">
        <v>12</v>
      </c>
      <c r="F2044" s="58">
        <v>5</v>
      </c>
      <c r="G2044" s="59">
        <v>15.15</v>
      </c>
      <c r="H2044" s="60">
        <v>75.75</v>
      </c>
      <c r="I2044" s="38"/>
      <c r="J2044" s="38"/>
      <c r="L2044" s="27"/>
    </row>
    <row r="2045" spans="1:12" x14ac:dyDescent="0.25">
      <c r="A2045" s="55" t="s">
        <v>5484</v>
      </c>
      <c r="B2045" s="56" t="s">
        <v>5485</v>
      </c>
      <c r="C2045" s="57" t="s">
        <v>5486</v>
      </c>
      <c r="D2045" s="56" t="s">
        <v>6792</v>
      </c>
      <c r="E2045" s="56" t="s">
        <v>12</v>
      </c>
      <c r="F2045" s="58">
        <v>5</v>
      </c>
      <c r="G2045" s="59">
        <v>15.05</v>
      </c>
      <c r="H2045" s="60">
        <v>75.25</v>
      </c>
      <c r="I2045" s="38"/>
      <c r="J2045" s="38"/>
      <c r="L2045" s="27"/>
    </row>
    <row r="2046" spans="1:12" x14ac:dyDescent="0.25">
      <c r="A2046" s="55" t="s">
        <v>5262</v>
      </c>
      <c r="B2046" s="56" t="s">
        <v>5263</v>
      </c>
      <c r="C2046" s="57" t="s">
        <v>5264</v>
      </c>
      <c r="D2046" s="56" t="s">
        <v>6792</v>
      </c>
      <c r="E2046" s="56" t="s">
        <v>12</v>
      </c>
      <c r="F2046" s="58">
        <v>5</v>
      </c>
      <c r="G2046" s="59">
        <v>14.74</v>
      </c>
      <c r="H2046" s="60">
        <v>73.7</v>
      </c>
      <c r="I2046" s="38"/>
      <c r="J2046" s="38"/>
      <c r="L2046" s="27"/>
    </row>
    <row r="2047" spans="1:12" x14ac:dyDescent="0.25">
      <c r="A2047" s="55" t="s">
        <v>3941</v>
      </c>
      <c r="B2047" s="56" t="s">
        <v>3964</v>
      </c>
      <c r="C2047" s="57" t="s">
        <v>3965</v>
      </c>
      <c r="D2047" s="56" t="s">
        <v>6792</v>
      </c>
      <c r="E2047" s="56" t="s">
        <v>19</v>
      </c>
      <c r="F2047" s="58">
        <v>3</v>
      </c>
      <c r="G2047" s="59">
        <v>24.42</v>
      </c>
      <c r="H2047" s="60">
        <v>73.260000000000005</v>
      </c>
      <c r="I2047" s="38"/>
      <c r="J2047" s="38"/>
      <c r="L2047" s="27"/>
    </row>
    <row r="2048" spans="1:12" x14ac:dyDescent="0.25">
      <c r="A2048" s="55" t="s">
        <v>5157</v>
      </c>
      <c r="B2048" s="56" t="s">
        <v>5161</v>
      </c>
      <c r="C2048" s="57" t="s">
        <v>5162</v>
      </c>
      <c r="D2048" s="56" t="s">
        <v>6792</v>
      </c>
      <c r="E2048" s="56" t="s">
        <v>68</v>
      </c>
      <c r="F2048" s="58">
        <v>3</v>
      </c>
      <c r="G2048" s="59">
        <v>24.4</v>
      </c>
      <c r="H2048" s="60">
        <v>73.2</v>
      </c>
      <c r="I2048" s="38"/>
      <c r="J2048" s="38"/>
      <c r="L2048" s="27"/>
    </row>
    <row r="2049" spans="1:12" x14ac:dyDescent="0.25">
      <c r="A2049" s="55" t="s">
        <v>4988</v>
      </c>
      <c r="B2049" s="56" t="s">
        <v>4991</v>
      </c>
      <c r="C2049" s="57" t="s">
        <v>4992</v>
      </c>
      <c r="D2049" s="56" t="s">
        <v>6792</v>
      </c>
      <c r="E2049" s="56" t="s">
        <v>12</v>
      </c>
      <c r="F2049" s="58">
        <v>3</v>
      </c>
      <c r="G2049" s="59">
        <v>23.96</v>
      </c>
      <c r="H2049" s="60">
        <v>71.88</v>
      </c>
      <c r="I2049" s="38"/>
      <c r="J2049" s="38"/>
      <c r="L2049" s="27"/>
    </row>
    <row r="2050" spans="1:12" x14ac:dyDescent="0.25">
      <c r="A2050" s="55" t="s">
        <v>3295</v>
      </c>
      <c r="B2050" s="56" t="s">
        <v>3309</v>
      </c>
      <c r="C2050" s="57" t="s">
        <v>3310</v>
      </c>
      <c r="D2050" s="56" t="s">
        <v>6792</v>
      </c>
      <c r="E2050" s="56" t="s">
        <v>19</v>
      </c>
      <c r="F2050" s="58">
        <v>5</v>
      </c>
      <c r="G2050" s="59">
        <v>14.22</v>
      </c>
      <c r="H2050" s="60">
        <v>71.099999999999994</v>
      </c>
      <c r="I2050" s="38"/>
      <c r="J2050" s="38"/>
      <c r="L2050" s="27"/>
    </row>
    <row r="2051" spans="1:12" x14ac:dyDescent="0.25">
      <c r="A2051" s="55" t="s">
        <v>3692</v>
      </c>
      <c r="B2051" s="56" t="s">
        <v>3705</v>
      </c>
      <c r="C2051" s="57" t="s">
        <v>3706</v>
      </c>
      <c r="D2051" s="56" t="s">
        <v>6792</v>
      </c>
      <c r="E2051" s="56" t="s">
        <v>68</v>
      </c>
      <c r="F2051" s="58">
        <v>5</v>
      </c>
      <c r="G2051" s="59">
        <v>14.22</v>
      </c>
      <c r="H2051" s="60">
        <v>71.099999999999994</v>
      </c>
      <c r="I2051" s="38"/>
      <c r="J2051" s="38"/>
      <c r="L2051" s="27"/>
    </row>
    <row r="2052" spans="1:12" x14ac:dyDescent="0.25">
      <c r="A2052" s="55" t="s">
        <v>3716</v>
      </c>
      <c r="B2052" s="56" t="s">
        <v>3729</v>
      </c>
      <c r="C2052" s="57" t="s">
        <v>3730</v>
      </c>
      <c r="D2052" s="56" t="s">
        <v>6792</v>
      </c>
      <c r="E2052" s="56" t="s">
        <v>68</v>
      </c>
      <c r="F2052" s="58">
        <v>5</v>
      </c>
      <c r="G2052" s="59">
        <v>14.22</v>
      </c>
      <c r="H2052" s="60">
        <v>71.099999999999994</v>
      </c>
      <c r="I2052" s="38"/>
      <c r="J2052" s="38"/>
      <c r="L2052" s="27"/>
    </row>
    <row r="2053" spans="1:12" x14ac:dyDescent="0.25">
      <c r="A2053" s="55" t="s">
        <v>3719</v>
      </c>
      <c r="B2053" s="56" t="s">
        <v>3732</v>
      </c>
      <c r="C2053" s="57" t="s">
        <v>3733</v>
      </c>
      <c r="D2053" s="56" t="s">
        <v>6792</v>
      </c>
      <c r="E2053" s="56" t="s">
        <v>19</v>
      </c>
      <c r="F2053" s="58">
        <v>5</v>
      </c>
      <c r="G2053" s="59">
        <v>14.22</v>
      </c>
      <c r="H2053" s="60">
        <v>71.099999999999994</v>
      </c>
      <c r="I2053" s="38"/>
      <c r="J2053" s="38"/>
      <c r="L2053" s="27"/>
    </row>
    <row r="2054" spans="1:12" x14ac:dyDescent="0.25">
      <c r="A2054" s="55" t="s">
        <v>5226</v>
      </c>
      <c r="B2054" s="56" t="s">
        <v>5227</v>
      </c>
      <c r="C2054" s="57" t="s">
        <v>5228</v>
      </c>
      <c r="D2054" s="56" t="s">
        <v>6792</v>
      </c>
      <c r="E2054" s="56" t="s">
        <v>12</v>
      </c>
      <c r="F2054" s="58">
        <v>3</v>
      </c>
      <c r="G2054" s="59">
        <v>23.62</v>
      </c>
      <c r="H2054" s="60">
        <v>70.86</v>
      </c>
      <c r="I2054" s="38"/>
      <c r="J2054" s="38"/>
      <c r="K2054" s="27" t="s">
        <v>6533</v>
      </c>
      <c r="L2054" s="27"/>
    </row>
    <row r="2055" spans="1:12" x14ac:dyDescent="0.25">
      <c r="A2055" s="55" t="s">
        <v>4475</v>
      </c>
      <c r="B2055" s="56" t="s">
        <v>4480</v>
      </c>
      <c r="C2055" s="57" t="s">
        <v>4481</v>
      </c>
      <c r="D2055" s="56" t="s">
        <v>6792</v>
      </c>
      <c r="E2055" s="56" t="s">
        <v>68</v>
      </c>
      <c r="F2055" s="61">
        <v>5</v>
      </c>
      <c r="G2055" s="59">
        <v>14.13</v>
      </c>
      <c r="H2055" s="60">
        <v>70.650000000000006</v>
      </c>
      <c r="I2055" s="38"/>
      <c r="J2055" s="38"/>
      <c r="L2055" s="27"/>
    </row>
    <row r="2056" spans="1:12" x14ac:dyDescent="0.25">
      <c r="A2056" s="55" t="s">
        <v>3938</v>
      </c>
      <c r="B2056" s="56" t="s">
        <v>3961</v>
      </c>
      <c r="C2056" s="57" t="s">
        <v>3962</v>
      </c>
      <c r="D2056" s="56" t="s">
        <v>6792</v>
      </c>
      <c r="E2056" s="56" t="s">
        <v>19</v>
      </c>
      <c r="F2056" s="58">
        <v>3</v>
      </c>
      <c r="G2056" s="59">
        <v>22.92</v>
      </c>
      <c r="H2056" s="60">
        <v>68.760000000000005</v>
      </c>
      <c r="I2056" s="38"/>
      <c r="J2056" s="38"/>
      <c r="L2056" s="27"/>
    </row>
    <row r="2057" spans="1:12" x14ac:dyDescent="0.25">
      <c r="A2057" s="55" t="s">
        <v>962</v>
      </c>
      <c r="B2057" s="56" t="s">
        <v>963</v>
      </c>
      <c r="C2057" s="57" t="s">
        <v>964</v>
      </c>
      <c r="D2057" s="56" t="s">
        <v>6792</v>
      </c>
      <c r="E2057" s="56" t="s">
        <v>19</v>
      </c>
      <c r="F2057" s="58">
        <v>4</v>
      </c>
      <c r="G2057" s="59">
        <v>17.18</v>
      </c>
      <c r="H2057" s="60">
        <v>68.72</v>
      </c>
      <c r="I2057" s="38"/>
      <c r="J2057" s="38"/>
      <c r="L2057" s="27"/>
    </row>
    <row r="2058" spans="1:12" x14ac:dyDescent="0.25">
      <c r="A2058" s="55" t="s">
        <v>965</v>
      </c>
      <c r="B2058" s="56" t="s">
        <v>966</v>
      </c>
      <c r="C2058" s="57" t="s">
        <v>967</v>
      </c>
      <c r="D2058" s="56" t="s">
        <v>6792</v>
      </c>
      <c r="E2058" s="56" t="s">
        <v>19</v>
      </c>
      <c r="F2058" s="58">
        <v>5</v>
      </c>
      <c r="G2058" s="59">
        <v>13.74</v>
      </c>
      <c r="H2058" s="60">
        <v>68.7</v>
      </c>
      <c r="I2058" s="38"/>
      <c r="J2058" s="38"/>
      <c r="L2058" s="27"/>
    </row>
    <row r="2059" spans="1:12" x14ac:dyDescent="0.25">
      <c r="A2059" s="55" t="s">
        <v>1903</v>
      </c>
      <c r="B2059" s="56" t="s">
        <v>1904</v>
      </c>
      <c r="C2059" s="57" t="s">
        <v>1905</v>
      </c>
      <c r="D2059" s="56" t="s">
        <v>6792</v>
      </c>
      <c r="E2059" s="56" t="s">
        <v>19</v>
      </c>
      <c r="F2059" s="58">
        <v>5</v>
      </c>
      <c r="G2059" s="59">
        <v>13.74</v>
      </c>
      <c r="H2059" s="60">
        <v>68.7</v>
      </c>
      <c r="I2059" s="38"/>
      <c r="J2059" s="38"/>
      <c r="L2059" s="27"/>
    </row>
    <row r="2060" spans="1:12" ht="16.5" x14ac:dyDescent="0.25">
      <c r="A2060" s="55" t="s">
        <v>1918</v>
      </c>
      <c r="B2060" s="56" t="s">
        <v>1919</v>
      </c>
      <c r="C2060" s="57" t="s">
        <v>1920</v>
      </c>
      <c r="D2060" s="56" t="s">
        <v>11</v>
      </c>
      <c r="E2060" s="56" t="s">
        <v>68</v>
      </c>
      <c r="F2060" s="58">
        <v>5</v>
      </c>
      <c r="G2060" s="59">
        <v>13.7</v>
      </c>
      <c r="H2060" s="60">
        <v>68.5</v>
      </c>
      <c r="I2060" s="38"/>
      <c r="J2060" s="38"/>
      <c r="L2060" s="27"/>
    </row>
    <row r="2061" spans="1:12" x14ac:dyDescent="0.25">
      <c r="A2061" s="55" t="s">
        <v>2700</v>
      </c>
      <c r="B2061" s="56" t="s">
        <v>2701</v>
      </c>
      <c r="C2061" s="57" t="s">
        <v>2702</v>
      </c>
      <c r="D2061" s="56" t="s">
        <v>6792</v>
      </c>
      <c r="E2061" s="56" t="s">
        <v>68</v>
      </c>
      <c r="F2061" s="58">
        <v>5</v>
      </c>
      <c r="G2061" s="59">
        <v>13.69</v>
      </c>
      <c r="H2061" s="60">
        <v>68.45</v>
      </c>
      <c r="I2061" s="38"/>
      <c r="J2061" s="38"/>
      <c r="L2061" s="27"/>
    </row>
    <row r="2062" spans="1:12" ht="24.75" x14ac:dyDescent="0.25">
      <c r="A2062" s="55" t="s">
        <v>1226</v>
      </c>
      <c r="B2062" s="56" t="s">
        <v>1233</v>
      </c>
      <c r="C2062" s="57" t="s">
        <v>1234</v>
      </c>
      <c r="D2062" s="56" t="s">
        <v>11</v>
      </c>
      <c r="E2062" s="56" t="s">
        <v>12</v>
      </c>
      <c r="F2062" s="58">
        <v>3</v>
      </c>
      <c r="G2062" s="59">
        <v>22.8</v>
      </c>
      <c r="H2062" s="60">
        <v>68.400000000000006</v>
      </c>
      <c r="I2062" s="38"/>
      <c r="J2062" s="38"/>
      <c r="L2062" s="27"/>
    </row>
    <row r="2063" spans="1:12" x14ac:dyDescent="0.25">
      <c r="A2063" s="55" t="s">
        <v>2837</v>
      </c>
      <c r="B2063" s="56" t="s">
        <v>2838</v>
      </c>
      <c r="C2063" s="57" t="s">
        <v>2839</v>
      </c>
      <c r="D2063" s="56" t="s">
        <v>6792</v>
      </c>
      <c r="E2063" s="56" t="s">
        <v>68</v>
      </c>
      <c r="F2063" s="58">
        <v>3</v>
      </c>
      <c r="G2063" s="59">
        <v>22.77</v>
      </c>
      <c r="H2063" s="60">
        <v>68.31</v>
      </c>
      <c r="I2063" s="38"/>
      <c r="J2063" s="38"/>
      <c r="L2063" s="27"/>
    </row>
    <row r="2064" spans="1:12" x14ac:dyDescent="0.25">
      <c r="A2064" s="55" t="s">
        <v>4654</v>
      </c>
      <c r="B2064" s="56" t="s">
        <v>4655</v>
      </c>
      <c r="C2064" s="57" t="s">
        <v>4656</v>
      </c>
      <c r="D2064" s="56" t="s">
        <v>6792</v>
      </c>
      <c r="E2064" s="56" t="s">
        <v>12</v>
      </c>
      <c r="F2064" s="58">
        <v>5</v>
      </c>
      <c r="G2064" s="59">
        <v>13.66</v>
      </c>
      <c r="H2064" s="60">
        <v>68.3</v>
      </c>
      <c r="I2064" s="38"/>
      <c r="J2064" s="38"/>
      <c r="L2064" s="27"/>
    </row>
    <row r="2065" spans="1:12" ht="16.5" x14ac:dyDescent="0.25">
      <c r="A2065" s="55" t="s">
        <v>6020</v>
      </c>
      <c r="B2065" s="56" t="s">
        <v>6024</v>
      </c>
      <c r="C2065" s="57" t="s">
        <v>6025</v>
      </c>
      <c r="D2065" s="56" t="s">
        <v>11</v>
      </c>
      <c r="E2065" s="56" t="s">
        <v>93</v>
      </c>
      <c r="F2065" s="58">
        <v>7</v>
      </c>
      <c r="G2065" s="59">
        <v>9.6999999999999993</v>
      </c>
      <c r="H2065" s="60">
        <v>67.900000000000006</v>
      </c>
      <c r="I2065" s="38"/>
      <c r="J2065" s="38"/>
      <c r="L2065" s="27"/>
    </row>
    <row r="2066" spans="1:12" ht="16.5" x14ac:dyDescent="0.25">
      <c r="A2066" s="55" t="s">
        <v>2256</v>
      </c>
      <c r="B2066" s="56" t="s">
        <v>2257</v>
      </c>
      <c r="C2066" s="57" t="s">
        <v>2258</v>
      </c>
      <c r="D2066" s="56" t="s">
        <v>11</v>
      </c>
      <c r="E2066" s="56" t="s">
        <v>19</v>
      </c>
      <c r="F2066" s="61">
        <v>2</v>
      </c>
      <c r="G2066" s="59">
        <v>33.369999999999997</v>
      </c>
      <c r="H2066" s="60">
        <v>66.739999999999995</v>
      </c>
      <c r="I2066" s="38"/>
      <c r="J2066" s="38"/>
      <c r="L2066" s="27"/>
    </row>
    <row r="2067" spans="1:12" x14ac:dyDescent="0.25">
      <c r="A2067" s="55" t="s">
        <v>5923</v>
      </c>
      <c r="B2067" s="56" t="s">
        <v>5927</v>
      </c>
      <c r="C2067" s="57" t="s">
        <v>5928</v>
      </c>
      <c r="D2067" s="56" t="s">
        <v>6792</v>
      </c>
      <c r="E2067" s="56" t="s">
        <v>19</v>
      </c>
      <c r="F2067" s="58">
        <v>7</v>
      </c>
      <c r="G2067" s="59">
        <v>9.48</v>
      </c>
      <c r="H2067" s="60">
        <v>66.36</v>
      </c>
      <c r="I2067" s="38"/>
      <c r="J2067" s="38"/>
      <c r="L2067" s="27"/>
    </row>
    <row r="2068" spans="1:12" x14ac:dyDescent="0.25">
      <c r="A2068" s="55" t="s">
        <v>4387</v>
      </c>
      <c r="B2068" s="56" t="s">
        <v>4389</v>
      </c>
      <c r="C2068" s="57" t="s">
        <v>4390</v>
      </c>
      <c r="D2068" s="56" t="s">
        <v>6792</v>
      </c>
      <c r="E2068" s="56" t="s">
        <v>12</v>
      </c>
      <c r="F2068" s="58">
        <v>5</v>
      </c>
      <c r="G2068" s="59">
        <v>13.27</v>
      </c>
      <c r="H2068" s="60">
        <v>66.349999999999994</v>
      </c>
      <c r="I2068" s="38"/>
      <c r="J2068" s="38"/>
      <c r="L2068" s="27"/>
    </row>
    <row r="2069" spans="1:12" x14ac:dyDescent="0.25">
      <c r="A2069" s="55" t="s">
        <v>4400</v>
      </c>
      <c r="B2069" s="56" t="s">
        <v>4404</v>
      </c>
      <c r="C2069" s="57" t="s">
        <v>4405</v>
      </c>
      <c r="D2069" s="56" t="s">
        <v>6792</v>
      </c>
      <c r="E2069" s="56" t="s">
        <v>12</v>
      </c>
      <c r="F2069" s="58">
        <v>5</v>
      </c>
      <c r="G2069" s="59">
        <v>13.27</v>
      </c>
      <c r="H2069" s="60">
        <v>66.349999999999994</v>
      </c>
      <c r="I2069" s="38"/>
      <c r="J2069" s="38"/>
      <c r="L2069" s="27"/>
    </row>
    <row r="2070" spans="1:12" x14ac:dyDescent="0.25">
      <c r="A2070" s="55" t="s">
        <v>4153</v>
      </c>
      <c r="B2070" s="56" t="s">
        <v>4184</v>
      </c>
      <c r="C2070" s="57" t="s">
        <v>4185</v>
      </c>
      <c r="D2070" s="56" t="s">
        <v>6792</v>
      </c>
      <c r="E2070" s="56" t="s">
        <v>19</v>
      </c>
      <c r="F2070" s="58">
        <v>5</v>
      </c>
      <c r="G2070" s="59">
        <v>13.18</v>
      </c>
      <c r="H2070" s="60">
        <v>65.900000000000006</v>
      </c>
      <c r="I2070" s="38"/>
      <c r="J2070" s="38"/>
      <c r="L2070" s="27"/>
    </row>
    <row r="2071" spans="1:12" x14ac:dyDescent="0.25">
      <c r="A2071" s="55" t="s">
        <v>5253</v>
      </c>
      <c r="B2071" s="56" t="s">
        <v>5254</v>
      </c>
      <c r="C2071" s="57" t="s">
        <v>5255</v>
      </c>
      <c r="D2071" s="56" t="s">
        <v>6792</v>
      </c>
      <c r="E2071" s="56" t="s">
        <v>12</v>
      </c>
      <c r="F2071" s="58">
        <v>3</v>
      </c>
      <c r="G2071" s="59">
        <v>21.96</v>
      </c>
      <c r="H2071" s="60">
        <v>65.88</v>
      </c>
      <c r="I2071" s="38"/>
      <c r="J2071" s="38"/>
      <c r="K2071" s="27" t="s">
        <v>6533</v>
      </c>
      <c r="L2071" s="27"/>
    </row>
    <row r="2072" spans="1:12" x14ac:dyDescent="0.25">
      <c r="A2072" s="55" t="s">
        <v>5604</v>
      </c>
      <c r="B2072" s="56" t="s">
        <v>5608</v>
      </c>
      <c r="C2072" s="57" t="s">
        <v>5609</v>
      </c>
      <c r="D2072" s="56" t="s">
        <v>6792</v>
      </c>
      <c r="E2072" s="56" t="s">
        <v>12</v>
      </c>
      <c r="F2072" s="58">
        <v>5</v>
      </c>
      <c r="G2072" s="59">
        <v>12.89</v>
      </c>
      <c r="H2072" s="60">
        <v>64.45</v>
      </c>
      <c r="I2072" s="38"/>
      <c r="J2072" s="38"/>
      <c r="L2072" s="27"/>
    </row>
    <row r="2073" spans="1:12" x14ac:dyDescent="0.25">
      <c r="A2073" s="55" t="s">
        <v>5223</v>
      </c>
      <c r="B2073" s="56" t="s">
        <v>5224</v>
      </c>
      <c r="C2073" s="57" t="s">
        <v>5225</v>
      </c>
      <c r="D2073" s="56" t="s">
        <v>6792</v>
      </c>
      <c r="E2073" s="56" t="s">
        <v>12</v>
      </c>
      <c r="F2073" s="58">
        <v>3</v>
      </c>
      <c r="G2073" s="59">
        <v>21.47</v>
      </c>
      <c r="H2073" s="60">
        <v>64.41</v>
      </c>
      <c r="I2073" s="38"/>
      <c r="J2073" s="38"/>
      <c r="L2073" s="27"/>
    </row>
    <row r="2074" spans="1:12" x14ac:dyDescent="0.25">
      <c r="A2074" s="55" t="s">
        <v>4609</v>
      </c>
      <c r="B2074" s="56" t="s">
        <v>4610</v>
      </c>
      <c r="C2074" s="57" t="s">
        <v>4611</v>
      </c>
      <c r="D2074" s="56" t="s">
        <v>6792</v>
      </c>
      <c r="E2074" s="56" t="s">
        <v>12</v>
      </c>
      <c r="F2074" s="58">
        <v>2</v>
      </c>
      <c r="G2074" s="59">
        <v>32.049999999999997</v>
      </c>
      <c r="H2074" s="60">
        <v>64.099999999999994</v>
      </c>
      <c r="I2074" s="38"/>
      <c r="J2074" s="38"/>
      <c r="L2074" s="27"/>
    </row>
    <row r="2075" spans="1:12" x14ac:dyDescent="0.25">
      <c r="A2075" s="55" t="s">
        <v>5026</v>
      </c>
      <c r="B2075" s="56" t="s">
        <v>5030</v>
      </c>
      <c r="C2075" s="57" t="s">
        <v>5031</v>
      </c>
      <c r="D2075" s="56" t="s">
        <v>6792</v>
      </c>
      <c r="E2075" s="56" t="s">
        <v>12</v>
      </c>
      <c r="F2075" s="58">
        <v>5</v>
      </c>
      <c r="G2075" s="59">
        <v>12.82</v>
      </c>
      <c r="H2075" s="60">
        <v>64.099999999999994</v>
      </c>
      <c r="I2075" s="38"/>
      <c r="J2075" s="38"/>
      <c r="L2075" s="27"/>
    </row>
    <row r="2076" spans="1:12" x14ac:dyDescent="0.25">
      <c r="A2076" s="55" t="s">
        <v>6465</v>
      </c>
      <c r="B2076" s="56" t="s">
        <v>6477</v>
      </c>
      <c r="C2076" s="57" t="s">
        <v>5995</v>
      </c>
      <c r="D2076" s="56" t="s">
        <v>6792</v>
      </c>
      <c r="E2076" s="56" t="s">
        <v>12</v>
      </c>
      <c r="F2076" s="58">
        <v>5</v>
      </c>
      <c r="G2076" s="59">
        <v>12.82</v>
      </c>
      <c r="H2076" s="60">
        <v>64.099999999999994</v>
      </c>
      <c r="I2076" s="38"/>
      <c r="J2076" s="38"/>
      <c r="L2076" s="27"/>
    </row>
    <row r="2077" spans="1:12" x14ac:dyDescent="0.25">
      <c r="A2077" s="55" t="s">
        <v>4064</v>
      </c>
      <c r="B2077" s="56" t="s">
        <v>4089</v>
      </c>
      <c r="C2077" s="57" t="s">
        <v>4090</v>
      </c>
      <c r="D2077" s="56" t="s">
        <v>6792</v>
      </c>
      <c r="E2077" s="56" t="s">
        <v>19</v>
      </c>
      <c r="F2077" s="58">
        <v>5</v>
      </c>
      <c r="G2077" s="59">
        <v>12.64</v>
      </c>
      <c r="H2077" s="60">
        <v>63.2</v>
      </c>
      <c r="I2077" s="38"/>
      <c r="J2077" s="38"/>
      <c r="L2077" s="27"/>
    </row>
    <row r="2078" spans="1:12" x14ac:dyDescent="0.25">
      <c r="A2078" s="55" t="s">
        <v>5080</v>
      </c>
      <c r="B2078" s="56" t="s">
        <v>5083</v>
      </c>
      <c r="C2078" s="57" t="s">
        <v>5084</v>
      </c>
      <c r="D2078" s="56" t="s">
        <v>6792</v>
      </c>
      <c r="E2078" s="56" t="s">
        <v>12</v>
      </c>
      <c r="F2078" s="58">
        <v>5</v>
      </c>
      <c r="G2078" s="59">
        <v>12.63</v>
      </c>
      <c r="H2078" s="60">
        <v>63.15</v>
      </c>
      <c r="I2078" s="38"/>
      <c r="J2078" s="38"/>
      <c r="L2078" s="27"/>
    </row>
    <row r="2079" spans="1:12" x14ac:dyDescent="0.25">
      <c r="A2079" s="55" t="s">
        <v>2310</v>
      </c>
      <c r="B2079" s="56" t="s">
        <v>2311</v>
      </c>
      <c r="C2079" s="57" t="s">
        <v>2312</v>
      </c>
      <c r="D2079" s="56" t="s">
        <v>6792</v>
      </c>
      <c r="E2079" s="56" t="s">
        <v>19</v>
      </c>
      <c r="F2079" s="61">
        <v>5</v>
      </c>
      <c r="G2079" s="59">
        <v>12.4</v>
      </c>
      <c r="H2079" s="60">
        <v>62</v>
      </c>
      <c r="I2079" s="38"/>
      <c r="J2079" s="38"/>
      <c r="L2079" s="27"/>
    </row>
    <row r="2080" spans="1:12" x14ac:dyDescent="0.25">
      <c r="A2080" s="55" t="s">
        <v>4460</v>
      </c>
      <c r="B2080" s="56" t="s">
        <v>4464</v>
      </c>
      <c r="C2080" s="57" t="s">
        <v>4465</v>
      </c>
      <c r="D2080" s="56" t="s">
        <v>6792</v>
      </c>
      <c r="E2080" s="56" t="s">
        <v>12</v>
      </c>
      <c r="F2080" s="61">
        <v>5</v>
      </c>
      <c r="G2080" s="59">
        <v>12.24</v>
      </c>
      <c r="H2080" s="60">
        <v>61.2</v>
      </c>
      <c r="I2080" s="38"/>
      <c r="J2080" s="38"/>
      <c r="L2080" s="27"/>
    </row>
    <row r="2081" spans="1:12" x14ac:dyDescent="0.25">
      <c r="A2081" s="55" t="s">
        <v>6026</v>
      </c>
      <c r="B2081" s="56" t="s">
        <v>6034</v>
      </c>
      <c r="C2081" s="57" t="s">
        <v>6035</v>
      </c>
      <c r="D2081" s="56" t="s">
        <v>6792</v>
      </c>
      <c r="E2081" s="56" t="s">
        <v>12</v>
      </c>
      <c r="F2081" s="58">
        <v>5</v>
      </c>
      <c r="G2081" s="59">
        <v>12.24</v>
      </c>
      <c r="H2081" s="60">
        <v>61.2</v>
      </c>
      <c r="I2081" s="38"/>
      <c r="J2081" s="38"/>
      <c r="L2081" s="27"/>
    </row>
    <row r="2082" spans="1:12" x14ac:dyDescent="0.25">
      <c r="A2082" s="55" t="s">
        <v>5071</v>
      </c>
      <c r="B2082" s="56" t="s">
        <v>5075</v>
      </c>
      <c r="C2082" s="57" t="s">
        <v>5076</v>
      </c>
      <c r="D2082" s="56" t="s">
        <v>6792</v>
      </c>
      <c r="E2082" s="56" t="s">
        <v>68</v>
      </c>
      <c r="F2082" s="58">
        <v>5</v>
      </c>
      <c r="G2082" s="59">
        <v>12.08</v>
      </c>
      <c r="H2082" s="60">
        <v>60.4</v>
      </c>
      <c r="I2082" s="38"/>
      <c r="J2082" s="38"/>
      <c r="L2082" s="27"/>
    </row>
    <row r="2083" spans="1:12" x14ac:dyDescent="0.25">
      <c r="A2083" s="55" t="s">
        <v>5244</v>
      </c>
      <c r="B2083" s="56" t="s">
        <v>5245</v>
      </c>
      <c r="C2083" s="57" t="s">
        <v>5246</v>
      </c>
      <c r="D2083" s="56" t="s">
        <v>11</v>
      </c>
      <c r="E2083" s="56" t="s">
        <v>12</v>
      </c>
      <c r="F2083" s="58">
        <v>5</v>
      </c>
      <c r="G2083" s="59">
        <v>12.08</v>
      </c>
      <c r="H2083" s="60">
        <v>60.4</v>
      </c>
      <c r="I2083" s="38"/>
      <c r="J2083" s="38"/>
      <c r="K2083" s="27" t="s">
        <v>6533</v>
      </c>
      <c r="L2083" s="27"/>
    </row>
    <row r="2084" spans="1:12" x14ac:dyDescent="0.25">
      <c r="A2084" s="55" t="s">
        <v>5179</v>
      </c>
      <c r="B2084" s="56" t="s">
        <v>5180</v>
      </c>
      <c r="C2084" s="57" t="s">
        <v>5181</v>
      </c>
      <c r="D2084" s="56" t="s">
        <v>6792</v>
      </c>
      <c r="E2084" s="56" t="s">
        <v>12</v>
      </c>
      <c r="F2084" s="58">
        <v>3</v>
      </c>
      <c r="G2084" s="59">
        <v>20.12</v>
      </c>
      <c r="H2084" s="60">
        <v>60.36</v>
      </c>
      <c r="I2084" s="38"/>
      <c r="J2084" s="38"/>
      <c r="L2084" s="27"/>
    </row>
    <row r="2085" spans="1:12" ht="16.5" x14ac:dyDescent="0.25">
      <c r="A2085" s="55" t="s">
        <v>5478</v>
      </c>
      <c r="B2085" s="56" t="s">
        <v>5479</v>
      </c>
      <c r="C2085" s="57" t="s">
        <v>5480</v>
      </c>
      <c r="D2085" s="56" t="s">
        <v>11</v>
      </c>
      <c r="E2085" s="56" t="s">
        <v>12</v>
      </c>
      <c r="F2085" s="58">
        <v>2</v>
      </c>
      <c r="G2085" s="59">
        <v>29.95</v>
      </c>
      <c r="H2085" s="60">
        <v>59.9</v>
      </c>
      <c r="I2085" s="38"/>
      <c r="J2085" s="38"/>
      <c r="K2085" s="27" t="s">
        <v>6533</v>
      </c>
      <c r="L2085" s="27"/>
    </row>
    <row r="2086" spans="1:12" x14ac:dyDescent="0.25">
      <c r="A2086" s="55" t="s">
        <v>3298</v>
      </c>
      <c r="B2086" s="56" t="s">
        <v>3312</v>
      </c>
      <c r="C2086" s="57" t="s">
        <v>3313</v>
      </c>
      <c r="D2086" s="56" t="s">
        <v>6792</v>
      </c>
      <c r="E2086" s="56" t="s">
        <v>68</v>
      </c>
      <c r="F2086" s="58">
        <v>5</v>
      </c>
      <c r="G2086" s="59">
        <v>11.84</v>
      </c>
      <c r="H2086" s="60">
        <v>59.2</v>
      </c>
      <c r="I2086" s="38"/>
      <c r="J2086" s="38"/>
      <c r="L2086" s="27"/>
    </row>
    <row r="2087" spans="1:12" x14ac:dyDescent="0.25">
      <c r="A2087" s="55" t="s">
        <v>3305</v>
      </c>
      <c r="B2087" s="56" t="s">
        <v>3318</v>
      </c>
      <c r="C2087" s="57" t="s">
        <v>3319</v>
      </c>
      <c r="D2087" s="56" t="s">
        <v>6792</v>
      </c>
      <c r="E2087" s="56" t="s">
        <v>19</v>
      </c>
      <c r="F2087" s="58">
        <v>5</v>
      </c>
      <c r="G2087" s="59">
        <v>11.84</v>
      </c>
      <c r="H2087" s="60">
        <v>59.2</v>
      </c>
      <c r="I2087" s="38"/>
      <c r="J2087" s="38"/>
      <c r="L2087" s="27"/>
    </row>
    <row r="2088" spans="1:12" x14ac:dyDescent="0.25">
      <c r="A2088" s="55" t="s">
        <v>3380</v>
      </c>
      <c r="B2088" s="56" t="s">
        <v>3393</v>
      </c>
      <c r="C2088" s="57" t="s">
        <v>3394</v>
      </c>
      <c r="D2088" s="56" t="s">
        <v>6792</v>
      </c>
      <c r="E2088" s="56" t="s">
        <v>19</v>
      </c>
      <c r="F2088" s="58">
        <v>5</v>
      </c>
      <c r="G2088" s="59">
        <v>11.84</v>
      </c>
      <c r="H2088" s="60">
        <v>59.2</v>
      </c>
      <c r="I2088" s="38"/>
      <c r="J2088" s="38"/>
      <c r="L2088" s="27"/>
    </row>
    <row r="2089" spans="1:12" x14ac:dyDescent="0.25">
      <c r="A2089" s="55" t="s">
        <v>3386</v>
      </c>
      <c r="B2089" s="56" t="s">
        <v>3399</v>
      </c>
      <c r="C2089" s="57" t="s">
        <v>3400</v>
      </c>
      <c r="D2089" s="56" t="s">
        <v>6792</v>
      </c>
      <c r="E2089" s="56" t="s">
        <v>68</v>
      </c>
      <c r="F2089" s="58">
        <v>5</v>
      </c>
      <c r="G2089" s="59">
        <v>11.84</v>
      </c>
      <c r="H2089" s="60">
        <v>59.2</v>
      </c>
      <c r="I2089" s="38"/>
      <c r="J2089" s="38"/>
      <c r="L2089" s="27"/>
    </row>
    <row r="2090" spans="1:12" x14ac:dyDescent="0.25">
      <c r="A2090" s="55" t="s">
        <v>3395</v>
      </c>
      <c r="B2090" s="56" t="s">
        <v>3408</v>
      </c>
      <c r="C2090" s="57" t="s">
        <v>3409</v>
      </c>
      <c r="D2090" s="56" t="s">
        <v>6792</v>
      </c>
      <c r="E2090" s="56" t="s">
        <v>68</v>
      </c>
      <c r="F2090" s="58">
        <v>5</v>
      </c>
      <c r="G2090" s="59">
        <v>11.84</v>
      </c>
      <c r="H2090" s="60">
        <v>59.2</v>
      </c>
      <c r="I2090" s="38"/>
      <c r="J2090" s="38"/>
      <c r="L2090" s="27"/>
    </row>
    <row r="2091" spans="1:12" x14ac:dyDescent="0.25">
      <c r="A2091" s="55" t="s">
        <v>3503</v>
      </c>
      <c r="B2091" s="56" t="s">
        <v>3516</v>
      </c>
      <c r="C2091" s="57" t="s">
        <v>3517</v>
      </c>
      <c r="D2091" s="56" t="s">
        <v>6792</v>
      </c>
      <c r="E2091" s="56" t="s">
        <v>68</v>
      </c>
      <c r="F2091" s="58">
        <v>5</v>
      </c>
      <c r="G2091" s="59">
        <v>11.84</v>
      </c>
      <c r="H2091" s="60">
        <v>59.2</v>
      </c>
      <c r="I2091" s="38"/>
      <c r="J2091" s="38"/>
      <c r="L2091" s="27"/>
    </row>
    <row r="2092" spans="1:12" x14ac:dyDescent="0.25">
      <c r="A2092" s="55" t="s">
        <v>3521</v>
      </c>
      <c r="B2092" s="56" t="s">
        <v>3534</v>
      </c>
      <c r="C2092" s="57" t="s">
        <v>3535</v>
      </c>
      <c r="D2092" s="56" t="s">
        <v>6792</v>
      </c>
      <c r="E2092" s="56" t="s">
        <v>68</v>
      </c>
      <c r="F2092" s="58">
        <v>5</v>
      </c>
      <c r="G2092" s="59">
        <v>11.84</v>
      </c>
      <c r="H2092" s="60">
        <v>59.2</v>
      </c>
      <c r="I2092" s="38"/>
      <c r="J2092" s="38"/>
      <c r="L2092" s="27"/>
    </row>
    <row r="2093" spans="1:12" x14ac:dyDescent="0.25">
      <c r="A2093" s="55" t="s">
        <v>3524</v>
      </c>
      <c r="B2093" s="56" t="s">
        <v>3537</v>
      </c>
      <c r="C2093" s="57" t="s">
        <v>3538</v>
      </c>
      <c r="D2093" s="56" t="s">
        <v>6792</v>
      </c>
      <c r="E2093" s="56" t="s">
        <v>19</v>
      </c>
      <c r="F2093" s="58">
        <v>5</v>
      </c>
      <c r="G2093" s="59">
        <v>11.84</v>
      </c>
      <c r="H2093" s="60">
        <v>59.2</v>
      </c>
      <c r="I2093" s="38"/>
      <c r="J2093" s="38"/>
      <c r="L2093" s="27"/>
    </row>
    <row r="2094" spans="1:12" x14ac:dyDescent="0.25">
      <c r="A2094" s="55" t="s">
        <v>3566</v>
      </c>
      <c r="B2094" s="56" t="s">
        <v>3579</v>
      </c>
      <c r="C2094" s="57" t="s">
        <v>3580</v>
      </c>
      <c r="D2094" s="56" t="s">
        <v>6792</v>
      </c>
      <c r="E2094" s="56" t="s">
        <v>19</v>
      </c>
      <c r="F2094" s="58">
        <v>5</v>
      </c>
      <c r="G2094" s="59">
        <v>11.84</v>
      </c>
      <c r="H2094" s="60">
        <v>59.2</v>
      </c>
      <c r="I2094" s="38"/>
      <c r="J2094" s="38"/>
      <c r="L2094" s="27"/>
    </row>
    <row r="2095" spans="1:12" x14ac:dyDescent="0.25">
      <c r="A2095" s="55" t="s">
        <v>3638</v>
      </c>
      <c r="B2095" s="56" t="s">
        <v>3651</v>
      </c>
      <c r="C2095" s="57" t="s">
        <v>3652</v>
      </c>
      <c r="D2095" s="56" t="s">
        <v>6792</v>
      </c>
      <c r="E2095" s="56" t="s">
        <v>68</v>
      </c>
      <c r="F2095" s="58">
        <v>5</v>
      </c>
      <c r="G2095" s="59">
        <v>11.84</v>
      </c>
      <c r="H2095" s="60">
        <v>59.2</v>
      </c>
      <c r="I2095" s="38"/>
      <c r="J2095" s="38"/>
      <c r="L2095" s="27"/>
    </row>
    <row r="2096" spans="1:12" x14ac:dyDescent="0.25">
      <c r="A2096" s="55" t="s">
        <v>3704</v>
      </c>
      <c r="B2096" s="56" t="s">
        <v>3717</v>
      </c>
      <c r="C2096" s="57" t="s">
        <v>3718</v>
      </c>
      <c r="D2096" s="56" t="s">
        <v>6792</v>
      </c>
      <c r="E2096" s="56" t="s">
        <v>19</v>
      </c>
      <c r="F2096" s="58">
        <v>5</v>
      </c>
      <c r="G2096" s="59">
        <v>11.84</v>
      </c>
      <c r="H2096" s="60">
        <v>59.2</v>
      </c>
      <c r="I2096" s="38"/>
      <c r="J2096" s="38"/>
      <c r="L2096" s="27"/>
    </row>
    <row r="2097" spans="1:12" x14ac:dyDescent="0.25">
      <c r="A2097" s="55" t="s">
        <v>3725</v>
      </c>
      <c r="B2097" s="56" t="s">
        <v>3738</v>
      </c>
      <c r="C2097" s="57" t="s">
        <v>3739</v>
      </c>
      <c r="D2097" s="56" t="s">
        <v>6792</v>
      </c>
      <c r="E2097" s="56" t="s">
        <v>19</v>
      </c>
      <c r="F2097" s="58">
        <v>5</v>
      </c>
      <c r="G2097" s="59">
        <v>11.84</v>
      </c>
      <c r="H2097" s="60">
        <v>59.2</v>
      </c>
      <c r="I2097" s="38"/>
      <c r="J2097" s="38"/>
      <c r="L2097" s="27"/>
    </row>
    <row r="2098" spans="1:12" ht="16.5" x14ac:dyDescent="0.25">
      <c r="A2098" s="55" t="s">
        <v>1828</v>
      </c>
      <c r="B2098" s="56" t="s">
        <v>1829</v>
      </c>
      <c r="C2098" s="57" t="s">
        <v>1830</v>
      </c>
      <c r="D2098" s="56" t="s">
        <v>11</v>
      </c>
      <c r="E2098" s="56" t="s">
        <v>68</v>
      </c>
      <c r="F2098" s="58">
        <v>3</v>
      </c>
      <c r="G2098" s="59">
        <v>19.690000000000001</v>
      </c>
      <c r="H2098" s="60">
        <v>59.07</v>
      </c>
      <c r="I2098" s="38"/>
      <c r="J2098" s="38"/>
      <c r="L2098" s="27"/>
    </row>
    <row r="2099" spans="1:12" ht="16.5" x14ac:dyDescent="0.25">
      <c r="A2099" s="55" t="s">
        <v>5561</v>
      </c>
      <c r="B2099" s="56" t="s">
        <v>5563</v>
      </c>
      <c r="C2099" s="57" t="s">
        <v>5564</v>
      </c>
      <c r="D2099" s="56" t="s">
        <v>11</v>
      </c>
      <c r="E2099" s="56" t="s">
        <v>12</v>
      </c>
      <c r="F2099" s="58">
        <v>5</v>
      </c>
      <c r="G2099" s="59">
        <v>11.8</v>
      </c>
      <c r="H2099" s="60">
        <v>59</v>
      </c>
      <c r="I2099" s="38"/>
      <c r="J2099" s="38"/>
      <c r="K2099" s="27" t="s">
        <v>6533</v>
      </c>
      <c r="L2099" s="27"/>
    </row>
    <row r="2100" spans="1:12" x14ac:dyDescent="0.25">
      <c r="A2100" s="55" t="s">
        <v>5436</v>
      </c>
      <c r="B2100" s="56" t="s">
        <v>5437</v>
      </c>
      <c r="C2100" s="57" t="s">
        <v>5438</v>
      </c>
      <c r="D2100" s="56" t="s">
        <v>6792</v>
      </c>
      <c r="E2100" s="56" t="s">
        <v>68</v>
      </c>
      <c r="F2100" s="58">
        <v>3</v>
      </c>
      <c r="G2100" s="59">
        <v>19.62</v>
      </c>
      <c r="H2100" s="60">
        <v>58.86</v>
      </c>
      <c r="I2100" s="38"/>
      <c r="J2100" s="38"/>
      <c r="L2100" s="27"/>
    </row>
    <row r="2101" spans="1:12" x14ac:dyDescent="0.25">
      <c r="A2101" s="55" t="s">
        <v>5229</v>
      </c>
      <c r="B2101" s="56" t="s">
        <v>5230</v>
      </c>
      <c r="C2101" s="57" t="s">
        <v>5231</v>
      </c>
      <c r="D2101" s="56" t="s">
        <v>6792</v>
      </c>
      <c r="E2101" s="56" t="s">
        <v>12</v>
      </c>
      <c r="F2101" s="58">
        <v>3</v>
      </c>
      <c r="G2101" s="59">
        <v>19.52</v>
      </c>
      <c r="H2101" s="60">
        <v>58.56</v>
      </c>
      <c r="I2101" s="38"/>
      <c r="J2101" s="38"/>
      <c r="K2101" s="27" t="s">
        <v>6533</v>
      </c>
      <c r="L2101" s="27"/>
    </row>
    <row r="2102" spans="1:12" x14ac:dyDescent="0.25">
      <c r="A2102" s="55" t="s">
        <v>5370</v>
      </c>
      <c r="B2102" s="56" t="s">
        <v>5371</v>
      </c>
      <c r="C2102" s="57" t="s">
        <v>5372</v>
      </c>
      <c r="D2102" s="56" t="s">
        <v>6792</v>
      </c>
      <c r="E2102" s="56" t="s">
        <v>12</v>
      </c>
      <c r="F2102" s="58">
        <v>3</v>
      </c>
      <c r="G2102" s="59">
        <v>19.43</v>
      </c>
      <c r="H2102" s="60">
        <v>58.29</v>
      </c>
      <c r="I2102" s="38"/>
      <c r="J2102" s="38"/>
      <c r="K2102" s="27" t="s">
        <v>6533</v>
      </c>
      <c r="L2102" s="27"/>
    </row>
    <row r="2103" spans="1:12" x14ac:dyDescent="0.25">
      <c r="A2103" s="55" t="s">
        <v>5537</v>
      </c>
      <c r="B2103" s="56" t="s">
        <v>5538</v>
      </c>
      <c r="C2103" s="57" t="s">
        <v>5539</v>
      </c>
      <c r="D2103" s="56" t="s">
        <v>6792</v>
      </c>
      <c r="E2103" s="56" t="s">
        <v>12</v>
      </c>
      <c r="F2103" s="58">
        <v>3</v>
      </c>
      <c r="G2103" s="59">
        <v>19.21</v>
      </c>
      <c r="H2103" s="60">
        <v>57.63</v>
      </c>
      <c r="I2103" s="38"/>
      <c r="J2103" s="38"/>
      <c r="K2103" s="27" t="s">
        <v>6533</v>
      </c>
      <c r="L2103" s="27"/>
    </row>
    <row r="2104" spans="1:12" ht="24.75" x14ac:dyDescent="0.25">
      <c r="A2104" s="55" t="s">
        <v>3025</v>
      </c>
      <c r="B2104" s="56" t="s">
        <v>3026</v>
      </c>
      <c r="C2104" s="57" t="s">
        <v>3027</v>
      </c>
      <c r="D2104" s="56" t="s">
        <v>11</v>
      </c>
      <c r="E2104" s="56" t="s">
        <v>68</v>
      </c>
      <c r="F2104" s="58">
        <v>5</v>
      </c>
      <c r="G2104" s="59">
        <v>11.49</v>
      </c>
      <c r="H2104" s="60">
        <v>57.45</v>
      </c>
      <c r="I2104" s="38"/>
      <c r="J2104" s="38"/>
      <c r="K2104" s="27" t="s">
        <v>3301</v>
      </c>
      <c r="L2104" s="27"/>
    </row>
    <row r="2105" spans="1:12" x14ac:dyDescent="0.25">
      <c r="A2105" s="55" t="s">
        <v>4670</v>
      </c>
      <c r="B2105" s="56" t="s">
        <v>4671</v>
      </c>
      <c r="C2105" s="57" t="s">
        <v>4672</v>
      </c>
      <c r="D2105" s="56" t="s">
        <v>6792</v>
      </c>
      <c r="E2105" s="56" t="s">
        <v>12</v>
      </c>
      <c r="F2105" s="58">
        <v>5</v>
      </c>
      <c r="G2105" s="59">
        <v>11.46</v>
      </c>
      <c r="H2105" s="60">
        <v>57.3</v>
      </c>
      <c r="I2105" s="38"/>
      <c r="J2105" s="38"/>
      <c r="L2105" s="27"/>
    </row>
    <row r="2106" spans="1:12" ht="16.5" x14ac:dyDescent="0.25">
      <c r="A2106" s="55" t="s">
        <v>1185</v>
      </c>
      <c r="B2106" s="56" t="s">
        <v>1189</v>
      </c>
      <c r="C2106" s="57" t="s">
        <v>1190</v>
      </c>
      <c r="D2106" s="56" t="s">
        <v>6792</v>
      </c>
      <c r="E2106" s="56" t="s">
        <v>12</v>
      </c>
      <c r="F2106" s="58">
        <v>2</v>
      </c>
      <c r="G2106" s="59">
        <v>28.43</v>
      </c>
      <c r="H2106" s="60">
        <v>56.86</v>
      </c>
      <c r="I2106" s="38"/>
      <c r="J2106" s="38"/>
      <c r="L2106" s="27"/>
    </row>
    <row r="2107" spans="1:12" ht="16.5" x14ac:dyDescent="0.25">
      <c r="A2107" s="55" t="s">
        <v>1191</v>
      </c>
      <c r="B2107" s="56" t="s">
        <v>1195</v>
      </c>
      <c r="C2107" s="57" t="s">
        <v>1196</v>
      </c>
      <c r="D2107" s="56" t="s">
        <v>6792</v>
      </c>
      <c r="E2107" s="56" t="s">
        <v>12</v>
      </c>
      <c r="F2107" s="58">
        <v>3</v>
      </c>
      <c r="G2107" s="59">
        <v>18.95</v>
      </c>
      <c r="H2107" s="60">
        <v>56.85</v>
      </c>
      <c r="I2107" s="38"/>
      <c r="J2107" s="38"/>
      <c r="L2107" s="27"/>
    </row>
    <row r="2108" spans="1:12" x14ac:dyDescent="0.25">
      <c r="A2108" s="55" t="s">
        <v>6177</v>
      </c>
      <c r="B2108" s="56" t="s">
        <v>6190</v>
      </c>
      <c r="C2108" s="57" t="s">
        <v>6191</v>
      </c>
      <c r="D2108" s="56" t="s">
        <v>6792</v>
      </c>
      <c r="E2108" s="56" t="s">
        <v>12</v>
      </c>
      <c r="F2108" s="58">
        <v>5</v>
      </c>
      <c r="G2108" s="59">
        <v>11.31</v>
      </c>
      <c r="H2108" s="60">
        <v>56.55</v>
      </c>
      <c r="I2108" s="38"/>
      <c r="J2108" s="38"/>
      <c r="L2108" s="27"/>
    </row>
    <row r="2109" spans="1:12" ht="24.75" x14ac:dyDescent="0.25">
      <c r="A2109" s="55" t="s">
        <v>2790</v>
      </c>
      <c r="B2109" s="56" t="s">
        <v>2791</v>
      </c>
      <c r="C2109" s="57" t="s">
        <v>2792</v>
      </c>
      <c r="D2109" s="56" t="s">
        <v>11</v>
      </c>
      <c r="E2109" s="56" t="s">
        <v>68</v>
      </c>
      <c r="F2109" s="58">
        <v>3</v>
      </c>
      <c r="G2109" s="59">
        <v>18.73</v>
      </c>
      <c r="H2109" s="60">
        <v>56.19</v>
      </c>
      <c r="I2109" s="38"/>
      <c r="J2109" s="38"/>
      <c r="L2109" s="27"/>
    </row>
    <row r="2110" spans="1:12" x14ac:dyDescent="0.25">
      <c r="A2110" s="55" t="s">
        <v>5481</v>
      </c>
      <c r="B2110" s="56" t="s">
        <v>5482</v>
      </c>
      <c r="C2110" s="57" t="s">
        <v>5483</v>
      </c>
      <c r="D2110" s="56" t="s">
        <v>6792</v>
      </c>
      <c r="E2110" s="56" t="s">
        <v>12</v>
      </c>
      <c r="F2110" s="58">
        <v>2</v>
      </c>
      <c r="G2110" s="59">
        <v>27.7</v>
      </c>
      <c r="H2110" s="60">
        <v>55.4</v>
      </c>
      <c r="I2110" s="38"/>
      <c r="J2110" s="38"/>
      <c r="K2110" s="27" t="s">
        <v>6533</v>
      </c>
      <c r="L2110" s="27"/>
    </row>
    <row r="2111" spans="1:12" x14ac:dyDescent="0.25">
      <c r="A2111" s="55" t="s">
        <v>5460</v>
      </c>
      <c r="B2111" s="56" t="s">
        <v>5461</v>
      </c>
      <c r="C2111" s="57" t="s">
        <v>5462</v>
      </c>
      <c r="D2111" s="56" t="s">
        <v>6792</v>
      </c>
      <c r="E2111" s="56" t="s">
        <v>12</v>
      </c>
      <c r="F2111" s="58">
        <v>2</v>
      </c>
      <c r="G2111" s="59">
        <v>27.61</v>
      </c>
      <c r="H2111" s="60">
        <v>55.22</v>
      </c>
      <c r="I2111" s="38"/>
      <c r="J2111" s="38"/>
      <c r="L2111" s="27"/>
    </row>
    <row r="2112" spans="1:12" x14ac:dyDescent="0.25">
      <c r="A2112" s="55" t="s">
        <v>5220</v>
      </c>
      <c r="B2112" s="56" t="s">
        <v>5221</v>
      </c>
      <c r="C2112" s="57" t="s">
        <v>5222</v>
      </c>
      <c r="D2112" s="56" t="s">
        <v>6792</v>
      </c>
      <c r="E2112" s="56" t="s">
        <v>12</v>
      </c>
      <c r="F2112" s="58">
        <v>3</v>
      </c>
      <c r="G2112" s="59">
        <v>18.22</v>
      </c>
      <c r="H2112" s="60">
        <v>54.66</v>
      </c>
      <c r="I2112" s="38"/>
      <c r="J2112" s="38"/>
      <c r="K2112" s="27" t="s">
        <v>6533</v>
      </c>
      <c r="L2112" s="27"/>
    </row>
    <row r="2113" spans="1:12" ht="16.5" x14ac:dyDescent="0.25">
      <c r="A2113" s="55" t="s">
        <v>5487</v>
      </c>
      <c r="B2113" s="56" t="s">
        <v>5488</v>
      </c>
      <c r="C2113" s="57" t="s">
        <v>5489</v>
      </c>
      <c r="D2113" s="56" t="s">
        <v>6792</v>
      </c>
      <c r="E2113" s="56" t="s">
        <v>12</v>
      </c>
      <c r="F2113" s="58">
        <v>2</v>
      </c>
      <c r="G2113" s="59">
        <v>27.22</v>
      </c>
      <c r="H2113" s="60">
        <v>54.44</v>
      </c>
      <c r="I2113" s="38"/>
      <c r="J2113" s="38"/>
      <c r="K2113" s="27" t="s">
        <v>6533</v>
      </c>
      <c r="L2113" s="27"/>
    </row>
    <row r="2114" spans="1:12" x14ac:dyDescent="0.25">
      <c r="A2114" s="55" t="s">
        <v>4993</v>
      </c>
      <c r="B2114" s="56" t="s">
        <v>4997</v>
      </c>
      <c r="C2114" s="57" t="s">
        <v>4998</v>
      </c>
      <c r="D2114" s="56" t="s">
        <v>6792</v>
      </c>
      <c r="E2114" s="56" t="s">
        <v>12</v>
      </c>
      <c r="F2114" s="58">
        <v>5</v>
      </c>
      <c r="G2114" s="59">
        <v>10.79</v>
      </c>
      <c r="H2114" s="60">
        <v>53.95</v>
      </c>
      <c r="I2114" s="38"/>
      <c r="J2114" s="38"/>
      <c r="L2114" s="27"/>
    </row>
    <row r="2115" spans="1:12" x14ac:dyDescent="0.25">
      <c r="A2115" s="55" t="s">
        <v>5448</v>
      </c>
      <c r="B2115" s="56" t="s">
        <v>5449</v>
      </c>
      <c r="C2115" s="57" t="s">
        <v>5450</v>
      </c>
      <c r="D2115" s="56" t="s">
        <v>6792</v>
      </c>
      <c r="E2115" s="56" t="s">
        <v>68</v>
      </c>
      <c r="F2115" s="58">
        <v>3</v>
      </c>
      <c r="G2115" s="59">
        <v>17.920000000000002</v>
      </c>
      <c r="H2115" s="60">
        <v>53.76</v>
      </c>
      <c r="I2115" s="38"/>
      <c r="J2115" s="38"/>
      <c r="L2115" s="27"/>
    </row>
    <row r="2116" spans="1:12" x14ac:dyDescent="0.25">
      <c r="A2116" s="55" t="s">
        <v>1232</v>
      </c>
      <c r="B2116" s="56" t="s">
        <v>1239</v>
      </c>
      <c r="C2116" s="57" t="s">
        <v>1240</v>
      </c>
      <c r="D2116" s="56" t="s">
        <v>6792</v>
      </c>
      <c r="E2116" s="56" t="s">
        <v>68</v>
      </c>
      <c r="F2116" s="58">
        <v>3</v>
      </c>
      <c r="G2116" s="59">
        <v>17.829999999999998</v>
      </c>
      <c r="H2116" s="60">
        <v>53.49</v>
      </c>
      <c r="I2116" s="38"/>
      <c r="J2116" s="38"/>
      <c r="L2116" s="27"/>
    </row>
    <row r="2117" spans="1:12" x14ac:dyDescent="0.25">
      <c r="A2117" s="55" t="s">
        <v>3365</v>
      </c>
      <c r="B2117" s="56" t="s">
        <v>3378</v>
      </c>
      <c r="C2117" s="57" t="s">
        <v>3379</v>
      </c>
      <c r="D2117" s="56" t="s">
        <v>6792</v>
      </c>
      <c r="E2117" s="56" t="s">
        <v>19</v>
      </c>
      <c r="F2117" s="58">
        <v>5</v>
      </c>
      <c r="G2117" s="59">
        <v>10.68</v>
      </c>
      <c r="H2117" s="60">
        <v>53.4</v>
      </c>
      <c r="I2117" s="38"/>
      <c r="J2117" s="38"/>
      <c r="L2117" s="27"/>
    </row>
    <row r="2118" spans="1:12" x14ac:dyDescent="0.25">
      <c r="A2118" s="55" t="s">
        <v>4509</v>
      </c>
      <c r="B2118" s="56" t="s">
        <v>4513</v>
      </c>
      <c r="C2118" s="57" t="s">
        <v>4514</v>
      </c>
      <c r="D2118" s="56" t="s">
        <v>6792</v>
      </c>
      <c r="E2118" s="56" t="s">
        <v>12</v>
      </c>
      <c r="F2118" s="61">
        <v>5</v>
      </c>
      <c r="G2118" s="59">
        <v>10.68</v>
      </c>
      <c r="H2118" s="60">
        <v>53.4</v>
      </c>
      <c r="I2118" s="38"/>
      <c r="J2118" s="38"/>
      <c r="L2118" s="27"/>
    </row>
    <row r="2119" spans="1:12" ht="16.5" x14ac:dyDescent="0.25">
      <c r="A2119" s="55" t="s">
        <v>5002</v>
      </c>
      <c r="B2119" s="56" t="s">
        <v>5006</v>
      </c>
      <c r="C2119" s="57" t="s">
        <v>5007</v>
      </c>
      <c r="D2119" s="56" t="s">
        <v>6792</v>
      </c>
      <c r="E2119" s="56" t="s">
        <v>12</v>
      </c>
      <c r="F2119" s="58">
        <v>5</v>
      </c>
      <c r="G2119" s="59">
        <v>10.68</v>
      </c>
      <c r="H2119" s="60">
        <v>53.4</v>
      </c>
      <c r="I2119" s="38"/>
      <c r="J2119" s="38"/>
      <c r="L2119" s="27"/>
    </row>
    <row r="2120" spans="1:12" x14ac:dyDescent="0.25">
      <c r="A2120" s="55" t="s">
        <v>5493</v>
      </c>
      <c r="B2120" s="56" t="s">
        <v>5494</v>
      </c>
      <c r="C2120" s="57" t="s">
        <v>5495</v>
      </c>
      <c r="D2120" s="56" t="s">
        <v>6792</v>
      </c>
      <c r="E2120" s="56" t="s">
        <v>12</v>
      </c>
      <c r="F2120" s="58">
        <v>2</v>
      </c>
      <c r="G2120" s="59">
        <v>26.44</v>
      </c>
      <c r="H2120" s="60">
        <v>52.88</v>
      </c>
      <c r="I2120" s="38"/>
      <c r="J2120" s="38"/>
      <c r="K2120" s="27" t="s">
        <v>6533</v>
      </c>
      <c r="L2120" s="27"/>
    </row>
    <row r="2121" spans="1:12" ht="16.5" x14ac:dyDescent="0.25">
      <c r="A2121" s="55" t="s">
        <v>1915</v>
      </c>
      <c r="B2121" s="56" t="s">
        <v>1916</v>
      </c>
      <c r="C2121" s="57" t="s">
        <v>1917</v>
      </c>
      <c r="D2121" s="56" t="s">
        <v>11</v>
      </c>
      <c r="E2121" s="56" t="s">
        <v>68</v>
      </c>
      <c r="F2121" s="58">
        <v>7</v>
      </c>
      <c r="G2121" s="59">
        <v>7.52</v>
      </c>
      <c r="H2121" s="60">
        <v>52.64</v>
      </c>
      <c r="I2121" s="38"/>
      <c r="J2121" s="38"/>
      <c r="L2121" s="27"/>
    </row>
    <row r="2122" spans="1:12" x14ac:dyDescent="0.25">
      <c r="A2122" s="55" t="s">
        <v>5020</v>
      </c>
      <c r="B2122" s="56" t="s">
        <v>5024</v>
      </c>
      <c r="C2122" s="57" t="s">
        <v>5025</v>
      </c>
      <c r="D2122" s="56" t="s">
        <v>6792</v>
      </c>
      <c r="E2122" s="56" t="s">
        <v>12</v>
      </c>
      <c r="F2122" s="58">
        <v>5</v>
      </c>
      <c r="G2122" s="59">
        <v>10.42</v>
      </c>
      <c r="H2122" s="60">
        <v>52.1</v>
      </c>
      <c r="I2122" s="38"/>
      <c r="J2122" s="38"/>
      <c r="L2122" s="27"/>
    </row>
    <row r="2123" spans="1:12" ht="16.5" x14ac:dyDescent="0.25">
      <c r="A2123" s="55" t="s">
        <v>4949</v>
      </c>
      <c r="B2123" s="56" t="s">
        <v>4953</v>
      </c>
      <c r="C2123" s="57" t="s">
        <v>4954</v>
      </c>
      <c r="D2123" s="56" t="s">
        <v>11</v>
      </c>
      <c r="E2123" s="56" t="s">
        <v>68</v>
      </c>
      <c r="F2123" s="58">
        <v>7</v>
      </c>
      <c r="G2123" s="59">
        <v>7.38</v>
      </c>
      <c r="H2123" s="60">
        <v>51.66</v>
      </c>
      <c r="I2123" s="38"/>
      <c r="J2123" s="38"/>
      <c r="L2123" s="27"/>
    </row>
    <row r="2124" spans="1:12" x14ac:dyDescent="0.25">
      <c r="A2124" s="55" t="s">
        <v>950</v>
      </c>
      <c r="B2124" s="56" t="s">
        <v>951</v>
      </c>
      <c r="C2124" s="57" t="s">
        <v>952</v>
      </c>
      <c r="D2124" s="56" t="s">
        <v>6792</v>
      </c>
      <c r="E2124" s="56" t="s">
        <v>19</v>
      </c>
      <c r="F2124" s="58">
        <v>12</v>
      </c>
      <c r="G2124" s="59">
        <v>4.2699999999999996</v>
      </c>
      <c r="H2124" s="60">
        <v>51.24</v>
      </c>
      <c r="I2124" s="38"/>
      <c r="J2124" s="38"/>
      <c r="L2124" s="27"/>
    </row>
    <row r="2125" spans="1:12" x14ac:dyDescent="0.25">
      <c r="A2125" s="55" t="s">
        <v>5445</v>
      </c>
      <c r="B2125" s="56" t="s">
        <v>5446</v>
      </c>
      <c r="C2125" s="57" t="s">
        <v>5447</v>
      </c>
      <c r="D2125" s="56" t="s">
        <v>6792</v>
      </c>
      <c r="E2125" s="56" t="s">
        <v>68</v>
      </c>
      <c r="F2125" s="58">
        <v>3</v>
      </c>
      <c r="G2125" s="59">
        <v>16.79</v>
      </c>
      <c r="H2125" s="60">
        <v>50.37</v>
      </c>
      <c r="I2125" s="38"/>
      <c r="J2125" s="38"/>
      <c r="L2125" s="27"/>
    </row>
    <row r="2126" spans="1:12" x14ac:dyDescent="0.25">
      <c r="A2126" s="55" t="s">
        <v>4537</v>
      </c>
      <c r="B2126" s="56" t="s">
        <v>4538</v>
      </c>
      <c r="C2126" s="57" t="s">
        <v>4539</v>
      </c>
      <c r="D2126" s="56" t="s">
        <v>6792</v>
      </c>
      <c r="E2126" s="56" t="s">
        <v>12</v>
      </c>
      <c r="F2126" s="58">
        <v>5</v>
      </c>
      <c r="G2126" s="59">
        <v>10</v>
      </c>
      <c r="H2126" s="60">
        <v>50</v>
      </c>
      <c r="I2126" s="38"/>
      <c r="J2126" s="38"/>
      <c r="L2126" s="27"/>
    </row>
    <row r="2127" spans="1:12" x14ac:dyDescent="0.25">
      <c r="A2127" s="55" t="s">
        <v>6407</v>
      </c>
      <c r="B2127" s="56" t="s">
        <v>6420</v>
      </c>
      <c r="C2127" s="57" t="s">
        <v>6421</v>
      </c>
      <c r="D2127" s="56" t="s">
        <v>6792</v>
      </c>
      <c r="E2127" s="56" t="s">
        <v>12</v>
      </c>
      <c r="F2127" s="58">
        <v>21</v>
      </c>
      <c r="G2127" s="59">
        <v>2.37</v>
      </c>
      <c r="H2127" s="60">
        <v>49.77</v>
      </c>
      <c r="I2127" s="38"/>
      <c r="J2127" s="38"/>
      <c r="L2127" s="27"/>
    </row>
    <row r="2128" spans="1:12" x14ac:dyDescent="0.25">
      <c r="A2128" s="55" t="s">
        <v>1235</v>
      </c>
      <c r="B2128" s="56" t="s">
        <v>1242</v>
      </c>
      <c r="C2128" s="57" t="s">
        <v>1243</v>
      </c>
      <c r="D2128" s="56" t="s">
        <v>6792</v>
      </c>
      <c r="E2128" s="56" t="s">
        <v>19</v>
      </c>
      <c r="F2128" s="58">
        <v>3</v>
      </c>
      <c r="G2128" s="59">
        <v>16.579999999999998</v>
      </c>
      <c r="H2128" s="60">
        <v>49.74</v>
      </c>
      <c r="I2128" s="38"/>
      <c r="J2128" s="38"/>
      <c r="L2128" s="27"/>
    </row>
    <row r="2129" spans="1:12" x14ac:dyDescent="0.25">
      <c r="A2129" s="55" t="s">
        <v>5412</v>
      </c>
      <c r="B2129" s="56" t="s">
        <v>5413</v>
      </c>
      <c r="C2129" s="57" t="s">
        <v>5414</v>
      </c>
      <c r="D2129" s="56" t="s">
        <v>6792</v>
      </c>
      <c r="E2129" s="56" t="s">
        <v>68</v>
      </c>
      <c r="F2129" s="58">
        <v>3</v>
      </c>
      <c r="G2129" s="59">
        <v>16.46</v>
      </c>
      <c r="H2129" s="60">
        <v>49.38</v>
      </c>
      <c r="I2129" s="38"/>
      <c r="J2129" s="38"/>
      <c r="L2129" s="27"/>
    </row>
    <row r="2130" spans="1:12" ht="24.75" x14ac:dyDescent="0.25">
      <c r="A2130" s="55" t="s">
        <v>2787</v>
      </c>
      <c r="B2130" s="56" t="s">
        <v>2788</v>
      </c>
      <c r="C2130" s="57" t="s">
        <v>2789</v>
      </c>
      <c r="D2130" s="56" t="s">
        <v>11</v>
      </c>
      <c r="E2130" s="56" t="s">
        <v>68</v>
      </c>
      <c r="F2130" s="58">
        <v>2</v>
      </c>
      <c r="G2130" s="59">
        <v>24.53</v>
      </c>
      <c r="H2130" s="60">
        <v>49.06</v>
      </c>
      <c r="I2130" s="38"/>
      <c r="J2130" s="38"/>
      <c r="L2130" s="27"/>
    </row>
    <row r="2131" spans="1:12" x14ac:dyDescent="0.25">
      <c r="A2131" s="55" t="s">
        <v>6192</v>
      </c>
      <c r="B2131" s="56" t="s">
        <v>6205</v>
      </c>
      <c r="C2131" s="57" t="s">
        <v>6206</v>
      </c>
      <c r="D2131" s="56" t="s">
        <v>6792</v>
      </c>
      <c r="E2131" s="56" t="s">
        <v>12</v>
      </c>
      <c r="F2131" s="58">
        <v>5</v>
      </c>
      <c r="G2131" s="59">
        <v>9.7899999999999991</v>
      </c>
      <c r="H2131" s="60">
        <v>48.95</v>
      </c>
      <c r="I2131" s="38"/>
      <c r="J2131" s="38"/>
      <c r="L2131" s="27"/>
    </row>
    <row r="2132" spans="1:12" x14ac:dyDescent="0.25">
      <c r="A2132" s="55" t="s">
        <v>6355</v>
      </c>
      <c r="B2132" s="56" t="s">
        <v>6369</v>
      </c>
      <c r="C2132" s="57" t="s">
        <v>6370</v>
      </c>
      <c r="D2132" s="56" t="s">
        <v>6792</v>
      </c>
      <c r="E2132" s="56" t="s">
        <v>12</v>
      </c>
      <c r="F2132" s="58">
        <v>7</v>
      </c>
      <c r="G2132" s="59">
        <v>6.93</v>
      </c>
      <c r="H2132" s="60">
        <v>48.51</v>
      </c>
      <c r="I2132" s="38"/>
      <c r="J2132" s="38"/>
      <c r="L2132" s="27"/>
    </row>
    <row r="2133" spans="1:12" x14ac:dyDescent="0.25">
      <c r="A2133" s="55" t="s">
        <v>989</v>
      </c>
      <c r="B2133" s="56" t="s">
        <v>990</v>
      </c>
      <c r="C2133" s="57" t="s">
        <v>991</v>
      </c>
      <c r="D2133" s="56" t="s">
        <v>6792</v>
      </c>
      <c r="E2133" s="56" t="s">
        <v>19</v>
      </c>
      <c r="F2133" s="58">
        <v>7</v>
      </c>
      <c r="G2133" s="59">
        <v>6.87</v>
      </c>
      <c r="H2133" s="60">
        <v>48.09</v>
      </c>
      <c r="I2133" s="38"/>
      <c r="J2133" s="38"/>
      <c r="L2133" s="27"/>
    </row>
    <row r="2134" spans="1:12" x14ac:dyDescent="0.25">
      <c r="A2134" s="55" t="s">
        <v>5433</v>
      </c>
      <c r="B2134" s="56" t="s">
        <v>5434</v>
      </c>
      <c r="C2134" s="57" t="s">
        <v>5435</v>
      </c>
      <c r="D2134" s="56" t="s">
        <v>6792</v>
      </c>
      <c r="E2134" s="56" t="s">
        <v>68</v>
      </c>
      <c r="F2134" s="58">
        <v>3</v>
      </c>
      <c r="G2134" s="59">
        <v>15.9</v>
      </c>
      <c r="H2134" s="60">
        <v>47.7</v>
      </c>
      <c r="I2134" s="38"/>
      <c r="J2134" s="38"/>
      <c r="L2134" s="27"/>
    </row>
    <row r="2135" spans="1:12" x14ac:dyDescent="0.25">
      <c r="A2135" s="55" t="s">
        <v>5400</v>
      </c>
      <c r="B2135" s="56" t="s">
        <v>5401</v>
      </c>
      <c r="C2135" s="57" t="s">
        <v>5402</v>
      </c>
      <c r="D2135" s="56" t="s">
        <v>6792</v>
      </c>
      <c r="E2135" s="56" t="s">
        <v>68</v>
      </c>
      <c r="F2135" s="58">
        <v>3</v>
      </c>
      <c r="G2135" s="59">
        <v>15.89</v>
      </c>
      <c r="H2135" s="60">
        <v>47.67</v>
      </c>
      <c r="I2135" s="38"/>
      <c r="J2135" s="38"/>
      <c r="L2135" s="27"/>
    </row>
    <row r="2136" spans="1:12" x14ac:dyDescent="0.25">
      <c r="A2136" s="55" t="s">
        <v>3308</v>
      </c>
      <c r="B2136" s="56" t="s">
        <v>3321</v>
      </c>
      <c r="C2136" s="57" t="s">
        <v>3322</v>
      </c>
      <c r="D2136" s="56" t="s">
        <v>6792</v>
      </c>
      <c r="E2136" s="56" t="s">
        <v>68</v>
      </c>
      <c r="F2136" s="58">
        <v>5</v>
      </c>
      <c r="G2136" s="59">
        <v>9.48</v>
      </c>
      <c r="H2136" s="60">
        <v>47.4</v>
      </c>
      <c r="I2136" s="38"/>
      <c r="J2136" s="38"/>
      <c r="L2136" s="27"/>
    </row>
    <row r="2137" spans="1:12" x14ac:dyDescent="0.25">
      <c r="A2137" s="55" t="s">
        <v>3425</v>
      </c>
      <c r="B2137" s="56" t="s">
        <v>3438</v>
      </c>
      <c r="C2137" s="57" t="s">
        <v>3439</v>
      </c>
      <c r="D2137" s="56" t="s">
        <v>6792</v>
      </c>
      <c r="E2137" s="56" t="s">
        <v>19</v>
      </c>
      <c r="F2137" s="58">
        <v>5</v>
      </c>
      <c r="G2137" s="59">
        <v>9.48</v>
      </c>
      <c r="H2137" s="60">
        <v>47.4</v>
      </c>
      <c r="I2137" s="38"/>
      <c r="J2137" s="38"/>
      <c r="L2137" s="27"/>
    </row>
    <row r="2138" spans="1:12" x14ac:dyDescent="0.25">
      <c r="A2138" s="55" t="s">
        <v>3500</v>
      </c>
      <c r="B2138" s="56" t="s">
        <v>3513</v>
      </c>
      <c r="C2138" s="57" t="s">
        <v>3514</v>
      </c>
      <c r="D2138" s="56" t="s">
        <v>6792</v>
      </c>
      <c r="E2138" s="56" t="s">
        <v>68</v>
      </c>
      <c r="F2138" s="58">
        <v>5</v>
      </c>
      <c r="G2138" s="59">
        <v>9.48</v>
      </c>
      <c r="H2138" s="60">
        <v>47.4</v>
      </c>
      <c r="I2138" s="38"/>
      <c r="J2138" s="38"/>
      <c r="L2138" s="27"/>
    </row>
    <row r="2139" spans="1:12" x14ac:dyDescent="0.25">
      <c r="A2139" s="55" t="s">
        <v>3506</v>
      </c>
      <c r="B2139" s="56" t="s">
        <v>3519</v>
      </c>
      <c r="C2139" s="57" t="s">
        <v>3520</v>
      </c>
      <c r="D2139" s="56" t="s">
        <v>6792</v>
      </c>
      <c r="E2139" s="56" t="s">
        <v>19</v>
      </c>
      <c r="F2139" s="58">
        <v>5</v>
      </c>
      <c r="G2139" s="59">
        <v>9.48</v>
      </c>
      <c r="H2139" s="60">
        <v>47.4</v>
      </c>
      <c r="I2139" s="38"/>
      <c r="J2139" s="38"/>
      <c r="L2139" s="27"/>
    </row>
    <row r="2140" spans="1:12" x14ac:dyDescent="0.25">
      <c r="A2140" s="55" t="s">
        <v>3527</v>
      </c>
      <c r="B2140" s="56" t="s">
        <v>3540</v>
      </c>
      <c r="C2140" s="57" t="s">
        <v>3541</v>
      </c>
      <c r="D2140" s="56" t="s">
        <v>6792</v>
      </c>
      <c r="E2140" s="56" t="s">
        <v>68</v>
      </c>
      <c r="F2140" s="58">
        <v>5</v>
      </c>
      <c r="G2140" s="59">
        <v>9.48</v>
      </c>
      <c r="H2140" s="60">
        <v>47.4</v>
      </c>
      <c r="I2140" s="38"/>
      <c r="J2140" s="38"/>
      <c r="L2140" s="27"/>
    </row>
    <row r="2141" spans="1:12" x14ac:dyDescent="0.25">
      <c r="A2141" s="55" t="s">
        <v>3578</v>
      </c>
      <c r="B2141" s="56" t="s">
        <v>3591</v>
      </c>
      <c r="C2141" s="57" t="s">
        <v>3592</v>
      </c>
      <c r="D2141" s="56" t="s">
        <v>6792</v>
      </c>
      <c r="E2141" s="56" t="s">
        <v>19</v>
      </c>
      <c r="F2141" s="58">
        <v>5</v>
      </c>
      <c r="G2141" s="59">
        <v>9.48</v>
      </c>
      <c r="H2141" s="60">
        <v>47.4</v>
      </c>
      <c r="I2141" s="38"/>
      <c r="J2141" s="38"/>
      <c r="L2141" s="27"/>
    </row>
    <row r="2142" spans="1:12" x14ac:dyDescent="0.25">
      <c r="A2142" s="55" t="s">
        <v>3593</v>
      </c>
      <c r="B2142" s="56" t="s">
        <v>3606</v>
      </c>
      <c r="C2142" s="57" t="s">
        <v>3607</v>
      </c>
      <c r="D2142" s="56" t="s">
        <v>6792</v>
      </c>
      <c r="E2142" s="56" t="s">
        <v>19</v>
      </c>
      <c r="F2142" s="58">
        <v>5</v>
      </c>
      <c r="G2142" s="59">
        <v>9.48</v>
      </c>
      <c r="H2142" s="60">
        <v>47.4</v>
      </c>
      <c r="I2142" s="38"/>
      <c r="J2142" s="38"/>
      <c r="L2142" s="27"/>
    </row>
    <row r="2143" spans="1:12" x14ac:dyDescent="0.25">
      <c r="A2143" s="55" t="s">
        <v>3635</v>
      </c>
      <c r="B2143" s="56" t="s">
        <v>3648</v>
      </c>
      <c r="C2143" s="57" t="s">
        <v>3649</v>
      </c>
      <c r="D2143" s="56" t="s">
        <v>6792</v>
      </c>
      <c r="E2143" s="56" t="s">
        <v>68</v>
      </c>
      <c r="F2143" s="58">
        <v>5</v>
      </c>
      <c r="G2143" s="59">
        <v>9.48</v>
      </c>
      <c r="H2143" s="60">
        <v>47.4</v>
      </c>
      <c r="I2143" s="38"/>
      <c r="J2143" s="38"/>
      <c r="L2143" s="27"/>
    </row>
    <row r="2144" spans="1:12" ht="15" customHeight="1" x14ac:dyDescent="0.25">
      <c r="A2144" s="55" t="s">
        <v>3641</v>
      </c>
      <c r="B2144" s="56" t="s">
        <v>3654</v>
      </c>
      <c r="C2144" s="57" t="s">
        <v>3655</v>
      </c>
      <c r="D2144" s="56" t="s">
        <v>6792</v>
      </c>
      <c r="E2144" s="56" t="s">
        <v>19</v>
      </c>
      <c r="F2144" s="58">
        <v>5</v>
      </c>
      <c r="G2144" s="59">
        <v>9.48</v>
      </c>
      <c r="H2144" s="60">
        <v>47.4</v>
      </c>
      <c r="I2144" s="38"/>
      <c r="J2144" s="38"/>
      <c r="L2144" s="27"/>
    </row>
    <row r="2145" spans="1:12" ht="16.5" x14ac:dyDescent="0.25">
      <c r="A2145" s="55" t="s">
        <v>3647</v>
      </c>
      <c r="B2145" s="56" t="s">
        <v>3660</v>
      </c>
      <c r="C2145" s="57" t="s">
        <v>3661</v>
      </c>
      <c r="D2145" s="56" t="s">
        <v>6792</v>
      </c>
      <c r="E2145" s="56" t="s">
        <v>19</v>
      </c>
      <c r="F2145" s="58">
        <v>5</v>
      </c>
      <c r="G2145" s="59">
        <v>9.48</v>
      </c>
      <c r="H2145" s="60">
        <v>47.4</v>
      </c>
      <c r="I2145" s="38"/>
      <c r="J2145" s="38"/>
      <c r="L2145" s="27"/>
    </row>
    <row r="2146" spans="1:12" ht="16.5" x14ac:dyDescent="0.25">
      <c r="A2146" s="55" t="s">
        <v>3761</v>
      </c>
      <c r="B2146" s="56" t="s">
        <v>3774</v>
      </c>
      <c r="C2146" s="57" t="s">
        <v>3775</v>
      </c>
      <c r="D2146" s="56" t="s">
        <v>6792</v>
      </c>
      <c r="E2146" s="56" t="s">
        <v>68</v>
      </c>
      <c r="F2146" s="58">
        <v>5</v>
      </c>
      <c r="G2146" s="59">
        <v>9.48</v>
      </c>
      <c r="H2146" s="60">
        <v>47.4</v>
      </c>
      <c r="I2146" s="38"/>
      <c r="J2146" s="38"/>
      <c r="L2146" s="27"/>
    </row>
    <row r="2147" spans="1:12" x14ac:dyDescent="0.25">
      <c r="A2147" s="55" t="s">
        <v>3767</v>
      </c>
      <c r="B2147" s="56" t="s">
        <v>3780</v>
      </c>
      <c r="C2147" s="57" t="s">
        <v>3781</v>
      </c>
      <c r="D2147" s="56" t="s">
        <v>6792</v>
      </c>
      <c r="E2147" s="56" t="s">
        <v>19</v>
      </c>
      <c r="F2147" s="58">
        <v>5</v>
      </c>
      <c r="G2147" s="59">
        <v>9.48</v>
      </c>
      <c r="H2147" s="60">
        <v>47.4</v>
      </c>
      <c r="I2147" s="38"/>
      <c r="J2147" s="38"/>
      <c r="L2147" s="27"/>
    </row>
    <row r="2148" spans="1:12" x14ac:dyDescent="0.25">
      <c r="A2148" s="55" t="s">
        <v>3419</v>
      </c>
      <c r="B2148" s="56" t="s">
        <v>3432</v>
      </c>
      <c r="C2148" s="57" t="s">
        <v>3433</v>
      </c>
      <c r="D2148" s="56" t="s">
        <v>6792</v>
      </c>
      <c r="E2148" s="56" t="s">
        <v>19</v>
      </c>
      <c r="F2148" s="58">
        <v>2</v>
      </c>
      <c r="G2148" s="59">
        <v>23.69</v>
      </c>
      <c r="H2148" s="60">
        <v>47.38</v>
      </c>
      <c r="I2148" s="38"/>
      <c r="J2148" s="38"/>
      <c r="L2148" s="27"/>
    </row>
    <row r="2149" spans="1:12" x14ac:dyDescent="0.25">
      <c r="A2149" s="55" t="s">
        <v>3632</v>
      </c>
      <c r="B2149" s="56" t="s">
        <v>3645</v>
      </c>
      <c r="C2149" s="57" t="s">
        <v>3646</v>
      </c>
      <c r="D2149" s="56" t="s">
        <v>6792</v>
      </c>
      <c r="E2149" s="56" t="s">
        <v>68</v>
      </c>
      <c r="F2149" s="58">
        <v>2</v>
      </c>
      <c r="G2149" s="59">
        <v>23.69</v>
      </c>
      <c r="H2149" s="60">
        <v>47.38</v>
      </c>
      <c r="I2149" s="38"/>
      <c r="J2149" s="38"/>
      <c r="L2149" s="27"/>
    </row>
    <row r="2150" spans="1:12" x14ac:dyDescent="0.25">
      <c r="A2150" s="55" t="s">
        <v>2697</v>
      </c>
      <c r="B2150" s="56" t="s">
        <v>2698</v>
      </c>
      <c r="C2150" s="57" t="s">
        <v>2699</v>
      </c>
      <c r="D2150" s="56" t="s">
        <v>6792</v>
      </c>
      <c r="E2150" s="56" t="s">
        <v>68</v>
      </c>
      <c r="F2150" s="58">
        <v>5</v>
      </c>
      <c r="G2150" s="59">
        <v>9.4600000000000009</v>
      </c>
      <c r="H2150" s="60">
        <v>47.3</v>
      </c>
      <c r="I2150" s="38"/>
      <c r="J2150" s="38"/>
      <c r="L2150" s="27"/>
    </row>
    <row r="2151" spans="1:12" x14ac:dyDescent="0.25">
      <c r="A2151" s="55" t="s">
        <v>5409</v>
      </c>
      <c r="B2151" s="56" t="s">
        <v>5410</v>
      </c>
      <c r="C2151" s="57" t="s">
        <v>5411</v>
      </c>
      <c r="D2151" s="56" t="s">
        <v>6792</v>
      </c>
      <c r="E2151" s="56" t="s">
        <v>68</v>
      </c>
      <c r="F2151" s="58">
        <v>3</v>
      </c>
      <c r="G2151" s="59">
        <v>15.03</v>
      </c>
      <c r="H2151" s="60">
        <v>45.09</v>
      </c>
      <c r="I2151" s="38"/>
      <c r="J2151" s="38"/>
      <c r="L2151" s="27"/>
    </row>
    <row r="2152" spans="1:12" x14ac:dyDescent="0.25">
      <c r="A2152" s="55" t="s">
        <v>4603</v>
      </c>
      <c r="B2152" s="56" t="s">
        <v>4604</v>
      </c>
      <c r="C2152" s="57" t="s">
        <v>4605</v>
      </c>
      <c r="D2152" s="56" t="s">
        <v>6792</v>
      </c>
      <c r="E2152" s="56" t="s">
        <v>12</v>
      </c>
      <c r="F2152" s="58">
        <v>5</v>
      </c>
      <c r="G2152" s="59">
        <v>8.94</v>
      </c>
      <c r="H2152" s="60">
        <v>44.7</v>
      </c>
      <c r="I2152" s="38"/>
      <c r="J2152" s="38"/>
      <c r="L2152" s="27"/>
    </row>
    <row r="2153" spans="1:12" ht="16.5" x14ac:dyDescent="0.25">
      <c r="A2153" s="55" t="s">
        <v>5519</v>
      </c>
      <c r="B2153" s="56" t="s">
        <v>5520</v>
      </c>
      <c r="C2153" s="57" t="s">
        <v>5521</v>
      </c>
      <c r="D2153" s="56" t="s">
        <v>6792</v>
      </c>
      <c r="E2153" s="56" t="s">
        <v>12</v>
      </c>
      <c r="F2153" s="58">
        <v>5</v>
      </c>
      <c r="G2153" s="59">
        <v>8.8699999999999992</v>
      </c>
      <c r="H2153" s="60">
        <v>44.35</v>
      </c>
      <c r="I2153" s="38"/>
      <c r="J2153" s="38"/>
      <c r="L2153" s="27"/>
    </row>
    <row r="2154" spans="1:12" x14ac:dyDescent="0.25">
      <c r="A2154" s="55" t="s">
        <v>5525</v>
      </c>
      <c r="B2154" s="56" t="s">
        <v>5526</v>
      </c>
      <c r="C2154" s="57" t="s">
        <v>5527</v>
      </c>
      <c r="D2154" s="56" t="s">
        <v>6792</v>
      </c>
      <c r="E2154" s="56" t="s">
        <v>12</v>
      </c>
      <c r="F2154" s="58">
        <v>5</v>
      </c>
      <c r="G2154" s="59">
        <v>8.8699999999999992</v>
      </c>
      <c r="H2154" s="60">
        <v>44.35</v>
      </c>
      <c r="I2154" s="38"/>
      <c r="J2154" s="38"/>
      <c r="L2154" s="27"/>
    </row>
    <row r="2155" spans="1:12" ht="16.5" x14ac:dyDescent="0.25">
      <c r="A2155" s="55" t="s">
        <v>6667</v>
      </c>
      <c r="B2155" s="56" t="s">
        <v>6680</v>
      </c>
      <c r="C2155" s="57" t="s">
        <v>6681</v>
      </c>
      <c r="D2155" s="56" t="s">
        <v>11</v>
      </c>
      <c r="E2155" s="56" t="s">
        <v>12</v>
      </c>
      <c r="F2155" s="61">
        <v>36</v>
      </c>
      <c r="G2155" s="59">
        <v>1.23</v>
      </c>
      <c r="H2155" s="60">
        <v>44.28</v>
      </c>
      <c r="I2155" s="38"/>
      <c r="J2155" s="38"/>
      <c r="L2155" s="27"/>
    </row>
    <row r="2156" spans="1:12" x14ac:dyDescent="0.25">
      <c r="A2156" s="55" t="s">
        <v>5427</v>
      </c>
      <c r="B2156" s="56" t="s">
        <v>5428</v>
      </c>
      <c r="C2156" s="57" t="s">
        <v>5429</v>
      </c>
      <c r="D2156" s="56" t="s">
        <v>6792</v>
      </c>
      <c r="E2156" s="56" t="s">
        <v>68</v>
      </c>
      <c r="F2156" s="58">
        <v>3</v>
      </c>
      <c r="G2156" s="59">
        <v>14.55</v>
      </c>
      <c r="H2156" s="60">
        <v>43.65</v>
      </c>
      <c r="I2156" s="38"/>
      <c r="J2156" s="38"/>
      <c r="L2156" s="27"/>
    </row>
    <row r="2157" spans="1:12" x14ac:dyDescent="0.25">
      <c r="A2157" s="55" t="s">
        <v>5430</v>
      </c>
      <c r="B2157" s="56" t="s">
        <v>5431</v>
      </c>
      <c r="C2157" s="57" t="s">
        <v>5432</v>
      </c>
      <c r="D2157" s="56" t="s">
        <v>6792</v>
      </c>
      <c r="E2157" s="56" t="s">
        <v>68</v>
      </c>
      <c r="F2157" s="58">
        <v>3</v>
      </c>
      <c r="G2157" s="59">
        <v>14.55</v>
      </c>
      <c r="H2157" s="60">
        <v>43.65</v>
      </c>
      <c r="I2157" s="38"/>
      <c r="J2157" s="38"/>
      <c r="L2157" s="27"/>
    </row>
    <row r="2158" spans="1:12" x14ac:dyDescent="0.25">
      <c r="A2158" s="55" t="s">
        <v>1247</v>
      </c>
      <c r="B2158" s="56" t="s">
        <v>1254</v>
      </c>
      <c r="C2158" s="57" t="s">
        <v>1255</v>
      </c>
      <c r="D2158" s="56" t="s">
        <v>6792</v>
      </c>
      <c r="E2158" s="56" t="s">
        <v>68</v>
      </c>
      <c r="F2158" s="58">
        <v>2</v>
      </c>
      <c r="G2158" s="59">
        <v>21.51</v>
      </c>
      <c r="H2158" s="60">
        <v>43.02</v>
      </c>
      <c r="I2158" s="38"/>
      <c r="J2158" s="38"/>
      <c r="L2158" s="27"/>
    </row>
    <row r="2159" spans="1:12" x14ac:dyDescent="0.25">
      <c r="A2159" s="55" t="s">
        <v>6264</v>
      </c>
      <c r="B2159" s="56" t="s">
        <v>6278</v>
      </c>
      <c r="C2159" s="57" t="s">
        <v>6279</v>
      </c>
      <c r="D2159" s="56" t="s">
        <v>6792</v>
      </c>
      <c r="E2159" s="56" t="s">
        <v>68</v>
      </c>
      <c r="F2159" s="58">
        <v>7</v>
      </c>
      <c r="G2159" s="59">
        <v>6.14</v>
      </c>
      <c r="H2159" s="60">
        <v>42.98</v>
      </c>
      <c r="I2159" s="38"/>
      <c r="J2159" s="38"/>
      <c r="L2159" s="27"/>
    </row>
    <row r="2160" spans="1:12" x14ac:dyDescent="0.25">
      <c r="A2160" s="55" t="s">
        <v>6159</v>
      </c>
      <c r="B2160" s="56" t="s">
        <v>6172</v>
      </c>
      <c r="C2160" s="57" t="s">
        <v>6173</v>
      </c>
      <c r="D2160" s="56" t="s">
        <v>6792</v>
      </c>
      <c r="E2160" s="56" t="s">
        <v>68</v>
      </c>
      <c r="F2160" s="58">
        <v>7</v>
      </c>
      <c r="G2160" s="59">
        <v>6.12</v>
      </c>
      <c r="H2160" s="60">
        <v>42.84</v>
      </c>
      <c r="I2160" s="38"/>
      <c r="J2160" s="38"/>
      <c r="L2160" s="27"/>
    </row>
    <row r="2161" spans="1:12" x14ac:dyDescent="0.25">
      <c r="A2161" s="55" t="s">
        <v>4366</v>
      </c>
      <c r="B2161" s="56" t="s">
        <v>4367</v>
      </c>
      <c r="C2161" s="57" t="s">
        <v>4368</v>
      </c>
      <c r="D2161" s="56" t="s">
        <v>6792</v>
      </c>
      <c r="E2161" s="56" t="s">
        <v>12</v>
      </c>
      <c r="F2161" s="58">
        <v>3</v>
      </c>
      <c r="G2161" s="59">
        <v>14.25</v>
      </c>
      <c r="H2161" s="60">
        <v>42.75</v>
      </c>
      <c r="I2161" s="38"/>
      <c r="J2161" s="38"/>
      <c r="L2161" s="27"/>
    </row>
    <row r="2162" spans="1:12" ht="16.5" x14ac:dyDescent="0.25">
      <c r="A2162" s="55" t="s">
        <v>4996</v>
      </c>
      <c r="B2162" s="56" t="s">
        <v>5000</v>
      </c>
      <c r="C2162" s="57" t="s">
        <v>5001</v>
      </c>
      <c r="D2162" s="56" t="s">
        <v>6792</v>
      </c>
      <c r="E2162" s="56" t="s">
        <v>12</v>
      </c>
      <c r="F2162" s="58">
        <v>5</v>
      </c>
      <c r="G2162" s="59">
        <v>8.5399999999999991</v>
      </c>
      <c r="H2162" s="60">
        <v>42.7</v>
      </c>
      <c r="I2162" s="38"/>
      <c r="J2162" s="38"/>
      <c r="L2162" s="27"/>
    </row>
    <row r="2163" spans="1:12" x14ac:dyDescent="0.25">
      <c r="A2163" s="55" t="s">
        <v>2817</v>
      </c>
      <c r="B2163" s="56" t="s">
        <v>2818</v>
      </c>
      <c r="C2163" s="57" t="s">
        <v>1568</v>
      </c>
      <c r="D2163" s="56" t="s">
        <v>6792</v>
      </c>
      <c r="E2163" s="56" t="s">
        <v>68</v>
      </c>
      <c r="F2163" s="58">
        <v>2</v>
      </c>
      <c r="G2163" s="59">
        <v>21.22</v>
      </c>
      <c r="H2163" s="60">
        <v>42.44</v>
      </c>
      <c r="I2163" s="38"/>
      <c r="J2163" s="38"/>
      <c r="L2163" s="27"/>
    </row>
    <row r="2164" spans="1:12" x14ac:dyDescent="0.25">
      <c r="A2164" s="55" t="s">
        <v>6162</v>
      </c>
      <c r="B2164" s="56" t="s">
        <v>6175</v>
      </c>
      <c r="C2164" s="57" t="s">
        <v>6176</v>
      </c>
      <c r="D2164" s="56" t="s">
        <v>6792</v>
      </c>
      <c r="E2164" s="56" t="s">
        <v>12</v>
      </c>
      <c r="F2164" s="58">
        <v>5</v>
      </c>
      <c r="G2164" s="59">
        <v>8.4499999999999993</v>
      </c>
      <c r="H2164" s="60">
        <v>42.25</v>
      </c>
      <c r="I2164" s="38"/>
      <c r="J2164" s="38"/>
      <c r="L2164" s="27"/>
    </row>
    <row r="2165" spans="1:12" x14ac:dyDescent="0.25">
      <c r="A2165" s="55" t="s">
        <v>5442</v>
      </c>
      <c r="B2165" s="56" t="s">
        <v>5443</v>
      </c>
      <c r="C2165" s="57" t="s">
        <v>5444</v>
      </c>
      <c r="D2165" s="56" t="s">
        <v>6792</v>
      </c>
      <c r="E2165" s="56" t="s">
        <v>68</v>
      </c>
      <c r="F2165" s="58">
        <v>3</v>
      </c>
      <c r="G2165" s="59">
        <v>13.86</v>
      </c>
      <c r="H2165" s="60">
        <v>41.58</v>
      </c>
      <c r="I2165" s="38"/>
      <c r="J2165" s="38"/>
      <c r="L2165" s="27"/>
    </row>
    <row r="2166" spans="1:12" ht="24.75" x14ac:dyDescent="0.25">
      <c r="A2166" s="55" t="s">
        <v>3028</v>
      </c>
      <c r="B2166" s="56" t="s">
        <v>3029</v>
      </c>
      <c r="C2166" s="57" t="s">
        <v>3030</v>
      </c>
      <c r="D2166" s="56" t="s">
        <v>11</v>
      </c>
      <c r="E2166" s="56" t="s">
        <v>68</v>
      </c>
      <c r="F2166" s="58">
        <v>5</v>
      </c>
      <c r="G2166" s="59">
        <v>8.1999999999999993</v>
      </c>
      <c r="H2166" s="60">
        <v>41</v>
      </c>
      <c r="I2166" s="38"/>
      <c r="J2166" s="38"/>
      <c r="K2166" s="27" t="s">
        <v>3301</v>
      </c>
      <c r="L2166" s="27"/>
    </row>
    <row r="2167" spans="1:12" x14ac:dyDescent="0.25">
      <c r="A2167" s="55" t="s">
        <v>5343</v>
      </c>
      <c r="B2167" s="56" t="s">
        <v>5344</v>
      </c>
      <c r="C2167" s="57" t="s">
        <v>5345</v>
      </c>
      <c r="D2167" s="56" t="s">
        <v>6792</v>
      </c>
      <c r="E2167" s="56" t="s">
        <v>12</v>
      </c>
      <c r="F2167" s="58">
        <v>3</v>
      </c>
      <c r="G2167" s="59">
        <v>13.65</v>
      </c>
      <c r="H2167" s="60">
        <v>40.950000000000003</v>
      </c>
      <c r="I2167" s="38"/>
      <c r="J2167" s="38"/>
      <c r="K2167" s="27" t="s">
        <v>6533</v>
      </c>
      <c r="L2167" s="27"/>
    </row>
    <row r="2168" spans="1:12" x14ac:dyDescent="0.25">
      <c r="A2168" s="55" t="s">
        <v>2995</v>
      </c>
      <c r="B2168" s="56" t="s">
        <v>2996</v>
      </c>
      <c r="C2168" s="57" t="s">
        <v>2997</v>
      </c>
      <c r="D2168" s="56" t="s">
        <v>6792</v>
      </c>
      <c r="E2168" s="56" t="s">
        <v>93</v>
      </c>
      <c r="F2168" s="58">
        <v>4</v>
      </c>
      <c r="G2168" s="59">
        <v>10.130000000000001</v>
      </c>
      <c r="H2168" s="60">
        <v>40.520000000000003</v>
      </c>
      <c r="I2168" s="38"/>
      <c r="J2168" s="38"/>
      <c r="L2168" s="27"/>
    </row>
    <row r="2169" spans="1:12" ht="15" customHeight="1" x14ac:dyDescent="0.25">
      <c r="A2169" s="55" t="s">
        <v>4578</v>
      </c>
      <c r="B2169" s="56" t="s">
        <v>4579</v>
      </c>
      <c r="C2169" s="57" t="s">
        <v>4580</v>
      </c>
      <c r="D2169" s="56" t="s">
        <v>6792</v>
      </c>
      <c r="E2169" s="56" t="s">
        <v>68</v>
      </c>
      <c r="F2169" s="58">
        <v>5</v>
      </c>
      <c r="G2169" s="59">
        <v>8.0500000000000007</v>
      </c>
      <c r="H2169" s="60">
        <v>40.25</v>
      </c>
      <c r="I2169" s="38"/>
      <c r="J2169" s="38"/>
      <c r="L2169" s="27"/>
    </row>
    <row r="2170" spans="1:12" x14ac:dyDescent="0.25">
      <c r="A2170" s="55" t="s">
        <v>5439</v>
      </c>
      <c r="B2170" s="56" t="s">
        <v>5440</v>
      </c>
      <c r="C2170" s="57" t="s">
        <v>5441</v>
      </c>
      <c r="D2170" s="56" t="s">
        <v>6792</v>
      </c>
      <c r="E2170" s="56" t="s">
        <v>68</v>
      </c>
      <c r="F2170" s="58">
        <v>3</v>
      </c>
      <c r="G2170" s="59">
        <v>13.29</v>
      </c>
      <c r="H2170" s="60">
        <v>39.869999999999997</v>
      </c>
      <c r="I2170" s="38"/>
      <c r="J2170" s="38"/>
      <c r="L2170" s="27"/>
    </row>
    <row r="2171" spans="1:12" x14ac:dyDescent="0.25">
      <c r="A2171" s="55" t="s">
        <v>4479</v>
      </c>
      <c r="B2171" s="56" t="s">
        <v>4483</v>
      </c>
      <c r="C2171" s="57" t="s">
        <v>4484</v>
      </c>
      <c r="D2171" s="56" t="s">
        <v>6792</v>
      </c>
      <c r="E2171" s="56" t="s">
        <v>68</v>
      </c>
      <c r="F2171" s="61">
        <v>5</v>
      </c>
      <c r="G2171" s="59">
        <v>7.8</v>
      </c>
      <c r="H2171" s="60">
        <v>39</v>
      </c>
      <c r="I2171" s="38"/>
      <c r="J2171" s="38"/>
      <c r="L2171" s="27"/>
    </row>
    <row r="2172" spans="1:12" x14ac:dyDescent="0.25">
      <c r="A2172" s="55" t="s">
        <v>6186</v>
      </c>
      <c r="B2172" s="56" t="s">
        <v>6199</v>
      </c>
      <c r="C2172" s="57" t="s">
        <v>6200</v>
      </c>
      <c r="D2172" s="56" t="s">
        <v>6792</v>
      </c>
      <c r="E2172" s="56" t="s">
        <v>12</v>
      </c>
      <c r="F2172" s="58">
        <v>5</v>
      </c>
      <c r="G2172" s="59">
        <v>7.7</v>
      </c>
      <c r="H2172" s="60">
        <v>38.5</v>
      </c>
      <c r="I2172" s="38"/>
      <c r="J2172" s="38"/>
      <c r="L2172" s="27"/>
    </row>
    <row r="2173" spans="1:12" x14ac:dyDescent="0.25">
      <c r="A2173" s="55" t="s">
        <v>5139</v>
      </c>
      <c r="B2173" s="56" t="s">
        <v>5143</v>
      </c>
      <c r="C2173" s="57" t="s">
        <v>5144</v>
      </c>
      <c r="D2173" s="56" t="s">
        <v>6792</v>
      </c>
      <c r="E2173" s="56" t="s">
        <v>68</v>
      </c>
      <c r="F2173" s="58">
        <v>5</v>
      </c>
      <c r="G2173" s="59">
        <v>7.38</v>
      </c>
      <c r="H2173" s="60">
        <v>36.9</v>
      </c>
      <c r="I2173" s="38"/>
      <c r="J2173" s="38"/>
      <c r="L2173" s="27"/>
    </row>
    <row r="2174" spans="1:12" ht="16.5" x14ac:dyDescent="0.25">
      <c r="A2174" s="55" t="s">
        <v>656</v>
      </c>
      <c r="B2174" s="56" t="s">
        <v>657</v>
      </c>
      <c r="C2174" s="57" t="s">
        <v>658</v>
      </c>
      <c r="D2174" s="56" t="s">
        <v>6792</v>
      </c>
      <c r="E2174" s="56" t="s">
        <v>19</v>
      </c>
      <c r="F2174" s="58">
        <v>7</v>
      </c>
      <c r="G2174" s="59">
        <v>5.21</v>
      </c>
      <c r="H2174" s="60">
        <v>36.47</v>
      </c>
      <c r="I2174" s="38"/>
      <c r="J2174" s="38"/>
      <c r="L2174" s="27"/>
    </row>
    <row r="2175" spans="1:12" x14ac:dyDescent="0.25">
      <c r="A2175" s="55" t="s">
        <v>1206</v>
      </c>
      <c r="B2175" s="56" t="s">
        <v>1210</v>
      </c>
      <c r="C2175" s="57" t="s">
        <v>1211</v>
      </c>
      <c r="D2175" s="56" t="s">
        <v>6792</v>
      </c>
      <c r="E2175" s="56" t="s">
        <v>19</v>
      </c>
      <c r="F2175" s="58">
        <v>5</v>
      </c>
      <c r="G2175" s="59">
        <v>7.11</v>
      </c>
      <c r="H2175" s="60">
        <v>35.549999999999997</v>
      </c>
      <c r="I2175" s="38"/>
      <c r="J2175" s="38"/>
      <c r="L2175" s="27"/>
    </row>
    <row r="2176" spans="1:12" x14ac:dyDescent="0.25">
      <c r="A2176" s="55" t="s">
        <v>3289</v>
      </c>
      <c r="B2176" s="56" t="s">
        <v>3303</v>
      </c>
      <c r="C2176" s="57" t="s">
        <v>3304</v>
      </c>
      <c r="D2176" s="56" t="s">
        <v>6792</v>
      </c>
      <c r="E2176" s="56" t="s">
        <v>19</v>
      </c>
      <c r="F2176" s="58">
        <v>5</v>
      </c>
      <c r="G2176" s="59">
        <v>7.11</v>
      </c>
      <c r="H2176" s="60">
        <v>35.549999999999997</v>
      </c>
      <c r="I2176" s="38"/>
      <c r="J2176" s="38"/>
      <c r="L2176" s="27"/>
    </row>
    <row r="2177" spans="1:12" x14ac:dyDescent="0.25">
      <c r="A2177" s="55" t="s">
        <v>3458</v>
      </c>
      <c r="B2177" s="56" t="s">
        <v>3471</v>
      </c>
      <c r="C2177" s="57" t="s">
        <v>3472</v>
      </c>
      <c r="D2177" s="56" t="s">
        <v>6792</v>
      </c>
      <c r="E2177" s="56" t="s">
        <v>19</v>
      </c>
      <c r="F2177" s="58">
        <v>5</v>
      </c>
      <c r="G2177" s="59">
        <v>7.11</v>
      </c>
      <c r="H2177" s="60">
        <v>35.549999999999997</v>
      </c>
      <c r="I2177" s="38"/>
      <c r="J2177" s="38"/>
      <c r="L2177" s="27"/>
    </row>
    <row r="2178" spans="1:12" x14ac:dyDescent="0.25">
      <c r="A2178" s="55" t="s">
        <v>3461</v>
      </c>
      <c r="B2178" s="56" t="s">
        <v>3474</v>
      </c>
      <c r="C2178" s="57" t="s">
        <v>3475</v>
      </c>
      <c r="D2178" s="56" t="s">
        <v>6792</v>
      </c>
      <c r="E2178" s="56" t="s">
        <v>19</v>
      </c>
      <c r="F2178" s="58">
        <v>5</v>
      </c>
      <c r="G2178" s="59">
        <v>7.11</v>
      </c>
      <c r="H2178" s="60">
        <v>35.549999999999997</v>
      </c>
      <c r="I2178" s="38"/>
      <c r="J2178" s="38"/>
      <c r="L2178" s="27"/>
    </row>
    <row r="2179" spans="1:12" ht="16.5" x14ac:dyDescent="0.25">
      <c r="A2179" s="55" t="s">
        <v>3515</v>
      </c>
      <c r="B2179" s="56" t="s">
        <v>3528</v>
      </c>
      <c r="C2179" s="57" t="s">
        <v>3529</v>
      </c>
      <c r="D2179" s="56" t="s">
        <v>6792</v>
      </c>
      <c r="E2179" s="56" t="s">
        <v>19</v>
      </c>
      <c r="F2179" s="58">
        <v>5</v>
      </c>
      <c r="G2179" s="59">
        <v>7.11</v>
      </c>
      <c r="H2179" s="60">
        <v>35.549999999999997</v>
      </c>
      <c r="I2179" s="38"/>
      <c r="J2179" s="38"/>
      <c r="L2179" s="27"/>
    </row>
    <row r="2180" spans="1:12" x14ac:dyDescent="0.25">
      <c r="A2180" s="55" t="s">
        <v>4388</v>
      </c>
      <c r="B2180" s="56" t="s">
        <v>4392</v>
      </c>
      <c r="C2180" s="57" t="s">
        <v>4393</v>
      </c>
      <c r="D2180" s="56" t="s">
        <v>6792</v>
      </c>
      <c r="E2180" s="56" t="s">
        <v>12</v>
      </c>
      <c r="F2180" s="58">
        <v>5</v>
      </c>
      <c r="G2180" s="59">
        <v>7.11</v>
      </c>
      <c r="H2180" s="60">
        <v>35.549999999999997</v>
      </c>
      <c r="I2180" s="38"/>
      <c r="J2180" s="38"/>
      <c r="L2180" s="27"/>
    </row>
    <row r="2181" spans="1:12" x14ac:dyDescent="0.25">
      <c r="A2181" s="55" t="s">
        <v>4397</v>
      </c>
      <c r="B2181" s="56" t="s">
        <v>4401</v>
      </c>
      <c r="C2181" s="57" t="s">
        <v>4402</v>
      </c>
      <c r="D2181" s="56" t="s">
        <v>6792</v>
      </c>
      <c r="E2181" s="56" t="s">
        <v>12</v>
      </c>
      <c r="F2181" s="58">
        <v>5</v>
      </c>
      <c r="G2181" s="59">
        <v>7.11</v>
      </c>
      <c r="H2181" s="60">
        <v>35.549999999999997</v>
      </c>
      <c r="I2181" s="38"/>
      <c r="J2181" s="38"/>
      <c r="L2181" s="27"/>
    </row>
    <row r="2182" spans="1:12" x14ac:dyDescent="0.25">
      <c r="A2182" s="55" t="s">
        <v>1225</v>
      </c>
      <c r="B2182" s="56" t="s">
        <v>1230</v>
      </c>
      <c r="C2182" s="57" t="s">
        <v>1231</v>
      </c>
      <c r="D2182" s="56" t="s">
        <v>6792</v>
      </c>
      <c r="E2182" s="56" t="s">
        <v>68</v>
      </c>
      <c r="F2182" s="58">
        <v>13</v>
      </c>
      <c r="G2182" s="59">
        <v>2.67</v>
      </c>
      <c r="H2182" s="60">
        <v>34.71</v>
      </c>
      <c r="I2182" s="38"/>
      <c r="J2182" s="38"/>
      <c r="L2182" s="27"/>
    </row>
    <row r="2183" spans="1:12" x14ac:dyDescent="0.25">
      <c r="A2183" s="55" t="s">
        <v>5424</v>
      </c>
      <c r="B2183" s="56" t="s">
        <v>5425</v>
      </c>
      <c r="C2183" s="57" t="s">
        <v>5426</v>
      </c>
      <c r="D2183" s="56" t="s">
        <v>6792</v>
      </c>
      <c r="E2183" s="56" t="s">
        <v>68</v>
      </c>
      <c r="F2183" s="58">
        <v>3</v>
      </c>
      <c r="G2183" s="59">
        <v>11.5</v>
      </c>
      <c r="H2183" s="60">
        <v>34.5</v>
      </c>
      <c r="I2183" s="38"/>
      <c r="J2183" s="38"/>
      <c r="L2183" s="27"/>
    </row>
    <row r="2184" spans="1:12" x14ac:dyDescent="0.25">
      <c r="A2184" s="55" t="s">
        <v>4463</v>
      </c>
      <c r="B2184" s="56" t="s">
        <v>4467</v>
      </c>
      <c r="C2184" s="57" t="s">
        <v>4468</v>
      </c>
      <c r="D2184" s="56" t="s">
        <v>6792</v>
      </c>
      <c r="E2184" s="56" t="s">
        <v>12</v>
      </c>
      <c r="F2184" s="61">
        <v>2</v>
      </c>
      <c r="G2184" s="59">
        <v>17.13</v>
      </c>
      <c r="H2184" s="60">
        <v>34.26</v>
      </c>
      <c r="I2184" s="38"/>
      <c r="J2184" s="38"/>
      <c r="L2184" s="27"/>
    </row>
    <row r="2185" spans="1:12" x14ac:dyDescent="0.25">
      <c r="A2185" s="55" t="s">
        <v>968</v>
      </c>
      <c r="B2185" s="56" t="s">
        <v>969</v>
      </c>
      <c r="C2185" s="57" t="s">
        <v>970</v>
      </c>
      <c r="D2185" s="56" t="s">
        <v>6792</v>
      </c>
      <c r="E2185" s="56" t="s">
        <v>19</v>
      </c>
      <c r="F2185" s="58">
        <v>7</v>
      </c>
      <c r="G2185" s="59">
        <v>4.8099999999999996</v>
      </c>
      <c r="H2185" s="60">
        <v>33.67</v>
      </c>
      <c r="I2185" s="38"/>
      <c r="J2185" s="38"/>
      <c r="L2185" s="27"/>
    </row>
    <row r="2186" spans="1:12" x14ac:dyDescent="0.25">
      <c r="A2186" s="55" t="s">
        <v>5421</v>
      </c>
      <c r="B2186" s="56" t="s">
        <v>5422</v>
      </c>
      <c r="C2186" s="57" t="s">
        <v>5423</v>
      </c>
      <c r="D2186" s="56" t="s">
        <v>6792</v>
      </c>
      <c r="E2186" s="56" t="s">
        <v>68</v>
      </c>
      <c r="F2186" s="58">
        <v>3</v>
      </c>
      <c r="G2186" s="59">
        <v>11.17</v>
      </c>
      <c r="H2186" s="60">
        <v>33.51</v>
      </c>
      <c r="I2186" s="38"/>
      <c r="J2186" s="38"/>
      <c r="L2186" s="27"/>
    </row>
    <row r="2187" spans="1:12" x14ac:dyDescent="0.25">
      <c r="A2187" s="55" t="s">
        <v>5926</v>
      </c>
      <c r="B2187" s="56" t="s">
        <v>5930</v>
      </c>
      <c r="C2187" s="57" t="s">
        <v>5931</v>
      </c>
      <c r="D2187" s="56" t="s">
        <v>6792</v>
      </c>
      <c r="E2187" s="56" t="s">
        <v>19</v>
      </c>
      <c r="F2187" s="58">
        <v>7</v>
      </c>
      <c r="G2187" s="59">
        <v>4.74</v>
      </c>
      <c r="H2187" s="60">
        <v>33.18</v>
      </c>
      <c r="I2187" s="38"/>
      <c r="J2187" s="38"/>
      <c r="L2187" s="27"/>
    </row>
    <row r="2188" spans="1:12" ht="15" customHeight="1" x14ac:dyDescent="0.25">
      <c r="A2188" s="55" t="s">
        <v>4515</v>
      </c>
      <c r="B2188" s="56" t="s">
        <v>4519</v>
      </c>
      <c r="C2188" s="57" t="s">
        <v>4520</v>
      </c>
      <c r="D2188" s="56" t="s">
        <v>6792</v>
      </c>
      <c r="E2188" s="56" t="s">
        <v>12</v>
      </c>
      <c r="F2188" s="61">
        <v>5</v>
      </c>
      <c r="G2188" s="59">
        <v>6.41</v>
      </c>
      <c r="H2188" s="60">
        <v>32.049999999999997</v>
      </c>
      <c r="I2188" s="38"/>
      <c r="J2188" s="38"/>
      <c r="L2188" s="27"/>
    </row>
    <row r="2189" spans="1:12" x14ac:dyDescent="0.25">
      <c r="A2189" s="55" t="s">
        <v>4494</v>
      </c>
      <c r="B2189" s="56" t="s">
        <v>4498</v>
      </c>
      <c r="C2189" s="57" t="s">
        <v>4499</v>
      </c>
      <c r="D2189" s="56" t="s">
        <v>6792</v>
      </c>
      <c r="E2189" s="56" t="s">
        <v>12</v>
      </c>
      <c r="F2189" s="61">
        <v>3</v>
      </c>
      <c r="G2189" s="59">
        <v>10.68</v>
      </c>
      <c r="H2189" s="60">
        <v>32.04</v>
      </c>
      <c r="I2189" s="38"/>
      <c r="J2189" s="38"/>
      <c r="L2189" s="27"/>
    </row>
    <row r="2190" spans="1:12" x14ac:dyDescent="0.25">
      <c r="A2190" s="55" t="s">
        <v>5403</v>
      </c>
      <c r="B2190" s="56" t="s">
        <v>5404</v>
      </c>
      <c r="C2190" s="57" t="s">
        <v>5405</v>
      </c>
      <c r="D2190" s="56" t="s">
        <v>6792</v>
      </c>
      <c r="E2190" s="56" t="s">
        <v>68</v>
      </c>
      <c r="F2190" s="58">
        <v>3</v>
      </c>
      <c r="G2190" s="59">
        <v>10.63</v>
      </c>
      <c r="H2190" s="60">
        <v>31.89</v>
      </c>
      <c r="I2190" s="38"/>
      <c r="J2190" s="38"/>
      <c r="L2190" s="27"/>
    </row>
    <row r="2191" spans="1:12" x14ac:dyDescent="0.25">
      <c r="A2191" s="55" t="s">
        <v>5406</v>
      </c>
      <c r="B2191" s="56" t="s">
        <v>5407</v>
      </c>
      <c r="C2191" s="57" t="s">
        <v>5408</v>
      </c>
      <c r="D2191" s="56" t="s">
        <v>6792</v>
      </c>
      <c r="E2191" s="56" t="s">
        <v>68</v>
      </c>
      <c r="F2191" s="58">
        <v>3</v>
      </c>
      <c r="G2191" s="59">
        <v>10.63</v>
      </c>
      <c r="H2191" s="60">
        <v>31.89</v>
      </c>
      <c r="I2191" s="38"/>
      <c r="J2191" s="38"/>
      <c r="L2191" s="27"/>
    </row>
    <row r="2192" spans="1:12" x14ac:dyDescent="0.25">
      <c r="A2192" s="55" t="s">
        <v>5496</v>
      </c>
      <c r="B2192" s="56" t="s">
        <v>5497</v>
      </c>
      <c r="C2192" s="57" t="s">
        <v>5498</v>
      </c>
      <c r="D2192" s="56" t="s">
        <v>6792</v>
      </c>
      <c r="E2192" s="56" t="s">
        <v>698</v>
      </c>
      <c r="F2192" s="58">
        <v>2</v>
      </c>
      <c r="G2192" s="59">
        <v>15.9</v>
      </c>
      <c r="H2192" s="60">
        <v>31.8</v>
      </c>
      <c r="I2192" s="38"/>
      <c r="J2192" s="38"/>
      <c r="L2192" s="27"/>
    </row>
    <row r="2193" spans="1:12" x14ac:dyDescent="0.25">
      <c r="A2193" s="55" t="s">
        <v>5472</v>
      </c>
      <c r="B2193" s="56" t="s">
        <v>5473</v>
      </c>
      <c r="C2193" s="57" t="s">
        <v>5474</v>
      </c>
      <c r="D2193" s="56" t="s">
        <v>6792</v>
      </c>
      <c r="E2193" s="56" t="s">
        <v>12</v>
      </c>
      <c r="F2193" s="58">
        <v>2</v>
      </c>
      <c r="G2193" s="59">
        <v>15.72</v>
      </c>
      <c r="H2193" s="60">
        <v>31.44</v>
      </c>
      <c r="I2193" s="38"/>
      <c r="J2193" s="38"/>
      <c r="K2193" s="27" t="s">
        <v>6533</v>
      </c>
      <c r="L2193" s="27"/>
    </row>
    <row r="2194" spans="1:12" x14ac:dyDescent="0.25">
      <c r="A2194" s="55" t="s">
        <v>4645</v>
      </c>
      <c r="B2194" s="56" t="s">
        <v>4646</v>
      </c>
      <c r="C2194" s="57" t="s">
        <v>4647</v>
      </c>
      <c r="D2194" s="56" t="s">
        <v>6792</v>
      </c>
      <c r="E2194" s="56" t="s">
        <v>12</v>
      </c>
      <c r="F2194" s="58">
        <v>5</v>
      </c>
      <c r="G2194" s="59">
        <v>5.99</v>
      </c>
      <c r="H2194" s="60">
        <v>29.95</v>
      </c>
      <c r="I2194" s="38"/>
      <c r="J2194" s="38"/>
      <c r="L2194" s="27"/>
    </row>
    <row r="2195" spans="1:12" x14ac:dyDescent="0.25">
      <c r="A2195" s="55" t="s">
        <v>1347</v>
      </c>
      <c r="B2195" s="56" t="s">
        <v>1354</v>
      </c>
      <c r="C2195" s="57" t="s">
        <v>1355</v>
      </c>
      <c r="D2195" s="56" t="s">
        <v>6792</v>
      </c>
      <c r="E2195" s="56" t="s">
        <v>19</v>
      </c>
      <c r="F2195" s="58">
        <v>5</v>
      </c>
      <c r="G2195" s="59">
        <v>5.94</v>
      </c>
      <c r="H2195" s="60">
        <v>29.7</v>
      </c>
      <c r="I2195" s="38"/>
      <c r="J2195" s="38"/>
      <c r="L2195" s="27"/>
    </row>
    <row r="2196" spans="1:12" x14ac:dyDescent="0.25">
      <c r="A2196" s="55" t="s">
        <v>3392</v>
      </c>
      <c r="B2196" s="56" t="s">
        <v>3405</v>
      </c>
      <c r="C2196" s="57" t="s">
        <v>3406</v>
      </c>
      <c r="D2196" s="56" t="s">
        <v>6792</v>
      </c>
      <c r="E2196" s="56" t="s">
        <v>68</v>
      </c>
      <c r="F2196" s="58">
        <v>5</v>
      </c>
      <c r="G2196" s="59">
        <v>5.92</v>
      </c>
      <c r="H2196" s="60">
        <v>29.6</v>
      </c>
      <c r="I2196" s="38"/>
      <c r="J2196" s="38"/>
      <c r="L2196" s="27"/>
    </row>
    <row r="2197" spans="1:12" x14ac:dyDescent="0.25">
      <c r="A2197" s="55" t="s">
        <v>1344</v>
      </c>
      <c r="B2197" s="56" t="s">
        <v>1351</v>
      </c>
      <c r="C2197" s="57" t="s">
        <v>1352</v>
      </c>
      <c r="D2197" s="56" t="s">
        <v>6792</v>
      </c>
      <c r="E2197" s="56" t="s">
        <v>19</v>
      </c>
      <c r="F2197" s="58">
        <v>5</v>
      </c>
      <c r="G2197" s="59">
        <v>5.81</v>
      </c>
      <c r="H2197" s="60">
        <v>29.05</v>
      </c>
      <c r="I2197" s="38"/>
      <c r="J2197" s="38"/>
      <c r="L2197" s="27"/>
    </row>
    <row r="2198" spans="1:12" x14ac:dyDescent="0.25">
      <c r="A2198" s="55" t="s">
        <v>1350</v>
      </c>
      <c r="B2198" s="56" t="s">
        <v>1357</v>
      </c>
      <c r="C2198" s="57" t="s">
        <v>1358</v>
      </c>
      <c r="D2198" s="56" t="s">
        <v>6792</v>
      </c>
      <c r="E2198" s="56" t="s">
        <v>19</v>
      </c>
      <c r="F2198" s="58">
        <v>5</v>
      </c>
      <c r="G2198" s="59">
        <v>5.81</v>
      </c>
      <c r="H2198" s="60">
        <v>29.05</v>
      </c>
      <c r="I2198" s="38"/>
      <c r="J2198" s="38"/>
      <c r="L2198" s="27"/>
    </row>
    <row r="2199" spans="1:12" ht="16.5" x14ac:dyDescent="0.25">
      <c r="A2199" s="55" t="s">
        <v>5310</v>
      </c>
      <c r="B2199" s="56" t="s">
        <v>5311</v>
      </c>
      <c r="C2199" s="57" t="s">
        <v>5312</v>
      </c>
      <c r="D2199" s="56" t="s">
        <v>11</v>
      </c>
      <c r="E2199" s="56" t="s">
        <v>12</v>
      </c>
      <c r="F2199" s="58">
        <v>3</v>
      </c>
      <c r="G2199" s="59">
        <v>9.65</v>
      </c>
      <c r="H2199" s="60">
        <v>28.95</v>
      </c>
      <c r="I2199" s="38"/>
      <c r="J2199" s="38"/>
      <c r="K2199" s="27" t="s">
        <v>6533</v>
      </c>
      <c r="L2199" s="27"/>
    </row>
    <row r="2200" spans="1:12" x14ac:dyDescent="0.25">
      <c r="A2200" s="55" t="s">
        <v>5510</v>
      </c>
      <c r="B2200" s="56" t="s">
        <v>5511</v>
      </c>
      <c r="C2200" s="57" t="s">
        <v>5512</v>
      </c>
      <c r="D2200" s="56" t="s">
        <v>6792</v>
      </c>
      <c r="E2200" s="56" t="s">
        <v>12</v>
      </c>
      <c r="F2200" s="58">
        <v>5</v>
      </c>
      <c r="G2200" s="59">
        <v>5.71</v>
      </c>
      <c r="H2200" s="60">
        <v>28.55</v>
      </c>
      <c r="I2200" s="38"/>
      <c r="J2200" s="38"/>
      <c r="L2200" s="27"/>
    </row>
    <row r="2201" spans="1:12" x14ac:dyDescent="0.25">
      <c r="A2201" s="55" t="s">
        <v>3590</v>
      </c>
      <c r="B2201" s="56" t="s">
        <v>3603</v>
      </c>
      <c r="C2201" s="57" t="s">
        <v>3604</v>
      </c>
      <c r="D2201" s="56" t="s">
        <v>6792</v>
      </c>
      <c r="E2201" s="56" t="s">
        <v>68</v>
      </c>
      <c r="F2201" s="58">
        <v>5</v>
      </c>
      <c r="G2201" s="59">
        <v>5.69</v>
      </c>
      <c r="H2201" s="60">
        <v>28.45</v>
      </c>
      <c r="I2201" s="38"/>
      <c r="J2201" s="38"/>
      <c r="L2201" s="27"/>
    </row>
    <row r="2202" spans="1:12" x14ac:dyDescent="0.25">
      <c r="A2202" s="55" t="s">
        <v>4409</v>
      </c>
      <c r="B2202" s="56" t="s">
        <v>4413</v>
      </c>
      <c r="C2202" s="57" t="s">
        <v>4414</v>
      </c>
      <c r="D2202" s="56" t="s">
        <v>6792</v>
      </c>
      <c r="E2202" s="56" t="s">
        <v>12</v>
      </c>
      <c r="F2202" s="58">
        <v>5</v>
      </c>
      <c r="G2202" s="59">
        <v>5.67</v>
      </c>
      <c r="H2202" s="60">
        <v>28.35</v>
      </c>
      <c r="I2202" s="38"/>
      <c r="J2202" s="38"/>
      <c r="L2202" s="27"/>
    </row>
    <row r="2203" spans="1:12" x14ac:dyDescent="0.25">
      <c r="A2203" s="55" t="s">
        <v>5068</v>
      </c>
      <c r="B2203" s="56" t="s">
        <v>5072</v>
      </c>
      <c r="C2203" s="57" t="s">
        <v>5073</v>
      </c>
      <c r="D2203" s="56" t="s">
        <v>6792</v>
      </c>
      <c r="E2203" s="56" t="s">
        <v>12</v>
      </c>
      <c r="F2203" s="58">
        <v>5</v>
      </c>
      <c r="G2203" s="59">
        <v>5.67</v>
      </c>
      <c r="H2203" s="60">
        <v>28.35</v>
      </c>
      <c r="I2203" s="38"/>
      <c r="J2203" s="38"/>
      <c r="L2203" s="27"/>
    </row>
    <row r="2204" spans="1:12" x14ac:dyDescent="0.25">
      <c r="A2204" s="55" t="s">
        <v>5106</v>
      </c>
      <c r="B2204" s="56" t="s">
        <v>5110</v>
      </c>
      <c r="C2204" s="57" t="s">
        <v>5111</v>
      </c>
      <c r="D2204" s="56" t="s">
        <v>6792</v>
      </c>
      <c r="E2204" s="56" t="s">
        <v>12</v>
      </c>
      <c r="F2204" s="58">
        <v>5</v>
      </c>
      <c r="G2204" s="59">
        <v>5.67</v>
      </c>
      <c r="H2204" s="60">
        <v>28.35</v>
      </c>
      <c r="I2204" s="38"/>
      <c r="J2204" s="38"/>
      <c r="L2204" s="27"/>
    </row>
    <row r="2205" spans="1:12" ht="24.75" x14ac:dyDescent="0.25">
      <c r="A2205" s="55" t="s">
        <v>3031</v>
      </c>
      <c r="B2205" s="56" t="s">
        <v>3032</v>
      </c>
      <c r="C2205" s="57" t="s">
        <v>3033</v>
      </c>
      <c r="D2205" s="56" t="s">
        <v>11</v>
      </c>
      <c r="E2205" s="56" t="s">
        <v>68</v>
      </c>
      <c r="F2205" s="58">
        <v>5</v>
      </c>
      <c r="G2205" s="59">
        <v>5.61</v>
      </c>
      <c r="H2205" s="60">
        <v>28.05</v>
      </c>
      <c r="I2205" s="38"/>
      <c r="J2205" s="38"/>
      <c r="K2205" s="27" t="s">
        <v>3301</v>
      </c>
      <c r="L2205" s="27"/>
    </row>
    <row r="2206" spans="1:12" x14ac:dyDescent="0.25">
      <c r="A2206" s="55" t="s">
        <v>5513</v>
      </c>
      <c r="B2206" s="56" t="s">
        <v>5514</v>
      </c>
      <c r="C2206" s="57" t="s">
        <v>5515</v>
      </c>
      <c r="D2206" s="56" t="s">
        <v>6792</v>
      </c>
      <c r="E2206" s="56" t="s">
        <v>12</v>
      </c>
      <c r="F2206" s="58">
        <v>4</v>
      </c>
      <c r="G2206" s="59">
        <v>6.93</v>
      </c>
      <c r="H2206" s="60">
        <v>27.72</v>
      </c>
      <c r="I2206" s="38"/>
      <c r="J2206" s="38"/>
      <c r="L2206" s="27"/>
    </row>
    <row r="2207" spans="1:12" x14ac:dyDescent="0.25">
      <c r="A2207" s="55" t="s">
        <v>6183</v>
      </c>
      <c r="B2207" s="56" t="s">
        <v>6196</v>
      </c>
      <c r="C2207" s="57" t="s">
        <v>6197</v>
      </c>
      <c r="D2207" s="56" t="s">
        <v>6792</v>
      </c>
      <c r="E2207" s="56" t="s">
        <v>12</v>
      </c>
      <c r="F2207" s="58">
        <v>2</v>
      </c>
      <c r="G2207" s="59">
        <v>13.74</v>
      </c>
      <c r="H2207" s="60">
        <v>27.48</v>
      </c>
      <c r="I2207" s="38"/>
      <c r="J2207" s="38"/>
      <c r="L2207" s="27"/>
    </row>
    <row r="2208" spans="1:12" x14ac:dyDescent="0.25">
      <c r="A2208" s="55" t="s">
        <v>1262</v>
      </c>
      <c r="B2208" s="56" t="s">
        <v>1269</v>
      </c>
      <c r="C2208" s="57" t="s">
        <v>1270</v>
      </c>
      <c r="D2208" s="56" t="s">
        <v>6792</v>
      </c>
      <c r="E2208" s="56" t="s">
        <v>1271</v>
      </c>
      <c r="F2208" s="58">
        <v>3</v>
      </c>
      <c r="G2208" s="59">
        <v>8.93</v>
      </c>
      <c r="H2208" s="60">
        <v>26.79</v>
      </c>
      <c r="I2208" s="38"/>
      <c r="J2208" s="38"/>
      <c r="L2208" s="27"/>
    </row>
    <row r="2209" spans="1:12" x14ac:dyDescent="0.25">
      <c r="A2209" s="55" t="s">
        <v>5388</v>
      </c>
      <c r="B2209" s="56" t="s">
        <v>5389</v>
      </c>
      <c r="C2209" s="57" t="s">
        <v>5390</v>
      </c>
      <c r="D2209" s="56" t="s">
        <v>6792</v>
      </c>
      <c r="E2209" s="56" t="s">
        <v>68</v>
      </c>
      <c r="F2209" s="58">
        <v>3</v>
      </c>
      <c r="G2209" s="59">
        <v>8.74</v>
      </c>
      <c r="H2209" s="60">
        <v>26.22</v>
      </c>
      <c r="I2209" s="38"/>
      <c r="J2209" s="38"/>
      <c r="L2209" s="27"/>
    </row>
    <row r="2210" spans="1:12" x14ac:dyDescent="0.25">
      <c r="A2210" s="55" t="s">
        <v>5418</v>
      </c>
      <c r="B2210" s="56" t="s">
        <v>5419</v>
      </c>
      <c r="C2210" s="57" t="s">
        <v>5420</v>
      </c>
      <c r="D2210" s="56" t="s">
        <v>6792</v>
      </c>
      <c r="E2210" s="56" t="s">
        <v>68</v>
      </c>
      <c r="F2210" s="58">
        <v>3</v>
      </c>
      <c r="G2210" s="59">
        <v>8.4600000000000009</v>
      </c>
      <c r="H2210" s="60">
        <v>25.38</v>
      </c>
      <c r="I2210" s="38"/>
      <c r="J2210" s="38"/>
      <c r="L2210" s="27"/>
    </row>
    <row r="2211" spans="1:12" x14ac:dyDescent="0.25">
      <c r="A2211" s="55" t="s">
        <v>5391</v>
      </c>
      <c r="B2211" s="56" t="s">
        <v>5392</v>
      </c>
      <c r="C2211" s="57" t="s">
        <v>5393</v>
      </c>
      <c r="D2211" s="56" t="s">
        <v>6792</v>
      </c>
      <c r="E2211" s="56" t="s">
        <v>68</v>
      </c>
      <c r="F2211" s="58">
        <v>3</v>
      </c>
      <c r="G2211" s="59">
        <v>8.27</v>
      </c>
      <c r="H2211" s="60">
        <v>24.81</v>
      </c>
      <c r="I2211" s="38"/>
      <c r="J2211" s="38"/>
      <c r="L2211" s="27"/>
    </row>
    <row r="2212" spans="1:12" x14ac:dyDescent="0.25">
      <c r="A2212" s="55" t="s">
        <v>5490</v>
      </c>
      <c r="B2212" s="56" t="s">
        <v>5491</v>
      </c>
      <c r="C2212" s="57" t="s">
        <v>5492</v>
      </c>
      <c r="D2212" s="56" t="s">
        <v>6792</v>
      </c>
      <c r="E2212" s="56" t="s">
        <v>12</v>
      </c>
      <c r="F2212" s="58">
        <v>2</v>
      </c>
      <c r="G2212" s="59">
        <v>12.21</v>
      </c>
      <c r="H2212" s="60">
        <v>24.42</v>
      </c>
      <c r="I2212" s="38"/>
      <c r="J2212" s="38"/>
      <c r="K2212" s="27" t="s">
        <v>6533</v>
      </c>
      <c r="L2212" s="27"/>
    </row>
    <row r="2213" spans="1:12" x14ac:dyDescent="0.25">
      <c r="A2213" s="55" t="s">
        <v>5415</v>
      </c>
      <c r="B2213" s="56" t="s">
        <v>5416</v>
      </c>
      <c r="C2213" s="57" t="s">
        <v>5417</v>
      </c>
      <c r="D2213" s="56" t="s">
        <v>6792</v>
      </c>
      <c r="E2213" s="56" t="s">
        <v>68</v>
      </c>
      <c r="F2213" s="58">
        <v>3</v>
      </c>
      <c r="G2213" s="59">
        <v>8.1199999999999992</v>
      </c>
      <c r="H2213" s="60">
        <v>24.36</v>
      </c>
      <c r="I2213" s="38"/>
      <c r="J2213" s="38"/>
      <c r="L2213" s="27"/>
    </row>
    <row r="2214" spans="1:12" x14ac:dyDescent="0.25">
      <c r="A2214" s="55" t="s">
        <v>4375</v>
      </c>
      <c r="B2214" s="56" t="s">
        <v>4376</v>
      </c>
      <c r="C2214" s="57" t="s">
        <v>4377</v>
      </c>
      <c r="D2214" s="56" t="s">
        <v>6792</v>
      </c>
      <c r="E2214" s="56" t="s">
        <v>12</v>
      </c>
      <c r="F2214" s="58">
        <v>7</v>
      </c>
      <c r="G2214" s="59">
        <v>3.42</v>
      </c>
      <c r="H2214" s="60">
        <v>23.94</v>
      </c>
      <c r="I2214" s="38"/>
      <c r="J2214" s="38"/>
      <c r="L2214" s="27"/>
    </row>
    <row r="2215" spans="1:12" x14ac:dyDescent="0.25">
      <c r="A2215" s="55" t="s">
        <v>3584</v>
      </c>
      <c r="B2215" s="56" t="s">
        <v>3597</v>
      </c>
      <c r="C2215" s="57" t="s">
        <v>3598</v>
      </c>
      <c r="D2215" s="56" t="s">
        <v>6792</v>
      </c>
      <c r="E2215" s="56" t="s">
        <v>68</v>
      </c>
      <c r="F2215" s="58">
        <v>5</v>
      </c>
      <c r="G2215" s="59">
        <v>4.74</v>
      </c>
      <c r="H2215" s="60">
        <v>23.7</v>
      </c>
      <c r="I2215" s="38"/>
      <c r="J2215" s="38"/>
      <c r="L2215" s="27"/>
    </row>
    <row r="2216" spans="1:12" x14ac:dyDescent="0.25">
      <c r="A2216" s="55" t="s">
        <v>3710</v>
      </c>
      <c r="B2216" s="56" t="s">
        <v>3723</v>
      </c>
      <c r="C2216" s="57" t="s">
        <v>3724</v>
      </c>
      <c r="D2216" s="56" t="s">
        <v>6792</v>
      </c>
      <c r="E2216" s="56" t="s">
        <v>68</v>
      </c>
      <c r="F2216" s="58">
        <v>5</v>
      </c>
      <c r="G2216" s="59">
        <v>4.74</v>
      </c>
      <c r="H2216" s="60">
        <v>23.7</v>
      </c>
      <c r="I2216" s="38"/>
      <c r="J2216" s="38"/>
      <c r="L2216" s="27"/>
    </row>
    <row r="2217" spans="1:12" x14ac:dyDescent="0.25">
      <c r="A2217" s="55" t="s">
        <v>5017</v>
      </c>
      <c r="B2217" s="56" t="s">
        <v>5021</v>
      </c>
      <c r="C2217" s="57" t="s">
        <v>5022</v>
      </c>
      <c r="D2217" s="56" t="s">
        <v>6792</v>
      </c>
      <c r="E2217" s="56" t="s">
        <v>12</v>
      </c>
      <c r="F2217" s="58">
        <v>5</v>
      </c>
      <c r="G2217" s="59">
        <v>4.74</v>
      </c>
      <c r="H2217" s="60">
        <v>23.7</v>
      </c>
      <c r="I2217" s="38"/>
      <c r="J2217" s="38"/>
      <c r="L2217" s="27"/>
    </row>
    <row r="2218" spans="1:12" x14ac:dyDescent="0.25">
      <c r="A2218" s="55" t="s">
        <v>5932</v>
      </c>
      <c r="B2218" s="56" t="s">
        <v>5936</v>
      </c>
      <c r="C2218" s="57" t="s">
        <v>5937</v>
      </c>
      <c r="D2218" s="56" t="s">
        <v>6792</v>
      </c>
      <c r="E2218" s="56" t="s">
        <v>19</v>
      </c>
      <c r="F2218" s="58">
        <v>2</v>
      </c>
      <c r="G2218" s="59">
        <v>11.84</v>
      </c>
      <c r="H2218" s="60">
        <v>23.68</v>
      </c>
      <c r="I2218" s="38"/>
      <c r="J2218" s="38"/>
      <c r="L2218" s="27"/>
    </row>
    <row r="2219" spans="1:12" x14ac:dyDescent="0.25">
      <c r="A2219" s="55" t="s">
        <v>5552</v>
      </c>
      <c r="B2219" s="56" t="s">
        <v>5553</v>
      </c>
      <c r="C2219" s="57" t="s">
        <v>5554</v>
      </c>
      <c r="D2219" s="56" t="s">
        <v>6792</v>
      </c>
      <c r="E2219" s="56" t="s">
        <v>68</v>
      </c>
      <c r="F2219" s="58">
        <v>5</v>
      </c>
      <c r="G2219" s="59">
        <v>4.55</v>
      </c>
      <c r="H2219" s="60">
        <v>22.75</v>
      </c>
      <c r="I2219" s="38"/>
      <c r="J2219" s="38"/>
      <c r="L2219" s="27"/>
    </row>
    <row r="2220" spans="1:12" x14ac:dyDescent="0.25">
      <c r="A2220" s="55" t="s">
        <v>3530</v>
      </c>
      <c r="B2220" s="56" t="s">
        <v>3543</v>
      </c>
      <c r="C2220" s="57" t="s">
        <v>3544</v>
      </c>
      <c r="D2220" s="56" t="s">
        <v>6792</v>
      </c>
      <c r="E2220" s="56" t="s">
        <v>19</v>
      </c>
      <c r="F2220" s="58">
        <v>5</v>
      </c>
      <c r="G2220" s="59">
        <v>4.2699999999999996</v>
      </c>
      <c r="H2220" s="60">
        <v>21.35</v>
      </c>
      <c r="I2220" s="38"/>
      <c r="J2220" s="38"/>
      <c r="L2220" s="27"/>
    </row>
    <row r="2221" spans="1:12" ht="16.5" x14ac:dyDescent="0.25">
      <c r="A2221" s="55" t="s">
        <v>3656</v>
      </c>
      <c r="B2221" s="56" t="s">
        <v>3669</v>
      </c>
      <c r="C2221" s="57" t="s">
        <v>3670</v>
      </c>
      <c r="D2221" s="56" t="s">
        <v>6792</v>
      </c>
      <c r="E2221" s="56" t="s">
        <v>19</v>
      </c>
      <c r="F2221" s="58">
        <v>5</v>
      </c>
      <c r="G2221" s="59">
        <v>4.2699999999999996</v>
      </c>
      <c r="H2221" s="60">
        <v>21.35</v>
      </c>
      <c r="I2221" s="38"/>
      <c r="J2221" s="38"/>
      <c r="L2221" s="27"/>
    </row>
    <row r="2222" spans="1:12" x14ac:dyDescent="0.25">
      <c r="A2222" s="55" t="s">
        <v>4512</v>
      </c>
      <c r="B2222" s="56" t="s">
        <v>4516</v>
      </c>
      <c r="C2222" s="57" t="s">
        <v>4517</v>
      </c>
      <c r="D2222" s="56" t="s">
        <v>6792</v>
      </c>
      <c r="E2222" s="56" t="s">
        <v>68</v>
      </c>
      <c r="F2222" s="61">
        <v>5</v>
      </c>
      <c r="G2222" s="59">
        <v>4.2699999999999996</v>
      </c>
      <c r="H2222" s="60">
        <v>21.35</v>
      </c>
      <c r="I2222" s="38"/>
      <c r="J2222" s="38"/>
      <c r="L2222" s="27"/>
    </row>
    <row r="2223" spans="1:12" x14ac:dyDescent="0.25">
      <c r="A2223" s="55" t="s">
        <v>5047</v>
      </c>
      <c r="B2223" s="56" t="s">
        <v>5051</v>
      </c>
      <c r="C2223" s="57" t="s">
        <v>5052</v>
      </c>
      <c r="D2223" s="56" t="s">
        <v>6792</v>
      </c>
      <c r="E2223" s="56" t="s">
        <v>68</v>
      </c>
      <c r="F2223" s="58">
        <v>5</v>
      </c>
      <c r="G2223" s="59">
        <v>4.2699999999999996</v>
      </c>
      <c r="H2223" s="60">
        <v>21.35</v>
      </c>
      <c r="I2223" s="38"/>
      <c r="J2223" s="38"/>
      <c r="L2223" s="27"/>
    </row>
    <row r="2224" spans="1:12" x14ac:dyDescent="0.25">
      <c r="A2224" s="55" t="s">
        <v>5053</v>
      </c>
      <c r="B2224" s="56" t="s">
        <v>5057</v>
      </c>
      <c r="C2224" s="57" t="s">
        <v>5058</v>
      </c>
      <c r="D2224" s="56" t="s">
        <v>6792</v>
      </c>
      <c r="E2224" s="56" t="s">
        <v>68</v>
      </c>
      <c r="F2224" s="58">
        <v>5</v>
      </c>
      <c r="G2224" s="59">
        <v>4.2699999999999996</v>
      </c>
      <c r="H2224" s="60">
        <v>21.35</v>
      </c>
      <c r="I2224" s="38"/>
      <c r="J2224" s="38"/>
      <c r="L2224" s="27"/>
    </row>
    <row r="2225" spans="1:12" x14ac:dyDescent="0.25">
      <c r="A2225" s="55" t="s">
        <v>5056</v>
      </c>
      <c r="B2225" s="56" t="s">
        <v>5060</v>
      </c>
      <c r="C2225" s="57" t="s">
        <v>5061</v>
      </c>
      <c r="D2225" s="56" t="s">
        <v>6792</v>
      </c>
      <c r="E2225" s="56" t="s">
        <v>68</v>
      </c>
      <c r="F2225" s="58">
        <v>5</v>
      </c>
      <c r="G2225" s="59">
        <v>4.2699999999999996</v>
      </c>
      <c r="H2225" s="60">
        <v>21.35</v>
      </c>
      <c r="I2225" s="38"/>
      <c r="J2225" s="38"/>
      <c r="L2225" s="27"/>
    </row>
    <row r="2226" spans="1:12" x14ac:dyDescent="0.25">
      <c r="A2226" s="55" t="s">
        <v>5059</v>
      </c>
      <c r="B2226" s="56" t="s">
        <v>5063</v>
      </c>
      <c r="C2226" s="57" t="s">
        <v>5064</v>
      </c>
      <c r="D2226" s="56" t="s">
        <v>6792</v>
      </c>
      <c r="E2226" s="56" t="s">
        <v>68</v>
      </c>
      <c r="F2226" s="58">
        <v>5</v>
      </c>
      <c r="G2226" s="59">
        <v>4.2699999999999996</v>
      </c>
      <c r="H2226" s="60">
        <v>21.35</v>
      </c>
      <c r="I2226" s="38"/>
      <c r="J2226" s="38"/>
      <c r="L2226" s="27"/>
    </row>
    <row r="2227" spans="1:12" ht="16.5" x14ac:dyDescent="0.25">
      <c r="A2227" s="55" t="s">
        <v>5454</v>
      </c>
      <c r="B2227" s="56" t="s">
        <v>5455</v>
      </c>
      <c r="C2227" s="57" t="s">
        <v>5456</v>
      </c>
      <c r="D2227" s="56" t="s">
        <v>11</v>
      </c>
      <c r="E2227" s="56" t="s">
        <v>12</v>
      </c>
      <c r="F2227" s="58">
        <v>2</v>
      </c>
      <c r="G2227" s="59">
        <v>10.64</v>
      </c>
      <c r="H2227" s="60">
        <v>21.28</v>
      </c>
      <c r="I2227" s="38"/>
      <c r="J2227" s="38"/>
      <c r="K2227" s="27" t="s">
        <v>6533</v>
      </c>
      <c r="L2227" s="27"/>
    </row>
    <row r="2228" spans="1:12" ht="24.75" x14ac:dyDescent="0.25">
      <c r="A2228" s="55" t="s">
        <v>3034</v>
      </c>
      <c r="B2228" s="56" t="s">
        <v>3035</v>
      </c>
      <c r="C2228" s="57" t="s">
        <v>3036</v>
      </c>
      <c r="D2228" s="56" t="s">
        <v>11</v>
      </c>
      <c r="E2228" s="56" t="s">
        <v>68</v>
      </c>
      <c r="F2228" s="58">
        <v>5</v>
      </c>
      <c r="G2228" s="59">
        <v>4.2</v>
      </c>
      <c r="H2228" s="60">
        <v>21</v>
      </c>
      <c r="I2228" s="38"/>
      <c r="J2228" s="38"/>
      <c r="K2228" s="27" t="s">
        <v>3301</v>
      </c>
      <c r="L2228" s="27"/>
    </row>
    <row r="2229" spans="1:12" x14ac:dyDescent="0.25">
      <c r="A2229" s="55" t="s">
        <v>4775</v>
      </c>
      <c r="B2229" s="56" t="s">
        <v>4776</v>
      </c>
      <c r="C2229" s="57" t="s">
        <v>4777</v>
      </c>
      <c r="D2229" s="56" t="s">
        <v>6792</v>
      </c>
      <c r="E2229" s="56" t="s">
        <v>12</v>
      </c>
      <c r="F2229" s="58">
        <v>2</v>
      </c>
      <c r="G2229" s="59">
        <v>10.18</v>
      </c>
      <c r="H2229" s="60">
        <v>20.36</v>
      </c>
      <c r="I2229" s="38"/>
      <c r="J2229" s="38"/>
      <c r="L2229" s="27"/>
    </row>
    <row r="2230" spans="1:12" x14ac:dyDescent="0.25">
      <c r="A2230" s="55" t="s">
        <v>5911</v>
      </c>
      <c r="B2230" s="56" t="s">
        <v>5915</v>
      </c>
      <c r="C2230" s="57" t="s">
        <v>5916</v>
      </c>
      <c r="D2230" s="56" t="s">
        <v>6792</v>
      </c>
      <c r="E2230" s="56" t="s">
        <v>12</v>
      </c>
      <c r="F2230" s="58">
        <v>5</v>
      </c>
      <c r="G2230" s="59">
        <v>3.95</v>
      </c>
      <c r="H2230" s="60">
        <v>19.75</v>
      </c>
      <c r="I2230" s="38"/>
      <c r="J2230" s="38"/>
      <c r="L2230" s="27"/>
    </row>
    <row r="2231" spans="1:12" x14ac:dyDescent="0.25">
      <c r="A2231" s="55" t="s">
        <v>1212</v>
      </c>
      <c r="B2231" s="56" t="s">
        <v>1217</v>
      </c>
      <c r="C2231" s="57" t="s">
        <v>1218</v>
      </c>
      <c r="D2231" s="56" t="s">
        <v>6792</v>
      </c>
      <c r="E2231" s="56" t="s">
        <v>68</v>
      </c>
      <c r="F2231" s="58">
        <v>3</v>
      </c>
      <c r="G2231" s="59">
        <v>6.41</v>
      </c>
      <c r="H2231" s="60">
        <v>19.23</v>
      </c>
      <c r="I2231" s="38"/>
      <c r="J2231" s="38"/>
      <c r="L2231" s="27"/>
    </row>
    <row r="2232" spans="1:12" x14ac:dyDescent="0.25">
      <c r="A2232" s="55" t="s">
        <v>3416</v>
      </c>
      <c r="B2232" s="56" t="s">
        <v>3429</v>
      </c>
      <c r="C2232" s="57" t="s">
        <v>3430</v>
      </c>
      <c r="D2232" s="56" t="s">
        <v>6792</v>
      </c>
      <c r="E2232" s="56" t="s">
        <v>19</v>
      </c>
      <c r="F2232" s="58">
        <v>2</v>
      </c>
      <c r="G2232" s="59">
        <v>9.48</v>
      </c>
      <c r="H2232" s="60">
        <v>18.96</v>
      </c>
      <c r="I2232" s="38"/>
      <c r="J2232" s="38"/>
      <c r="L2232" s="27"/>
    </row>
    <row r="2233" spans="1:12" ht="16.5" x14ac:dyDescent="0.25">
      <c r="A2233" s="55" t="s">
        <v>4378</v>
      </c>
      <c r="B2233" s="56" t="s">
        <v>4379</v>
      </c>
      <c r="C2233" s="57" t="s">
        <v>4380</v>
      </c>
      <c r="D2233" s="56" t="s">
        <v>11</v>
      </c>
      <c r="E2233" s="56" t="s">
        <v>12</v>
      </c>
      <c r="F2233" s="58">
        <v>5</v>
      </c>
      <c r="G2233" s="59">
        <v>3.66</v>
      </c>
      <c r="H2233" s="60">
        <v>18.3</v>
      </c>
      <c r="I2233" s="38"/>
      <c r="J2233" s="38"/>
      <c r="L2233" s="27"/>
    </row>
    <row r="2234" spans="1:12" ht="16.5" x14ac:dyDescent="0.25">
      <c r="A2234" s="55" t="s">
        <v>5562</v>
      </c>
      <c r="B2234" s="56" t="s">
        <v>5566</v>
      </c>
      <c r="C2234" s="57" t="s">
        <v>5567</v>
      </c>
      <c r="D2234" s="56" t="s">
        <v>6792</v>
      </c>
      <c r="E2234" s="56" t="s">
        <v>68</v>
      </c>
      <c r="F2234" s="58">
        <v>5</v>
      </c>
      <c r="G2234" s="59">
        <v>3.64</v>
      </c>
      <c r="H2234" s="60">
        <v>18.2</v>
      </c>
      <c r="I2234" s="38"/>
      <c r="J2234" s="38"/>
      <c r="L2234" s="27"/>
    </row>
    <row r="2235" spans="1:12" x14ac:dyDescent="0.25">
      <c r="A2235" s="55" t="s">
        <v>5558</v>
      </c>
      <c r="B2235" s="56" t="s">
        <v>5559</v>
      </c>
      <c r="C2235" s="57" t="s">
        <v>5560</v>
      </c>
      <c r="D2235" s="56" t="s">
        <v>6792</v>
      </c>
      <c r="E2235" s="56" t="s">
        <v>12</v>
      </c>
      <c r="F2235" s="58">
        <v>2</v>
      </c>
      <c r="G2235" s="59">
        <v>8.9</v>
      </c>
      <c r="H2235" s="60">
        <v>17.8</v>
      </c>
      <c r="I2235" s="38"/>
      <c r="J2235" s="38"/>
      <c r="L2235" s="27"/>
    </row>
    <row r="2236" spans="1:12" x14ac:dyDescent="0.25">
      <c r="A2236" s="55" t="s">
        <v>5522</v>
      </c>
      <c r="B2236" s="56" t="s">
        <v>5523</v>
      </c>
      <c r="C2236" s="57" t="s">
        <v>5524</v>
      </c>
      <c r="D2236" s="56" t="s">
        <v>6792</v>
      </c>
      <c r="E2236" s="56" t="s">
        <v>12</v>
      </c>
      <c r="F2236" s="58">
        <v>2</v>
      </c>
      <c r="G2236" s="59">
        <v>8.8699999999999992</v>
      </c>
      <c r="H2236" s="60">
        <v>17.739999999999998</v>
      </c>
      <c r="I2236" s="38"/>
      <c r="J2236" s="38"/>
      <c r="L2236" s="27"/>
    </row>
    <row r="2237" spans="1:12" x14ac:dyDescent="0.25">
      <c r="A2237" s="55" t="s">
        <v>6141</v>
      </c>
      <c r="B2237" s="56" t="s">
        <v>6154</v>
      </c>
      <c r="C2237" s="57" t="s">
        <v>6155</v>
      </c>
      <c r="D2237" s="56" t="s">
        <v>6792</v>
      </c>
      <c r="E2237" s="56" t="s">
        <v>68</v>
      </c>
      <c r="F2237" s="58">
        <v>3</v>
      </c>
      <c r="G2237" s="59">
        <v>5.73</v>
      </c>
      <c r="H2237" s="60">
        <v>17.190000000000001</v>
      </c>
      <c r="I2237" s="38"/>
      <c r="J2237" s="38"/>
      <c r="L2237" s="27"/>
    </row>
    <row r="2238" spans="1:12" x14ac:dyDescent="0.25">
      <c r="A2238" s="55" t="s">
        <v>3407</v>
      </c>
      <c r="B2238" s="56" t="s">
        <v>3420</v>
      </c>
      <c r="C2238" s="57" t="s">
        <v>3421</v>
      </c>
      <c r="D2238" s="56" t="s">
        <v>6792</v>
      </c>
      <c r="E2238" s="56" t="s">
        <v>68</v>
      </c>
      <c r="F2238" s="58">
        <v>7</v>
      </c>
      <c r="G2238" s="59">
        <v>2.37</v>
      </c>
      <c r="H2238" s="60">
        <v>16.59</v>
      </c>
      <c r="I2238" s="38"/>
      <c r="J2238" s="38"/>
      <c r="L2238" s="27"/>
    </row>
    <row r="2239" spans="1:12" ht="16.5" x14ac:dyDescent="0.25">
      <c r="A2239" s="55" t="s">
        <v>1353</v>
      </c>
      <c r="B2239" s="56" t="s">
        <v>1360</v>
      </c>
      <c r="C2239" s="57" t="s">
        <v>1361</v>
      </c>
      <c r="D2239" s="56" t="s">
        <v>11</v>
      </c>
      <c r="E2239" s="56" t="s">
        <v>19</v>
      </c>
      <c r="F2239" s="58">
        <v>5</v>
      </c>
      <c r="G2239" s="59">
        <v>3.31</v>
      </c>
      <c r="H2239" s="60">
        <v>16.55</v>
      </c>
      <c r="I2239" s="38"/>
      <c r="J2239" s="38"/>
      <c r="L2239" s="27"/>
    </row>
    <row r="2240" spans="1:12" x14ac:dyDescent="0.25">
      <c r="A2240" s="55" t="s">
        <v>2196</v>
      </c>
      <c r="B2240" s="56" t="s">
        <v>2197</v>
      </c>
      <c r="C2240" s="57" t="s">
        <v>2198</v>
      </c>
      <c r="D2240" s="56" t="s">
        <v>6792</v>
      </c>
      <c r="E2240" s="56" t="s">
        <v>68</v>
      </c>
      <c r="F2240" s="61">
        <v>5</v>
      </c>
      <c r="G2240" s="59">
        <v>3.21</v>
      </c>
      <c r="H2240" s="60">
        <v>16.05</v>
      </c>
      <c r="I2240" s="38"/>
      <c r="J2240" s="38"/>
      <c r="L2240" s="27"/>
    </row>
    <row r="2241" spans="1:12" x14ac:dyDescent="0.25">
      <c r="A2241" s="55" t="s">
        <v>5008</v>
      </c>
      <c r="B2241" s="56" t="s">
        <v>5012</v>
      </c>
      <c r="C2241" s="57" t="s">
        <v>5013</v>
      </c>
      <c r="D2241" s="56" t="s">
        <v>6792</v>
      </c>
      <c r="E2241" s="56" t="s">
        <v>68</v>
      </c>
      <c r="F2241" s="58">
        <v>5</v>
      </c>
      <c r="G2241" s="59">
        <v>3.21</v>
      </c>
      <c r="H2241" s="60">
        <v>16.05</v>
      </c>
      <c r="I2241" s="38"/>
      <c r="J2241" s="38"/>
      <c r="L2241" s="27"/>
    </row>
    <row r="2242" spans="1:12" x14ac:dyDescent="0.25">
      <c r="A2242" s="55" t="s">
        <v>5050</v>
      </c>
      <c r="B2242" s="56" t="s">
        <v>5054</v>
      </c>
      <c r="C2242" s="57" t="s">
        <v>5055</v>
      </c>
      <c r="D2242" s="56" t="s">
        <v>6792</v>
      </c>
      <c r="E2242" s="56" t="s">
        <v>68</v>
      </c>
      <c r="F2242" s="58">
        <v>5</v>
      </c>
      <c r="G2242" s="59">
        <v>3.21</v>
      </c>
      <c r="H2242" s="60">
        <v>16.05</v>
      </c>
      <c r="I2242" s="38"/>
      <c r="J2242" s="38"/>
      <c r="L2242" s="27"/>
    </row>
    <row r="2243" spans="1:12" x14ac:dyDescent="0.25">
      <c r="A2243" s="55" t="s">
        <v>5259</v>
      </c>
      <c r="B2243" s="56" t="s">
        <v>5260</v>
      </c>
      <c r="C2243" s="57" t="s">
        <v>5261</v>
      </c>
      <c r="D2243" s="56" t="s">
        <v>6792</v>
      </c>
      <c r="E2243" s="56" t="s">
        <v>93</v>
      </c>
      <c r="F2243" s="58">
        <v>3</v>
      </c>
      <c r="G2243" s="59">
        <v>5.25</v>
      </c>
      <c r="H2243" s="60">
        <v>15.75</v>
      </c>
      <c r="I2243" s="38"/>
      <c r="J2243" s="38"/>
      <c r="L2243" s="27"/>
    </row>
    <row r="2244" spans="1:12" x14ac:dyDescent="0.25">
      <c r="A2244" s="55" t="s">
        <v>5376</v>
      </c>
      <c r="B2244" s="56" t="s">
        <v>5377</v>
      </c>
      <c r="C2244" s="57" t="s">
        <v>5378</v>
      </c>
      <c r="D2244" s="56" t="s">
        <v>6792</v>
      </c>
      <c r="E2244" s="56" t="s">
        <v>93</v>
      </c>
      <c r="F2244" s="58">
        <v>3</v>
      </c>
      <c r="G2244" s="59">
        <v>5.25</v>
      </c>
      <c r="H2244" s="60">
        <v>15.75</v>
      </c>
      <c r="I2244" s="38"/>
      <c r="J2244" s="38"/>
      <c r="L2244" s="27"/>
    </row>
    <row r="2245" spans="1:12" x14ac:dyDescent="0.25">
      <c r="A2245" s="55" t="s">
        <v>5394</v>
      </c>
      <c r="B2245" s="56" t="s">
        <v>5395</v>
      </c>
      <c r="C2245" s="57" t="s">
        <v>5396</v>
      </c>
      <c r="D2245" s="56" t="s">
        <v>6792</v>
      </c>
      <c r="E2245" s="56" t="s">
        <v>68</v>
      </c>
      <c r="F2245" s="58">
        <v>3</v>
      </c>
      <c r="G2245" s="59">
        <v>4.95</v>
      </c>
      <c r="H2245" s="60">
        <v>14.85</v>
      </c>
      <c r="I2245" s="38"/>
      <c r="J2245" s="38"/>
      <c r="L2245" s="27"/>
    </row>
    <row r="2246" spans="1:12" ht="16.5" x14ac:dyDescent="0.25">
      <c r="A2246" s="55" t="s">
        <v>3602</v>
      </c>
      <c r="B2246" s="56" t="s">
        <v>3615</v>
      </c>
      <c r="C2246" s="57" t="s">
        <v>3616</v>
      </c>
      <c r="D2246" s="56" t="s">
        <v>6792</v>
      </c>
      <c r="E2246" s="56" t="s">
        <v>19</v>
      </c>
      <c r="F2246" s="58">
        <v>3</v>
      </c>
      <c r="G2246" s="59">
        <v>4.74</v>
      </c>
      <c r="H2246" s="60">
        <v>14.22</v>
      </c>
      <c r="I2246" s="38"/>
      <c r="J2246" s="38"/>
      <c r="L2246" s="27"/>
    </row>
    <row r="2247" spans="1:12" x14ac:dyDescent="0.25">
      <c r="A2247" s="55" t="s">
        <v>3413</v>
      </c>
      <c r="B2247" s="56" t="s">
        <v>3426</v>
      </c>
      <c r="C2247" s="57" t="s">
        <v>3427</v>
      </c>
      <c r="D2247" s="56" t="s">
        <v>6792</v>
      </c>
      <c r="E2247" s="56" t="s">
        <v>68</v>
      </c>
      <c r="F2247" s="58">
        <v>5</v>
      </c>
      <c r="G2247" s="59">
        <v>2.84</v>
      </c>
      <c r="H2247" s="60">
        <v>14.2</v>
      </c>
      <c r="I2247" s="38"/>
      <c r="J2247" s="38"/>
      <c r="L2247" s="31"/>
    </row>
    <row r="2248" spans="1:12" x14ac:dyDescent="0.25">
      <c r="A2248" s="55" t="s">
        <v>3587</v>
      </c>
      <c r="B2248" s="56" t="s">
        <v>3600</v>
      </c>
      <c r="C2248" s="57" t="s">
        <v>3601</v>
      </c>
      <c r="D2248" s="56" t="s">
        <v>6792</v>
      </c>
      <c r="E2248" s="56" t="s">
        <v>68</v>
      </c>
      <c r="F2248" s="58">
        <v>5</v>
      </c>
      <c r="G2248" s="59">
        <v>2.84</v>
      </c>
      <c r="H2248" s="60">
        <v>14.2</v>
      </c>
      <c r="I2248" s="38"/>
      <c r="J2248" s="38"/>
      <c r="L2248" s="31"/>
    </row>
    <row r="2249" spans="1:12" x14ac:dyDescent="0.25">
      <c r="A2249" s="55" t="s">
        <v>5385</v>
      </c>
      <c r="B2249" s="56" t="s">
        <v>5386</v>
      </c>
      <c r="C2249" s="57" t="s">
        <v>5387</v>
      </c>
      <c r="D2249" s="56" t="s">
        <v>6792</v>
      </c>
      <c r="E2249" s="56" t="s">
        <v>68</v>
      </c>
      <c r="F2249" s="58">
        <v>3</v>
      </c>
      <c r="G2249" s="59">
        <v>4.49</v>
      </c>
      <c r="H2249" s="60">
        <v>13.47</v>
      </c>
      <c r="I2249" s="38"/>
      <c r="J2249" s="38"/>
      <c r="L2249" s="31"/>
    </row>
    <row r="2250" spans="1:12" x14ac:dyDescent="0.25">
      <c r="A2250" s="55" t="s">
        <v>5011</v>
      </c>
      <c r="B2250" s="56" t="s">
        <v>5015</v>
      </c>
      <c r="C2250" s="57" t="s">
        <v>5016</v>
      </c>
      <c r="D2250" s="56" t="s">
        <v>6792</v>
      </c>
      <c r="E2250" s="56" t="s">
        <v>68</v>
      </c>
      <c r="F2250" s="58">
        <v>5</v>
      </c>
      <c r="G2250" s="59">
        <v>2.57</v>
      </c>
      <c r="H2250" s="60">
        <v>12.85</v>
      </c>
      <c r="I2250" s="38"/>
      <c r="J2250" s="38"/>
      <c r="L2250" s="31"/>
    </row>
    <row r="2251" spans="1:12" x14ac:dyDescent="0.25">
      <c r="A2251" s="55" t="s">
        <v>5014</v>
      </c>
      <c r="B2251" s="56" t="s">
        <v>5018</v>
      </c>
      <c r="C2251" s="57" t="s">
        <v>5019</v>
      </c>
      <c r="D2251" s="56" t="s">
        <v>6792</v>
      </c>
      <c r="E2251" s="56" t="s">
        <v>68</v>
      </c>
      <c r="F2251" s="58">
        <v>5</v>
      </c>
      <c r="G2251" s="59">
        <v>2.57</v>
      </c>
      <c r="H2251" s="60">
        <v>12.85</v>
      </c>
      <c r="I2251" s="38"/>
      <c r="J2251" s="38"/>
      <c r="L2251" s="31"/>
    </row>
    <row r="2252" spans="1:12" x14ac:dyDescent="0.25">
      <c r="A2252" s="55" t="s">
        <v>1268</v>
      </c>
      <c r="B2252" s="56" t="s">
        <v>1276</v>
      </c>
      <c r="C2252" s="57" t="s">
        <v>1277</v>
      </c>
      <c r="D2252" s="56" t="s">
        <v>6792</v>
      </c>
      <c r="E2252" s="56" t="s">
        <v>19</v>
      </c>
      <c r="F2252" s="58">
        <v>2</v>
      </c>
      <c r="G2252" s="59">
        <v>6.41</v>
      </c>
      <c r="H2252" s="60">
        <v>12.82</v>
      </c>
      <c r="I2252" s="38"/>
      <c r="J2252" s="38"/>
      <c r="L2252" s="31"/>
    </row>
    <row r="2253" spans="1:12" x14ac:dyDescent="0.25">
      <c r="A2253" s="55" t="s">
        <v>2974</v>
      </c>
      <c r="B2253" s="56" t="s">
        <v>2975</v>
      </c>
      <c r="C2253" s="57" t="s">
        <v>2976</v>
      </c>
      <c r="D2253" s="56" t="s">
        <v>6792</v>
      </c>
      <c r="E2253" s="56" t="s">
        <v>68</v>
      </c>
      <c r="F2253" s="58">
        <v>5</v>
      </c>
      <c r="G2253" s="59">
        <v>2.41</v>
      </c>
      <c r="H2253" s="60">
        <v>12.05</v>
      </c>
      <c r="I2253" s="38"/>
      <c r="J2253" s="38"/>
      <c r="L2253" s="31"/>
    </row>
    <row r="2254" spans="1:12" ht="16.5" x14ac:dyDescent="0.25">
      <c r="A2254" s="55" t="s">
        <v>4391</v>
      </c>
      <c r="B2254" s="56" t="s">
        <v>4395</v>
      </c>
      <c r="C2254" s="57" t="s">
        <v>4396</v>
      </c>
      <c r="D2254" s="56" t="s">
        <v>11</v>
      </c>
      <c r="E2254" s="56" t="s">
        <v>12</v>
      </c>
      <c r="F2254" s="58">
        <v>5</v>
      </c>
      <c r="G2254" s="59">
        <v>2.39</v>
      </c>
      <c r="H2254" s="60">
        <v>11.95</v>
      </c>
      <c r="I2254" s="38"/>
      <c r="J2254" s="38"/>
      <c r="L2254" s="31"/>
    </row>
    <row r="2255" spans="1:12" x14ac:dyDescent="0.25">
      <c r="A2255" s="55" t="s">
        <v>3581</v>
      </c>
      <c r="B2255" s="56" t="s">
        <v>3594</v>
      </c>
      <c r="C2255" s="57" t="s">
        <v>3595</v>
      </c>
      <c r="D2255" s="56" t="s">
        <v>6792</v>
      </c>
      <c r="E2255" s="56" t="s">
        <v>68</v>
      </c>
      <c r="F2255" s="58">
        <v>5</v>
      </c>
      <c r="G2255" s="59">
        <v>2.37</v>
      </c>
      <c r="H2255" s="60">
        <v>11.85</v>
      </c>
      <c r="I2255" s="38"/>
      <c r="J2255" s="38"/>
      <c r="L2255" s="31"/>
    </row>
    <row r="2256" spans="1:12" x14ac:dyDescent="0.25">
      <c r="A2256" s="55" t="s">
        <v>3707</v>
      </c>
      <c r="B2256" s="56" t="s">
        <v>3720</v>
      </c>
      <c r="C2256" s="57" t="s">
        <v>3721</v>
      </c>
      <c r="D2256" s="56" t="s">
        <v>6792</v>
      </c>
      <c r="E2256" s="56" t="s">
        <v>68</v>
      </c>
      <c r="F2256" s="58">
        <v>5</v>
      </c>
      <c r="G2256" s="59">
        <v>2.37</v>
      </c>
      <c r="H2256" s="60">
        <v>11.85</v>
      </c>
      <c r="I2256" s="38"/>
      <c r="J2256" s="38"/>
      <c r="L2256" s="31"/>
    </row>
    <row r="2257" spans="1:12" x14ac:dyDescent="0.25">
      <c r="A2257" s="55" t="s">
        <v>3302</v>
      </c>
      <c r="B2257" s="56" t="s">
        <v>3315</v>
      </c>
      <c r="C2257" s="57" t="s">
        <v>3316</v>
      </c>
      <c r="D2257" s="56" t="s">
        <v>6792</v>
      </c>
      <c r="E2257" s="56" t="s">
        <v>19</v>
      </c>
      <c r="F2257" s="58">
        <v>5</v>
      </c>
      <c r="G2257" s="59">
        <v>2.14</v>
      </c>
      <c r="H2257" s="60">
        <v>10.7</v>
      </c>
      <c r="I2257" s="38"/>
      <c r="J2257" s="38"/>
      <c r="L2257" s="31"/>
    </row>
    <row r="2258" spans="1:12" x14ac:dyDescent="0.25">
      <c r="A2258" s="55" t="s">
        <v>4503</v>
      </c>
      <c r="B2258" s="56" t="s">
        <v>4507</v>
      </c>
      <c r="C2258" s="57" t="s">
        <v>4508</v>
      </c>
      <c r="D2258" s="56" t="s">
        <v>6792</v>
      </c>
      <c r="E2258" s="56" t="s">
        <v>12</v>
      </c>
      <c r="F2258" s="61">
        <v>5</v>
      </c>
      <c r="G2258" s="59">
        <v>2.14</v>
      </c>
      <c r="H2258" s="60">
        <v>10.7</v>
      </c>
      <c r="I2258" s="38"/>
      <c r="J2258" s="38"/>
      <c r="L2258" s="31"/>
    </row>
    <row r="2259" spans="1:12" ht="16.5" x14ac:dyDescent="0.25">
      <c r="A2259" s="55" t="s">
        <v>4518</v>
      </c>
      <c r="B2259" s="56" t="s">
        <v>4522</v>
      </c>
      <c r="C2259" s="57" t="s">
        <v>4523</v>
      </c>
      <c r="D2259" s="56" t="s">
        <v>6792</v>
      </c>
      <c r="E2259" s="56" t="s">
        <v>12</v>
      </c>
      <c r="F2259" s="61">
        <v>5</v>
      </c>
      <c r="G2259" s="59">
        <v>2.14</v>
      </c>
      <c r="H2259" s="60">
        <v>10.7</v>
      </c>
      <c r="I2259" s="38"/>
      <c r="J2259" s="38"/>
      <c r="L2259" s="31"/>
    </row>
    <row r="2260" spans="1:12" x14ac:dyDescent="0.25">
      <c r="A2260" s="55" t="s">
        <v>5504</v>
      </c>
      <c r="B2260" s="56" t="s">
        <v>5505</v>
      </c>
      <c r="C2260" s="57" t="s">
        <v>5506</v>
      </c>
      <c r="D2260" s="56" t="s">
        <v>6792</v>
      </c>
      <c r="E2260" s="56" t="s">
        <v>12</v>
      </c>
      <c r="F2260" s="58">
        <v>5</v>
      </c>
      <c r="G2260" s="59">
        <v>2.14</v>
      </c>
      <c r="H2260" s="60">
        <v>10.7</v>
      </c>
      <c r="I2260" s="38"/>
      <c r="J2260" s="38"/>
      <c r="L2260" s="31"/>
    </row>
    <row r="2261" spans="1:12" x14ac:dyDescent="0.25">
      <c r="A2261" s="55" t="s">
        <v>5616</v>
      </c>
      <c r="B2261" s="56" t="s">
        <v>5619</v>
      </c>
      <c r="C2261" s="57" t="s">
        <v>5620</v>
      </c>
      <c r="D2261" s="56" t="s">
        <v>6792</v>
      </c>
      <c r="E2261" s="56" t="s">
        <v>93</v>
      </c>
      <c r="F2261" s="58">
        <v>2</v>
      </c>
      <c r="G2261" s="59">
        <v>5.25</v>
      </c>
      <c r="H2261" s="60">
        <v>10.5</v>
      </c>
      <c r="I2261" s="38"/>
      <c r="J2261" s="38"/>
      <c r="L2261" s="31"/>
    </row>
    <row r="2262" spans="1:12" x14ac:dyDescent="0.25">
      <c r="A2262" s="55" t="s">
        <v>3410</v>
      </c>
      <c r="B2262" s="56" t="s">
        <v>3423</v>
      </c>
      <c r="C2262" s="57" t="s">
        <v>3424</v>
      </c>
      <c r="D2262" s="56" t="s">
        <v>6792</v>
      </c>
      <c r="E2262" s="56" t="s">
        <v>68</v>
      </c>
      <c r="F2262" s="58">
        <v>7</v>
      </c>
      <c r="G2262" s="59">
        <v>1.42</v>
      </c>
      <c r="H2262" s="60">
        <v>9.94</v>
      </c>
      <c r="I2262" s="38"/>
      <c r="J2262" s="38"/>
      <c r="L2262" s="31"/>
    </row>
    <row r="2263" spans="1:12" x14ac:dyDescent="0.25">
      <c r="A2263" s="55" t="s">
        <v>4381</v>
      </c>
      <c r="B2263" s="56" t="s">
        <v>4385</v>
      </c>
      <c r="C2263" s="57" t="s">
        <v>4386</v>
      </c>
      <c r="D2263" s="56" t="s">
        <v>6792</v>
      </c>
      <c r="E2263" s="56" t="s">
        <v>12</v>
      </c>
      <c r="F2263" s="58">
        <v>5</v>
      </c>
      <c r="G2263" s="59">
        <v>1.71</v>
      </c>
      <c r="H2263" s="60">
        <v>8.5500000000000007</v>
      </c>
      <c r="I2263" s="38"/>
      <c r="J2263" s="38"/>
      <c r="L2263" s="31"/>
    </row>
    <row r="2264" spans="1:12" x14ac:dyDescent="0.25">
      <c r="A2264" s="55" t="s">
        <v>3713</v>
      </c>
      <c r="B2264" s="56" t="s">
        <v>3726</v>
      </c>
      <c r="C2264" s="57" t="s">
        <v>3727</v>
      </c>
      <c r="D2264" s="56" t="s">
        <v>6792</v>
      </c>
      <c r="E2264" s="56" t="s">
        <v>68</v>
      </c>
      <c r="F2264" s="58">
        <v>5</v>
      </c>
      <c r="G2264" s="59">
        <v>1.42</v>
      </c>
      <c r="H2264" s="60">
        <v>7.1</v>
      </c>
      <c r="I2264" s="38"/>
      <c r="J2264" s="38"/>
      <c r="L2264" s="31"/>
    </row>
    <row r="2265" spans="1:12" x14ac:dyDescent="0.25">
      <c r="A2265" s="55" t="s">
        <v>4506</v>
      </c>
      <c r="B2265" s="56" t="s">
        <v>4510</v>
      </c>
      <c r="C2265" s="57" t="s">
        <v>4511</v>
      </c>
      <c r="D2265" s="56" t="s">
        <v>6792</v>
      </c>
      <c r="E2265" s="56" t="s">
        <v>12</v>
      </c>
      <c r="F2265" s="61">
        <v>5</v>
      </c>
      <c r="G2265" s="59">
        <v>1.07</v>
      </c>
      <c r="H2265" s="60">
        <v>5.35</v>
      </c>
      <c r="I2265" s="38"/>
      <c r="J2265" s="38"/>
      <c r="L2265" s="31"/>
    </row>
    <row r="2266" spans="1:12" x14ac:dyDescent="0.25">
      <c r="A2266" s="55" t="s">
        <v>1215</v>
      </c>
      <c r="B2266" s="56" t="s">
        <v>1220</v>
      </c>
      <c r="C2266" s="57" t="s">
        <v>1221</v>
      </c>
      <c r="D2266" s="56" t="s">
        <v>6792</v>
      </c>
      <c r="E2266" s="56" t="s">
        <v>68</v>
      </c>
      <c r="F2266" s="58">
        <v>3</v>
      </c>
      <c r="G2266" s="59">
        <v>1.61</v>
      </c>
      <c r="H2266" s="60">
        <v>4.83</v>
      </c>
      <c r="I2266" s="38"/>
      <c r="J2266" s="38"/>
      <c r="L2266" s="31"/>
    </row>
    <row r="2267" spans="1:12" x14ac:dyDescent="0.25">
      <c r="A2267" s="55" t="s">
        <v>3286</v>
      </c>
      <c r="B2267" s="56" t="s">
        <v>3299</v>
      </c>
      <c r="C2267" s="57" t="s">
        <v>3300</v>
      </c>
      <c r="D2267" s="56" t="s">
        <v>6792</v>
      </c>
      <c r="E2267" s="56" t="s">
        <v>3301</v>
      </c>
      <c r="F2267" s="58">
        <v>5</v>
      </c>
      <c r="G2267" s="59">
        <v>0.86</v>
      </c>
      <c r="H2267" s="60">
        <v>4.3</v>
      </c>
      <c r="I2267" s="38"/>
      <c r="J2267" s="38"/>
      <c r="L2267" s="31"/>
    </row>
    <row r="2268" spans="1:12" ht="16.5" x14ac:dyDescent="0.25">
      <c r="A2268" s="55" t="s">
        <v>5528</v>
      </c>
      <c r="B2268" s="56" t="s">
        <v>5529</v>
      </c>
      <c r="C2268" s="57" t="s">
        <v>5530</v>
      </c>
      <c r="D2268" s="56" t="s">
        <v>6792</v>
      </c>
      <c r="E2268" s="56" t="s">
        <v>68</v>
      </c>
      <c r="F2268" s="58">
        <v>2</v>
      </c>
      <c r="G2268" s="59">
        <v>1.78</v>
      </c>
      <c r="H2268" s="60">
        <v>3.56</v>
      </c>
      <c r="I2268" s="38"/>
      <c r="J2268" s="38"/>
      <c r="L2268" s="31"/>
    </row>
    <row r="2269" spans="1:12" x14ac:dyDescent="0.25">
      <c r="A2269" s="55" t="s">
        <v>1203</v>
      </c>
      <c r="B2269" s="56" t="s">
        <v>1207</v>
      </c>
      <c r="C2269" s="57" t="s">
        <v>1208</v>
      </c>
      <c r="D2269" s="56" t="s">
        <v>6792</v>
      </c>
      <c r="E2269" s="56" t="s">
        <v>68</v>
      </c>
      <c r="F2269" s="58">
        <v>5</v>
      </c>
      <c r="G2269" s="59">
        <v>0.48</v>
      </c>
      <c r="H2269" s="60">
        <v>2.4</v>
      </c>
      <c r="I2269" s="38"/>
      <c r="J2269" s="38"/>
      <c r="L2269" s="31"/>
    </row>
    <row r="2270" spans="1:12" ht="16.5" x14ac:dyDescent="0.25">
      <c r="A2270" s="55" t="s">
        <v>5516</v>
      </c>
      <c r="B2270" s="56" t="s">
        <v>5517</v>
      </c>
      <c r="C2270" s="57" t="s">
        <v>5518</v>
      </c>
      <c r="D2270" s="56" t="s">
        <v>6792</v>
      </c>
      <c r="E2270" s="56" t="s">
        <v>68</v>
      </c>
      <c r="F2270" s="63">
        <v>2</v>
      </c>
      <c r="G2270" s="59">
        <v>1.1399999999999999</v>
      </c>
      <c r="H2270" s="60">
        <v>2.2799999999999998</v>
      </c>
      <c r="I2270" s="38"/>
      <c r="J2270" s="38"/>
      <c r="L2270" s="31"/>
    </row>
    <row r="2271" spans="1:12" x14ac:dyDescent="0.25">
      <c r="A2271" s="55" t="s">
        <v>4472</v>
      </c>
      <c r="B2271" s="56" t="s">
        <v>4476</v>
      </c>
      <c r="C2271" s="57" t="s">
        <v>4477</v>
      </c>
      <c r="D2271" s="56" t="s">
        <v>6792</v>
      </c>
      <c r="E2271" s="64" t="s">
        <v>4478</v>
      </c>
      <c r="F2271" s="62">
        <v>8</v>
      </c>
      <c r="G2271" s="59">
        <v>0.24</v>
      </c>
      <c r="H2271" s="65">
        <v>1.92</v>
      </c>
      <c r="I2271" s="38"/>
      <c r="J2271" s="38"/>
      <c r="L2271" s="31"/>
    </row>
    <row r="2272" spans="1:12" ht="15" customHeight="1" x14ac:dyDescent="0.25">
      <c r="A2272" s="90" t="s">
        <v>6860</v>
      </c>
      <c r="B2272" s="91"/>
      <c r="C2272" s="91"/>
      <c r="D2272" s="91"/>
      <c r="E2272" s="92"/>
      <c r="F2272" s="99" t="s">
        <v>6783</v>
      </c>
      <c r="G2272" s="99"/>
      <c r="H2272" s="18">
        <f>SUM(H11:H2271)</f>
        <v>26569633.180000015</v>
      </c>
      <c r="I2272" s="39"/>
      <c r="J2272" s="39"/>
      <c r="K2272" s="2"/>
      <c r="L2272" s="2"/>
    </row>
    <row r="2273" spans="1:15" x14ac:dyDescent="0.25">
      <c r="A2273" s="93"/>
      <c r="B2273" s="94"/>
      <c r="C2273" s="94"/>
      <c r="D2273" s="94"/>
      <c r="E2273" s="95"/>
      <c r="F2273" s="100" t="s">
        <v>6807</v>
      </c>
      <c r="G2273" s="100"/>
      <c r="H2273" s="18">
        <f>ROUND(0.2603*H2272,2)</f>
        <v>6916075.5199999996</v>
      </c>
      <c r="I2273" s="39"/>
      <c r="J2273" s="39"/>
      <c r="K2273" s="2"/>
      <c r="L2273" s="2"/>
    </row>
    <row r="2274" spans="1:15" x14ac:dyDescent="0.25">
      <c r="A2274" s="96"/>
      <c r="B2274" s="97"/>
      <c r="C2274" s="97"/>
      <c r="D2274" s="97"/>
      <c r="E2274" s="98"/>
      <c r="F2274" s="99" t="s">
        <v>6784</v>
      </c>
      <c r="G2274" s="99"/>
      <c r="H2274" s="81">
        <f>SUM(H2272:H2273)</f>
        <v>33485708.700000014</v>
      </c>
      <c r="I2274" s="39"/>
      <c r="J2274" s="39"/>
      <c r="K2274" s="2"/>
      <c r="L2274" s="25"/>
    </row>
    <row r="2275" spans="1:15" x14ac:dyDescent="0.25">
      <c r="A2275" s="103" t="s">
        <v>6866</v>
      </c>
      <c r="B2275" s="103"/>
      <c r="C2275" s="104"/>
      <c r="D2275" s="101" t="s">
        <v>6861</v>
      </c>
      <c r="E2275" s="101"/>
      <c r="F2275" s="77">
        <f>IF(H2275=1069589.17,M136,SUBTOTAL(9,F11:F2274))</f>
        <v>383798</v>
      </c>
      <c r="G2275" s="75"/>
      <c r="H2275" s="77">
        <f>SUBTOTAL(9,H11:H2274)</f>
        <v>93541050.580000043</v>
      </c>
      <c r="I2275" s="39"/>
      <c r="J2275" s="39"/>
      <c r="K2275" s="76">
        <v>1</v>
      </c>
      <c r="L2275" s="25"/>
    </row>
    <row r="2276" spans="1:15" x14ac:dyDescent="0.25">
      <c r="A2276" s="94" t="s">
        <v>6865</v>
      </c>
      <c r="B2276" s="94"/>
      <c r="C2276" s="94"/>
      <c r="D2276" s="102">
        <v>0.5</v>
      </c>
      <c r="E2276" s="101"/>
      <c r="F2276" s="77">
        <f>TRUNC(D2276*F2275,0)</f>
        <v>191899</v>
      </c>
      <c r="G2276" s="75"/>
      <c r="H2276" s="39"/>
      <c r="I2276" s="39"/>
      <c r="J2276" s="39"/>
      <c r="K2276" s="76">
        <v>1</v>
      </c>
      <c r="L2276" s="25"/>
    </row>
    <row r="2277" spans="1:15" x14ac:dyDescent="0.25">
      <c r="A2277" s="94" t="s">
        <v>6864</v>
      </c>
      <c r="B2277" s="94"/>
      <c r="C2277" s="94"/>
      <c r="D2277" s="73"/>
      <c r="E2277" s="73"/>
      <c r="F2277" s="75"/>
      <c r="G2277" s="75"/>
      <c r="H2277" s="39"/>
      <c r="I2277" s="39"/>
      <c r="J2277" s="39"/>
      <c r="K2277" s="76">
        <v>1</v>
      </c>
      <c r="L2277" s="25"/>
    </row>
    <row r="2278" spans="1:15" x14ac:dyDescent="0.25">
      <c r="A2278" s="73"/>
      <c r="B2278" s="73"/>
      <c r="C2278" s="73"/>
      <c r="D2278" s="73"/>
      <c r="E2278" s="73"/>
      <c r="F2278" s="75"/>
      <c r="G2278" s="75"/>
      <c r="H2278" s="39"/>
      <c r="I2278" s="39"/>
      <c r="J2278" s="39"/>
      <c r="K2278" s="76">
        <v>1</v>
      </c>
      <c r="L2278" s="25"/>
    </row>
    <row r="2279" spans="1:15" x14ac:dyDescent="0.25">
      <c r="K2279" s="76">
        <v>3</v>
      </c>
    </row>
    <row r="2280" spans="1:15" x14ac:dyDescent="0.25">
      <c r="A2280" s="34" t="s">
        <v>6808</v>
      </c>
      <c r="B2280" s="35"/>
      <c r="C2280" s="35"/>
      <c r="D2280" s="35"/>
      <c r="E2280" s="35"/>
      <c r="F2280" s="36"/>
      <c r="G2280" s="35"/>
      <c r="H2280" s="20"/>
      <c r="I2280" s="20"/>
      <c r="J2280" s="20"/>
      <c r="K2280" s="76">
        <v>3</v>
      </c>
      <c r="L2280" s="20"/>
    </row>
    <row r="2281" spans="1:15" x14ac:dyDescent="0.25">
      <c r="A2281" s="37" t="s">
        <v>6809</v>
      </c>
      <c r="B2281" s="35"/>
      <c r="C2281" s="35"/>
      <c r="D2281" s="35"/>
      <c r="E2281" s="35"/>
      <c r="F2281" s="36"/>
      <c r="G2281" s="35"/>
      <c r="H2281" s="20"/>
      <c r="I2281" s="20"/>
      <c r="J2281" s="20"/>
      <c r="K2281" s="76">
        <v>3</v>
      </c>
      <c r="L2281" s="20"/>
    </row>
    <row r="2282" spans="1:15" x14ac:dyDescent="0.25">
      <c r="A2282" s="37" t="s">
        <v>6810</v>
      </c>
      <c r="B2282" s="35"/>
      <c r="C2282" s="35" t="s">
        <v>6829</v>
      </c>
      <c r="D2282" s="35"/>
      <c r="E2282" s="35"/>
      <c r="F2282" s="36"/>
      <c r="G2282" s="35"/>
      <c r="H2282" s="20"/>
      <c r="I2282" s="20"/>
      <c r="J2282" s="20"/>
      <c r="K2282" s="76">
        <v>3</v>
      </c>
      <c r="L2282" s="20"/>
    </row>
    <row r="2283" spans="1:15" x14ac:dyDescent="0.25">
      <c r="A2283" s="37" t="str">
        <f>"TOTAL DE ITENS QUE SOMAM 80% DO ORÇAMENTO: 359 ITENS (15,88%)"</f>
        <v>TOTAL DE ITENS QUE SOMAM 80% DO ORÇAMENTO: 359 ITENS (15,88%)</v>
      </c>
      <c r="B2283" s="35"/>
      <c r="C2283" s="35"/>
      <c r="E2283" s="35"/>
      <c r="F2283" s="5"/>
      <c r="G2283" s="35"/>
      <c r="H2283" s="20"/>
      <c r="I2283" s="20"/>
      <c r="J2283" s="20"/>
      <c r="K2283" s="76">
        <v>3</v>
      </c>
      <c r="L2283" s="20"/>
    </row>
    <row r="2284" spans="1:15" x14ac:dyDescent="0.25">
      <c r="A2284" s="37" t="str">
        <f>"OS "&amp;I370&amp;" ITENS SOMAM R$ "&amp;I369&amp;"  = 80,00% DO ORÇAMENTO"</f>
        <v>OS 359 ITENS SOMAM R$ 21255562,01  = 80,00% DO ORÇAMENTO</v>
      </c>
      <c r="B2284" s="35"/>
      <c r="C2284" s="35"/>
      <c r="D2284" s="35"/>
      <c r="E2284" s="35"/>
      <c r="F2284" s="36"/>
      <c r="G2284" s="35"/>
      <c r="H2284" s="20"/>
      <c r="I2284" s="20"/>
      <c r="J2284" s="20"/>
      <c r="K2284" s="76">
        <v>3</v>
      </c>
      <c r="L2284" s="20"/>
    </row>
    <row r="2285" spans="1:15" x14ac:dyDescent="0.25">
      <c r="A2285" s="37"/>
      <c r="B2285" s="35"/>
      <c r="C2285" s="35"/>
      <c r="D2285" s="35"/>
      <c r="E2285" s="35"/>
      <c r="F2285" s="36"/>
      <c r="G2285" s="35"/>
      <c r="H2285" s="20"/>
      <c r="I2285" s="20"/>
      <c r="J2285" s="20"/>
      <c r="K2285" s="76">
        <v>3</v>
      </c>
      <c r="L2285" s="20"/>
    </row>
    <row r="2286" spans="1:15" x14ac:dyDescent="0.25">
      <c r="A2286" s="37"/>
      <c r="B2286" s="35"/>
      <c r="C2286" s="35"/>
      <c r="D2286" s="35"/>
      <c r="E2286" s="35"/>
      <c r="F2286" s="36"/>
      <c r="G2286" s="35"/>
      <c r="H2286" s="20"/>
      <c r="I2286" s="20"/>
      <c r="J2286" s="20"/>
      <c r="K2286" s="76">
        <v>3</v>
      </c>
      <c r="L2286" s="20"/>
    </row>
    <row r="2287" spans="1:15" x14ac:dyDescent="0.25">
      <c r="A2287" s="37"/>
      <c r="B2287" s="35"/>
      <c r="C2287" s="35"/>
      <c r="D2287" s="35"/>
      <c r="E2287" s="35"/>
      <c r="F2287" s="36"/>
      <c r="G2287" s="35"/>
      <c r="H2287" s="20"/>
      <c r="I2287" s="20"/>
      <c r="J2287" s="20"/>
      <c r="K2287" s="76">
        <v>3</v>
      </c>
      <c r="L2287" s="20"/>
    </row>
    <row r="2288" spans="1:15" x14ac:dyDescent="0.25">
      <c r="A2288" s="37"/>
      <c r="B2288" s="35"/>
      <c r="C2288" s="88" t="s">
        <v>6834</v>
      </c>
      <c r="D2288" s="88"/>
      <c r="E2288" s="88"/>
      <c r="F2288" s="88"/>
      <c r="G2288" s="88"/>
      <c r="H2288" s="88"/>
      <c r="I2288" s="20"/>
      <c r="J2288" s="20"/>
      <c r="K2288" s="76">
        <v>2</v>
      </c>
      <c r="L2288" s="20"/>
      <c r="O2288" s="25"/>
    </row>
    <row r="2289" spans="1:15" x14ac:dyDescent="0.25">
      <c r="A2289" s="37"/>
      <c r="B2289" s="35"/>
      <c r="C2289" s="88" t="s">
        <v>6835</v>
      </c>
      <c r="D2289" s="88"/>
      <c r="E2289" s="88"/>
      <c r="F2289" s="88"/>
      <c r="G2289" s="88"/>
      <c r="H2289" s="88"/>
      <c r="I2289" s="20"/>
      <c r="J2289" s="20"/>
      <c r="K2289" s="76">
        <v>2</v>
      </c>
      <c r="L2289" s="20"/>
      <c r="O2289" s="25"/>
    </row>
    <row r="2290" spans="1:15" x14ac:dyDescent="0.25">
      <c r="A2290" s="37"/>
      <c r="B2290" s="35"/>
      <c r="C2290" s="88" t="s">
        <v>6836</v>
      </c>
      <c r="D2290" s="88"/>
      <c r="E2290" s="88"/>
      <c r="F2290" s="88"/>
      <c r="G2290" s="88"/>
      <c r="H2290" s="88"/>
      <c r="I2290" s="20"/>
      <c r="J2290" s="20"/>
      <c r="K2290" s="76">
        <v>2</v>
      </c>
      <c r="L2290" s="20"/>
      <c r="O2290" s="25"/>
    </row>
  </sheetData>
  <autoFilter ref="A10:L2290" xr:uid="{00000000-0009-0000-0000-000001000000}"/>
  <sortState xmlns:xlrd2="http://schemas.microsoft.com/office/spreadsheetml/2017/richdata2" ref="A11:H2271">
    <sortCondition descending="1" ref="H2271"/>
  </sortState>
  <mergeCells count="19">
    <mergeCell ref="C2288:H2288"/>
    <mergeCell ref="C2289:H2289"/>
    <mergeCell ref="C2290:H2290"/>
    <mergeCell ref="D2275:E2275"/>
    <mergeCell ref="D2276:E2276"/>
    <mergeCell ref="A2275:C2275"/>
    <mergeCell ref="A2276:C2276"/>
    <mergeCell ref="A2277:C2277"/>
    <mergeCell ref="A2272:E2274"/>
    <mergeCell ref="F2272:G2272"/>
    <mergeCell ref="F2273:G2273"/>
    <mergeCell ref="F2274:G2274"/>
    <mergeCell ref="A9:H9"/>
    <mergeCell ref="A8:H8"/>
    <mergeCell ref="A1:H1"/>
    <mergeCell ref="B2:H2"/>
    <mergeCell ref="A3:H3"/>
    <mergeCell ref="B5:H5"/>
    <mergeCell ref="B6:K6"/>
  </mergeCells>
  <conditionalFormatting sqref="B11:B2271">
    <cfRule type="duplicateValues" dxfId="4" priority="5"/>
  </conditionalFormatting>
  <conditionalFormatting sqref="B23:B25">
    <cfRule type="duplicateValues" dxfId="3" priority="3"/>
  </conditionalFormatting>
  <conditionalFormatting sqref="K1:K2274 K2291:K1048576">
    <cfRule type="notContainsBlanks" dxfId="2" priority="1">
      <formula>LEN(TRIM(K1))&gt;0</formula>
    </cfRule>
  </conditionalFormatting>
  <printOptions horizontalCentered="1"/>
  <pageMargins left="0.51181102362204722" right="0.51181102362204722" top="0.51181102362204722" bottom="0.51181102362204722" header="0" footer="0"/>
  <pageSetup paperSize="9" scale="7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heetPr>
  <dimension ref="A1:H2296"/>
  <sheetViews>
    <sheetView showGridLines="0" showZeros="0" tabSelected="1" view="pageBreakPreview" topLeftCell="A2278" zoomScale="160" zoomScaleNormal="145" zoomScaleSheetLayoutView="160" workbookViewId="0">
      <selection activeCell="H2290" sqref="H2290"/>
    </sheetView>
  </sheetViews>
  <sheetFormatPr defaultColWidth="9.140625" defaultRowHeight="15" x14ac:dyDescent="0.25"/>
  <cols>
    <col min="1" max="1" width="7.42578125" style="5" customWidth="1"/>
    <col min="2" max="2" width="9.42578125" style="2" customWidth="1"/>
    <col min="3" max="3" width="39.140625" style="2" customWidth="1"/>
    <col min="4" max="4" width="7.42578125" style="2" customWidth="1"/>
    <col min="5" max="5" width="6.7109375" style="2" customWidth="1"/>
    <col min="6" max="6" width="12.140625" style="2" bestFit="1" customWidth="1"/>
    <col min="7" max="7" width="9.85546875" style="2" customWidth="1"/>
    <col min="8" max="8" width="10" style="19" customWidth="1"/>
    <col min="9" max="16384" width="9.140625" style="2"/>
  </cols>
  <sheetData>
    <row r="1" spans="1:8" s="10" customFormat="1" x14ac:dyDescent="0.25">
      <c r="A1" s="83" t="s">
        <v>6785</v>
      </c>
      <c r="B1" s="83"/>
      <c r="C1" s="83"/>
      <c r="D1" s="83"/>
      <c r="E1" s="83"/>
      <c r="F1" s="83"/>
      <c r="G1" s="83"/>
      <c r="H1" s="83"/>
    </row>
    <row r="2" spans="1:8" s="10" customFormat="1" x14ac:dyDescent="0.25">
      <c r="B2" s="83" t="s">
        <v>6791</v>
      </c>
      <c r="C2" s="83"/>
      <c r="D2" s="83"/>
      <c r="E2" s="83"/>
      <c r="F2" s="83"/>
      <c r="G2" s="83"/>
      <c r="H2" s="83"/>
    </row>
    <row r="3" spans="1:8" s="10" customFormat="1" x14ac:dyDescent="0.25">
      <c r="A3" s="83" t="s">
        <v>6786</v>
      </c>
      <c r="B3" s="83"/>
      <c r="C3" s="83"/>
      <c r="D3" s="83"/>
      <c r="E3" s="83"/>
      <c r="F3" s="83"/>
      <c r="G3" s="83"/>
      <c r="H3" s="83"/>
    </row>
    <row r="4" spans="1:8" s="10" customFormat="1" x14ac:dyDescent="0.25">
      <c r="C4" s="11"/>
      <c r="G4" s="9"/>
      <c r="H4" s="15"/>
    </row>
    <row r="5" spans="1:8" s="10" customFormat="1" ht="57" customHeight="1" x14ac:dyDescent="0.25">
      <c r="A5" s="12" t="s">
        <v>6787</v>
      </c>
      <c r="B5" s="84" t="s">
        <v>6788</v>
      </c>
      <c r="C5" s="84"/>
      <c r="D5" s="84"/>
      <c r="E5" s="84"/>
      <c r="F5" s="84"/>
      <c r="G5" s="84"/>
      <c r="H5" s="84"/>
    </row>
    <row r="6" spans="1:8" s="10" customFormat="1" x14ac:dyDescent="0.25">
      <c r="A6" s="9" t="s">
        <v>6789</v>
      </c>
      <c r="B6" s="86" t="s">
        <v>6790</v>
      </c>
      <c r="C6" s="86"/>
      <c r="D6" s="86"/>
      <c r="E6" s="86"/>
      <c r="F6" s="86"/>
      <c r="G6" s="86"/>
      <c r="H6" s="86"/>
    </row>
    <row r="7" spans="1:8" s="10" customFormat="1" x14ac:dyDescent="0.25">
      <c r="A7" s="9"/>
      <c r="B7" s="23"/>
      <c r="C7" s="23"/>
      <c r="D7" s="23"/>
      <c r="E7" s="23"/>
      <c r="F7" s="23"/>
      <c r="G7" s="23"/>
      <c r="H7" s="23"/>
    </row>
    <row r="8" spans="1:8" customFormat="1" x14ac:dyDescent="0.25">
      <c r="A8" s="82" t="s">
        <v>6867</v>
      </c>
      <c r="B8" s="82"/>
      <c r="C8" s="82"/>
      <c r="D8" s="82"/>
      <c r="E8" s="82"/>
      <c r="F8" s="82"/>
      <c r="G8" s="82"/>
      <c r="H8" s="82"/>
    </row>
    <row r="9" spans="1:8" x14ac:dyDescent="0.25">
      <c r="A9" s="8" t="s">
        <v>6794</v>
      </c>
      <c r="B9" s="6"/>
      <c r="C9" s="7"/>
      <c r="D9" s="6"/>
      <c r="E9" s="6"/>
      <c r="F9" s="6"/>
      <c r="G9" s="6"/>
      <c r="H9" s="16"/>
    </row>
    <row r="10" spans="1:8" ht="24.75" x14ac:dyDescent="0.25">
      <c r="A10" s="3" t="s">
        <v>0</v>
      </c>
      <c r="B10" s="3" t="s">
        <v>1</v>
      </c>
      <c r="C10" s="13" t="s">
        <v>2</v>
      </c>
      <c r="D10" s="3" t="s">
        <v>3</v>
      </c>
      <c r="E10" s="3" t="s">
        <v>4</v>
      </c>
      <c r="F10" s="3" t="s">
        <v>5</v>
      </c>
      <c r="G10" s="1" t="s">
        <v>6803</v>
      </c>
      <c r="H10" s="17" t="s">
        <v>6802</v>
      </c>
    </row>
    <row r="11" spans="1:8" x14ac:dyDescent="0.25">
      <c r="A11" s="53" t="s">
        <v>6</v>
      </c>
      <c r="B11" s="105" t="s">
        <v>7</v>
      </c>
      <c r="C11" s="105"/>
      <c r="D11" s="105"/>
      <c r="E11" s="105"/>
      <c r="F11" s="105"/>
      <c r="G11" s="105"/>
      <c r="H11" s="54">
        <f>SUM(H12:H26)</f>
        <v>150322.12</v>
      </c>
    </row>
    <row r="12" spans="1:8" ht="16.5" x14ac:dyDescent="0.25">
      <c r="A12" s="55" t="s">
        <v>8</v>
      </c>
      <c r="B12" s="56" t="s">
        <v>9</v>
      </c>
      <c r="C12" s="57" t="s">
        <v>10</v>
      </c>
      <c r="D12" s="56" t="s">
        <v>11</v>
      </c>
      <c r="E12" s="56" t="s">
        <v>12</v>
      </c>
      <c r="F12" s="58">
        <v>35</v>
      </c>
      <c r="G12" s="59">
        <f>VLOOKUP(B12,'[3]COM DESONERAÇÃO'!$B$12:$H$2288,6,FALSE)</f>
        <v>5.87</v>
      </c>
      <c r="H12" s="60">
        <f>ROUND(F12*G12,2)</f>
        <v>205.45</v>
      </c>
    </row>
    <row r="13" spans="1:8" ht="24.75" x14ac:dyDescent="0.25">
      <c r="A13" s="55" t="s">
        <v>13</v>
      </c>
      <c r="B13" s="56" t="s">
        <v>14</v>
      </c>
      <c r="C13" s="57" t="s">
        <v>15</v>
      </c>
      <c r="D13" s="56" t="s">
        <v>11</v>
      </c>
      <c r="E13" s="56" t="s">
        <v>12</v>
      </c>
      <c r="F13" s="58">
        <v>931</v>
      </c>
      <c r="G13" s="59">
        <f>VLOOKUP(B13,'[3]COM DESONERAÇÃO'!$B$12:$H$2288,6,FALSE)</f>
        <v>0.69</v>
      </c>
      <c r="H13" s="60">
        <f t="shared" ref="H13:H79" si="0">ROUND(F13*G13,2)</f>
        <v>642.39</v>
      </c>
    </row>
    <row r="14" spans="1:8" x14ac:dyDescent="0.25">
      <c r="A14" s="55" t="s">
        <v>16</v>
      </c>
      <c r="B14" s="56" t="s">
        <v>17</v>
      </c>
      <c r="C14" s="57" t="s">
        <v>18</v>
      </c>
      <c r="D14" s="56" t="s">
        <v>6792</v>
      </c>
      <c r="E14" s="56" t="s">
        <v>19</v>
      </c>
      <c r="F14" s="58">
        <v>21</v>
      </c>
      <c r="G14" s="59">
        <f>VLOOKUP(B14,'[3]COM DESONERAÇÃO'!$B$12:$H$2288,6,FALSE)</f>
        <v>168.18</v>
      </c>
      <c r="H14" s="60">
        <f t="shared" si="0"/>
        <v>3531.78</v>
      </c>
    </row>
    <row r="15" spans="1:8" x14ac:dyDescent="0.25">
      <c r="A15" s="55" t="s">
        <v>20</v>
      </c>
      <c r="B15" s="56" t="s">
        <v>21</v>
      </c>
      <c r="C15" s="57" t="s">
        <v>22</v>
      </c>
      <c r="D15" s="56" t="s">
        <v>6792</v>
      </c>
      <c r="E15" s="56" t="s">
        <v>19</v>
      </c>
      <c r="F15" s="58">
        <v>7</v>
      </c>
      <c r="G15" s="59">
        <f>VLOOKUP(B15,'[3]COM DESONERAÇÃO'!$B$12:$H$2288,6,FALSE)</f>
        <v>862.15</v>
      </c>
      <c r="H15" s="60">
        <f t="shared" si="0"/>
        <v>6035.05</v>
      </c>
    </row>
    <row r="16" spans="1:8" ht="24.75" x14ac:dyDescent="0.25">
      <c r="A16" s="55" t="s">
        <v>23</v>
      </c>
      <c r="B16" s="56" t="s">
        <v>24</v>
      </c>
      <c r="C16" s="57" t="s">
        <v>25</v>
      </c>
      <c r="D16" s="56" t="s">
        <v>11</v>
      </c>
      <c r="E16" s="56" t="s">
        <v>19</v>
      </c>
      <c r="F16" s="58">
        <v>13</v>
      </c>
      <c r="G16" s="59">
        <f>VLOOKUP(B16,'[3]COM DESONERAÇÃO'!$B$12:$H$2288,6,FALSE)</f>
        <v>92.79</v>
      </c>
      <c r="H16" s="60">
        <f t="shared" si="0"/>
        <v>1206.27</v>
      </c>
    </row>
    <row r="17" spans="1:8" x14ac:dyDescent="0.25">
      <c r="A17" s="55" t="s">
        <v>26</v>
      </c>
      <c r="B17" s="56" t="s">
        <v>27</v>
      </c>
      <c r="C17" s="57" t="s">
        <v>28</v>
      </c>
      <c r="D17" s="56" t="s">
        <v>6792</v>
      </c>
      <c r="E17" s="56" t="s">
        <v>29</v>
      </c>
      <c r="F17" s="58">
        <v>52</v>
      </c>
      <c r="G17" s="59">
        <f>VLOOKUP(B17,'[3]COM DESONERAÇÃO'!$B$12:$H$2288,6,FALSE)</f>
        <v>53.4</v>
      </c>
      <c r="H17" s="60">
        <f t="shared" si="0"/>
        <v>2776.8</v>
      </c>
    </row>
    <row r="18" spans="1:8" ht="33" x14ac:dyDescent="0.25">
      <c r="A18" s="55" t="s">
        <v>30</v>
      </c>
      <c r="B18" s="56" t="s">
        <v>31</v>
      </c>
      <c r="C18" s="57" t="s">
        <v>32</v>
      </c>
      <c r="D18" s="56" t="s">
        <v>11</v>
      </c>
      <c r="E18" s="56" t="s">
        <v>29</v>
      </c>
      <c r="F18" s="58">
        <v>500</v>
      </c>
      <c r="G18" s="59">
        <f>VLOOKUP(B18,'[3]COM DESONERAÇÃO'!$B$12:$H$2288,6,FALSE)</f>
        <v>9.3800000000000008</v>
      </c>
      <c r="H18" s="60">
        <f t="shared" si="0"/>
        <v>4690</v>
      </c>
    </row>
    <row r="19" spans="1:8" x14ac:dyDescent="0.25">
      <c r="A19" s="55" t="s">
        <v>33</v>
      </c>
      <c r="B19" s="56" t="s">
        <v>34</v>
      </c>
      <c r="C19" s="57" t="s">
        <v>35</v>
      </c>
      <c r="D19" s="56" t="s">
        <v>36</v>
      </c>
      <c r="E19" s="56" t="s">
        <v>37</v>
      </c>
      <c r="F19" s="58">
        <v>500</v>
      </c>
      <c r="G19" s="59">
        <f>VLOOKUP(B19,'[3]COM DESONERAÇÃO'!$B$12:$H$2288,6,FALSE)</f>
        <v>4.57</v>
      </c>
      <c r="H19" s="60">
        <f t="shared" si="0"/>
        <v>2285</v>
      </c>
    </row>
    <row r="20" spans="1:8" ht="24.75" x14ac:dyDescent="0.25">
      <c r="A20" s="55" t="s">
        <v>38</v>
      </c>
      <c r="B20" s="56" t="s">
        <v>39</v>
      </c>
      <c r="C20" s="57" t="s">
        <v>40</v>
      </c>
      <c r="D20" s="56" t="s">
        <v>11</v>
      </c>
      <c r="E20" s="56" t="s">
        <v>41</v>
      </c>
      <c r="F20" s="58">
        <v>12564</v>
      </c>
      <c r="G20" s="59">
        <f>VLOOKUP(B20,'[3]COM DESONERAÇÃO'!$B$12:$H$2288,6,FALSE)</f>
        <v>2.06</v>
      </c>
      <c r="H20" s="60">
        <f t="shared" si="0"/>
        <v>25881.84</v>
      </c>
    </row>
    <row r="21" spans="1:8" ht="41.25" x14ac:dyDescent="0.25">
      <c r="A21" s="55" t="s">
        <v>42</v>
      </c>
      <c r="B21" s="56" t="s">
        <v>43</v>
      </c>
      <c r="C21" s="57" t="s">
        <v>44</v>
      </c>
      <c r="D21" s="56" t="s">
        <v>11</v>
      </c>
      <c r="E21" s="56" t="s">
        <v>29</v>
      </c>
      <c r="F21" s="58">
        <v>52</v>
      </c>
      <c r="G21" s="59">
        <f>VLOOKUP(B21,'[3]COM DESONERAÇÃO'!$B$12:$H$2288,6,FALSE)</f>
        <v>13.12</v>
      </c>
      <c r="H21" s="60">
        <f t="shared" si="0"/>
        <v>682.24</v>
      </c>
    </row>
    <row r="22" spans="1:8" x14ac:dyDescent="0.25">
      <c r="A22" s="55" t="s">
        <v>45</v>
      </c>
      <c r="B22" s="56" t="s">
        <v>46</v>
      </c>
      <c r="C22" s="57" t="s">
        <v>47</v>
      </c>
      <c r="D22" s="56" t="s">
        <v>6792</v>
      </c>
      <c r="E22" s="56" t="s">
        <v>29</v>
      </c>
      <c r="F22" s="58">
        <v>52</v>
      </c>
      <c r="G22" s="59">
        <f>VLOOKUP(B22,'[3]COM DESONERAÇÃO'!$B$12:$H$2288,6,FALSE)</f>
        <v>28.25</v>
      </c>
      <c r="H22" s="60">
        <f t="shared" si="0"/>
        <v>1469</v>
      </c>
    </row>
    <row r="23" spans="1:8" ht="33" x14ac:dyDescent="0.25">
      <c r="A23" s="55" t="s">
        <v>48</v>
      </c>
      <c r="B23" s="56" t="s">
        <v>49</v>
      </c>
      <c r="C23" s="57" t="s">
        <v>50</v>
      </c>
      <c r="D23" s="56" t="s">
        <v>11</v>
      </c>
      <c r="E23" s="56" t="s">
        <v>29</v>
      </c>
      <c r="F23" s="58">
        <v>52</v>
      </c>
      <c r="G23" s="59">
        <f>VLOOKUP(B23,'[3]COM DESONERAÇÃO'!$B$12:$H$2288,6,FALSE)</f>
        <v>66.95</v>
      </c>
      <c r="H23" s="60">
        <f t="shared" si="0"/>
        <v>3481.4</v>
      </c>
    </row>
    <row r="24" spans="1:8" ht="24.75" x14ac:dyDescent="0.25">
      <c r="A24" s="55" t="s">
        <v>6849</v>
      </c>
      <c r="B24" s="56" t="s">
        <v>6852</v>
      </c>
      <c r="C24" s="57" t="s">
        <v>6853</v>
      </c>
      <c r="D24" s="56" t="s">
        <v>11</v>
      </c>
      <c r="E24" s="56" t="s">
        <v>6854</v>
      </c>
      <c r="F24" s="58">
        <v>60</v>
      </c>
      <c r="G24" s="59">
        <f>VLOOKUP(B24,'[3]COM DESONERAÇÃO'!$B$12:$H$2288,6,FALSE)</f>
        <v>706.05</v>
      </c>
      <c r="H24" s="60">
        <f t="shared" si="0"/>
        <v>42363</v>
      </c>
    </row>
    <row r="25" spans="1:8" ht="24.75" x14ac:dyDescent="0.25">
      <c r="A25" s="55" t="s">
        <v>6850</v>
      </c>
      <c r="B25" s="56" t="s">
        <v>6855</v>
      </c>
      <c r="C25" s="57" t="s">
        <v>6856</v>
      </c>
      <c r="D25" s="56" t="s">
        <v>11</v>
      </c>
      <c r="E25" s="56" t="s">
        <v>6854</v>
      </c>
      <c r="F25" s="58">
        <v>30</v>
      </c>
      <c r="G25" s="59">
        <f>VLOOKUP(B25,'[3]COM DESONERAÇÃO'!$B$12:$H$2288,6,FALSE)</f>
        <v>1129.68</v>
      </c>
      <c r="H25" s="60">
        <f t="shared" si="0"/>
        <v>33890.400000000001</v>
      </c>
    </row>
    <row r="26" spans="1:8" ht="16.5" x14ac:dyDescent="0.25">
      <c r="A26" s="55" t="s">
        <v>6851</v>
      </c>
      <c r="B26" s="56" t="s">
        <v>6857</v>
      </c>
      <c r="C26" s="57" t="s">
        <v>6858</v>
      </c>
      <c r="D26" s="56" t="s">
        <v>36</v>
      </c>
      <c r="E26" s="56" t="s">
        <v>6859</v>
      </c>
      <c r="F26" s="58">
        <v>30</v>
      </c>
      <c r="G26" s="59">
        <f>VLOOKUP(B26,'[3]COM DESONERAÇÃO'!$B$12:$H$2288,6,FALSE)</f>
        <v>706.05</v>
      </c>
      <c r="H26" s="60">
        <f t="shared" si="0"/>
        <v>21181.5</v>
      </c>
    </row>
    <row r="27" spans="1:8" x14ac:dyDescent="0.25">
      <c r="A27" s="53" t="s">
        <v>51</v>
      </c>
      <c r="B27" s="105" t="s">
        <v>52</v>
      </c>
      <c r="C27" s="105"/>
      <c r="D27" s="105"/>
      <c r="E27" s="105"/>
      <c r="F27" s="105"/>
      <c r="G27" s="105"/>
      <c r="H27" s="54">
        <f>SUM(H28:H61)</f>
        <v>394858.12</v>
      </c>
    </row>
    <row r="28" spans="1:8" ht="24.75" x14ac:dyDescent="0.25">
      <c r="A28" s="55" t="s">
        <v>53</v>
      </c>
      <c r="B28" s="56" t="s">
        <v>54</v>
      </c>
      <c r="C28" s="57" t="s">
        <v>55</v>
      </c>
      <c r="D28" s="56" t="s">
        <v>11</v>
      </c>
      <c r="E28" s="56" t="s">
        <v>12</v>
      </c>
      <c r="F28" s="58">
        <v>14</v>
      </c>
      <c r="G28" s="59">
        <f>VLOOKUP(B28,'[3]COM DESONERAÇÃO'!$B$12:$H$2288,6,FALSE)</f>
        <v>83.23</v>
      </c>
      <c r="H28" s="60">
        <f t="shared" si="0"/>
        <v>1165.22</v>
      </c>
    </row>
    <row r="29" spans="1:8" x14ac:dyDescent="0.25">
      <c r="A29" s="55" t="s">
        <v>56</v>
      </c>
      <c r="B29" s="56" t="s">
        <v>57</v>
      </c>
      <c r="C29" s="57" t="s">
        <v>58</v>
      </c>
      <c r="D29" s="56" t="s">
        <v>6792</v>
      </c>
      <c r="E29" s="56" t="s">
        <v>29</v>
      </c>
      <c r="F29" s="58">
        <v>48</v>
      </c>
      <c r="G29" s="59">
        <f>VLOOKUP(B29,'[3]COM DESONERAÇÃO'!$B$12:$H$2288,6,FALSE)</f>
        <v>49.12</v>
      </c>
      <c r="H29" s="60">
        <f t="shared" si="0"/>
        <v>2357.7600000000002</v>
      </c>
    </row>
    <row r="30" spans="1:8" x14ac:dyDescent="0.25">
      <c r="A30" s="55" t="s">
        <v>59</v>
      </c>
      <c r="B30" s="56" t="s">
        <v>60</v>
      </c>
      <c r="C30" s="57" t="s">
        <v>61</v>
      </c>
      <c r="D30" s="56" t="s">
        <v>6792</v>
      </c>
      <c r="E30" s="56" t="s">
        <v>29</v>
      </c>
      <c r="F30" s="58">
        <v>7</v>
      </c>
      <c r="G30" s="59">
        <f>VLOOKUP(B30,'[3]COM DESONERAÇÃO'!$B$12:$H$2288,6,FALSE)</f>
        <v>64.069999999999993</v>
      </c>
      <c r="H30" s="60">
        <f t="shared" si="0"/>
        <v>448.49</v>
      </c>
    </row>
    <row r="31" spans="1:8" ht="16.5" x14ac:dyDescent="0.25">
      <c r="A31" s="55" t="s">
        <v>62</v>
      </c>
      <c r="B31" s="56" t="s">
        <v>63</v>
      </c>
      <c r="C31" s="57" t="s">
        <v>64</v>
      </c>
      <c r="D31" s="56" t="s">
        <v>11</v>
      </c>
      <c r="E31" s="56" t="s">
        <v>12</v>
      </c>
      <c r="F31" s="58">
        <v>17</v>
      </c>
      <c r="G31" s="59">
        <f>VLOOKUP(B31,'[3]COM DESONERAÇÃO'!$B$12:$H$2288,6,FALSE)</f>
        <v>7.65</v>
      </c>
      <c r="H31" s="60">
        <f t="shared" si="0"/>
        <v>130.05000000000001</v>
      </c>
    </row>
    <row r="32" spans="1:8" ht="24.75" x14ac:dyDescent="0.25">
      <c r="A32" s="55" t="s">
        <v>65</v>
      </c>
      <c r="B32" s="56" t="s">
        <v>66</v>
      </c>
      <c r="C32" s="57" t="s">
        <v>67</v>
      </c>
      <c r="D32" s="56" t="s">
        <v>11</v>
      </c>
      <c r="E32" s="56" t="s">
        <v>68</v>
      </c>
      <c r="F32" s="58">
        <v>5</v>
      </c>
      <c r="G32" s="59">
        <f>VLOOKUP(B32,'[3]COM DESONERAÇÃO'!$B$12:$H$2288,6,FALSE)</f>
        <v>71.41</v>
      </c>
      <c r="H32" s="60">
        <f t="shared" si="0"/>
        <v>357.05</v>
      </c>
    </row>
    <row r="33" spans="1:8" ht="24.75" x14ac:dyDescent="0.25">
      <c r="A33" s="55" t="s">
        <v>69</v>
      </c>
      <c r="B33" s="56" t="s">
        <v>70</v>
      </c>
      <c r="C33" s="57" t="s">
        <v>71</v>
      </c>
      <c r="D33" s="56" t="s">
        <v>11</v>
      </c>
      <c r="E33" s="56" t="s">
        <v>12</v>
      </c>
      <c r="F33" s="58">
        <v>26</v>
      </c>
      <c r="G33" s="59">
        <f>VLOOKUP(B33,'[3]COM DESONERAÇÃO'!$B$12:$H$2288,6,FALSE)</f>
        <v>97.4</v>
      </c>
      <c r="H33" s="60">
        <f t="shared" si="0"/>
        <v>2532.4</v>
      </c>
    </row>
    <row r="34" spans="1:8" ht="24.75" x14ac:dyDescent="0.25">
      <c r="A34" s="55" t="s">
        <v>72</v>
      </c>
      <c r="B34" s="56" t="s">
        <v>73</v>
      </c>
      <c r="C34" s="57" t="s">
        <v>74</v>
      </c>
      <c r="D34" s="56" t="s">
        <v>11</v>
      </c>
      <c r="E34" s="56" t="s">
        <v>12</v>
      </c>
      <c r="F34" s="58">
        <v>40</v>
      </c>
      <c r="G34" s="59">
        <f>VLOOKUP(B34,'[3]COM DESONERAÇÃO'!$B$12:$H$2288,6,FALSE)</f>
        <v>51.63</v>
      </c>
      <c r="H34" s="60">
        <f t="shared" si="0"/>
        <v>2065.1999999999998</v>
      </c>
    </row>
    <row r="35" spans="1:8" ht="24.75" x14ac:dyDescent="0.25">
      <c r="A35" s="55" t="s">
        <v>75</v>
      </c>
      <c r="B35" s="56" t="s">
        <v>76</v>
      </c>
      <c r="C35" s="57" t="s">
        <v>77</v>
      </c>
      <c r="D35" s="56" t="s">
        <v>11</v>
      </c>
      <c r="E35" s="56" t="s">
        <v>29</v>
      </c>
      <c r="F35" s="58">
        <v>2</v>
      </c>
      <c r="G35" s="59">
        <f>VLOOKUP(B35,'[3]COM DESONERAÇÃO'!$B$12:$H$2288,6,FALSE)</f>
        <v>160.19999999999999</v>
      </c>
      <c r="H35" s="60">
        <f t="shared" si="0"/>
        <v>320.39999999999998</v>
      </c>
    </row>
    <row r="36" spans="1:8" ht="24.75" x14ac:dyDescent="0.25">
      <c r="A36" s="55" t="s">
        <v>78</v>
      </c>
      <c r="B36" s="56" t="s">
        <v>79</v>
      </c>
      <c r="C36" s="57" t="s">
        <v>80</v>
      </c>
      <c r="D36" s="56" t="s">
        <v>11</v>
      </c>
      <c r="E36" s="56" t="s">
        <v>29</v>
      </c>
      <c r="F36" s="58">
        <v>26</v>
      </c>
      <c r="G36" s="59">
        <f>VLOOKUP(B36,'[3]COM DESONERAÇÃO'!$B$12:$H$2288,6,FALSE)</f>
        <v>179.68</v>
      </c>
      <c r="H36" s="60">
        <f t="shared" si="0"/>
        <v>4671.68</v>
      </c>
    </row>
    <row r="37" spans="1:8" ht="24.75" x14ac:dyDescent="0.25">
      <c r="A37" s="55" t="s">
        <v>81</v>
      </c>
      <c r="B37" s="56" t="s">
        <v>82</v>
      </c>
      <c r="C37" s="57" t="s">
        <v>83</v>
      </c>
      <c r="D37" s="56" t="s">
        <v>11</v>
      </c>
      <c r="E37" s="56" t="s">
        <v>68</v>
      </c>
      <c r="F37" s="58">
        <v>107</v>
      </c>
      <c r="G37" s="59">
        <f>VLOOKUP(B37,'[3]COM DESONERAÇÃO'!$B$12:$H$2288,6,FALSE)</f>
        <v>89.41</v>
      </c>
      <c r="H37" s="60">
        <f t="shared" si="0"/>
        <v>9566.8700000000008</v>
      </c>
    </row>
    <row r="38" spans="1:8" ht="24.75" x14ac:dyDescent="0.25">
      <c r="A38" s="55" t="s">
        <v>84</v>
      </c>
      <c r="B38" s="56" t="s">
        <v>85</v>
      </c>
      <c r="C38" s="57" t="s">
        <v>86</v>
      </c>
      <c r="D38" s="56" t="s">
        <v>11</v>
      </c>
      <c r="E38" s="56" t="s">
        <v>68</v>
      </c>
      <c r="F38" s="58">
        <v>44</v>
      </c>
      <c r="G38" s="59">
        <f>VLOOKUP(B38,'[3]COM DESONERAÇÃO'!$B$12:$H$2288,6,FALSE)</f>
        <v>121.9</v>
      </c>
      <c r="H38" s="60">
        <f t="shared" si="0"/>
        <v>5363.6</v>
      </c>
    </row>
    <row r="39" spans="1:8" ht="24.75" x14ac:dyDescent="0.25">
      <c r="A39" s="55" t="s">
        <v>87</v>
      </c>
      <c r="B39" s="56" t="s">
        <v>88</v>
      </c>
      <c r="C39" s="57" t="s">
        <v>89</v>
      </c>
      <c r="D39" s="56" t="s">
        <v>11</v>
      </c>
      <c r="E39" s="56" t="s">
        <v>12</v>
      </c>
      <c r="F39" s="58">
        <v>135</v>
      </c>
      <c r="G39" s="59">
        <f>VLOOKUP(B39,'[3]COM DESONERAÇÃO'!$B$12:$H$2288,6,FALSE)</f>
        <v>140.65</v>
      </c>
      <c r="H39" s="60">
        <f t="shared" si="0"/>
        <v>18987.75</v>
      </c>
    </row>
    <row r="40" spans="1:8" ht="16.5" x14ac:dyDescent="0.25">
      <c r="A40" s="55" t="s">
        <v>90</v>
      </c>
      <c r="B40" s="56" t="s">
        <v>91</v>
      </c>
      <c r="C40" s="57" t="s">
        <v>92</v>
      </c>
      <c r="D40" s="56" t="s">
        <v>11</v>
      </c>
      <c r="E40" s="56" t="s">
        <v>93</v>
      </c>
      <c r="F40" s="58">
        <v>170</v>
      </c>
      <c r="G40" s="59">
        <f>VLOOKUP(B40,'[3]COM DESONERAÇÃO'!$B$12:$H$2288,6,FALSE)</f>
        <v>10.82</v>
      </c>
      <c r="H40" s="60">
        <f t="shared" si="0"/>
        <v>1839.4</v>
      </c>
    </row>
    <row r="41" spans="1:8" ht="24.75" x14ac:dyDescent="0.25">
      <c r="A41" s="55" t="s">
        <v>94</v>
      </c>
      <c r="B41" s="56" t="s">
        <v>95</v>
      </c>
      <c r="C41" s="57" t="s">
        <v>96</v>
      </c>
      <c r="D41" s="56" t="s">
        <v>11</v>
      </c>
      <c r="E41" s="56" t="s">
        <v>93</v>
      </c>
      <c r="F41" s="58">
        <v>12</v>
      </c>
      <c r="G41" s="59">
        <f>VLOOKUP(B41,'[3]COM DESONERAÇÃO'!$B$12:$H$2288,6,FALSE)</f>
        <v>17.47</v>
      </c>
      <c r="H41" s="60">
        <f t="shared" si="0"/>
        <v>209.64</v>
      </c>
    </row>
    <row r="42" spans="1:8" ht="16.5" x14ac:dyDescent="0.25">
      <c r="A42" s="55" t="s">
        <v>97</v>
      </c>
      <c r="B42" s="56" t="s">
        <v>98</v>
      </c>
      <c r="C42" s="57" t="s">
        <v>99</v>
      </c>
      <c r="D42" s="56" t="s">
        <v>11</v>
      </c>
      <c r="E42" s="56" t="s">
        <v>93</v>
      </c>
      <c r="F42" s="58">
        <v>445</v>
      </c>
      <c r="G42" s="59">
        <f>VLOOKUP(B42,'[3]COM DESONERAÇÃO'!$B$12:$H$2288,6,FALSE)</f>
        <v>14.74</v>
      </c>
      <c r="H42" s="60">
        <f t="shared" si="0"/>
        <v>6559.3</v>
      </c>
    </row>
    <row r="43" spans="1:8" x14ac:dyDescent="0.25">
      <c r="A43" s="55" t="s">
        <v>100</v>
      </c>
      <c r="B43" s="56" t="s">
        <v>101</v>
      </c>
      <c r="C43" s="57" t="s">
        <v>102</v>
      </c>
      <c r="D43" s="56" t="s">
        <v>6792</v>
      </c>
      <c r="E43" s="56" t="s">
        <v>12</v>
      </c>
      <c r="F43" s="58">
        <v>152</v>
      </c>
      <c r="G43" s="59">
        <f>VLOOKUP(B43,'[3]COM DESONERAÇÃO'!$B$12:$H$2288,6,FALSE)</f>
        <v>137.15</v>
      </c>
      <c r="H43" s="60">
        <f t="shared" si="0"/>
        <v>20846.8</v>
      </c>
    </row>
    <row r="44" spans="1:8" x14ac:dyDescent="0.25">
      <c r="A44" s="55" t="s">
        <v>103</v>
      </c>
      <c r="B44" s="56" t="s">
        <v>104</v>
      </c>
      <c r="C44" s="57" t="s">
        <v>105</v>
      </c>
      <c r="D44" s="56" t="s">
        <v>6792</v>
      </c>
      <c r="E44" s="56" t="s">
        <v>12</v>
      </c>
      <c r="F44" s="58">
        <v>26</v>
      </c>
      <c r="G44" s="59">
        <f>VLOOKUP(B44,'[3]COM DESONERAÇÃO'!$B$12:$H$2288,6,FALSE)</f>
        <v>245.48</v>
      </c>
      <c r="H44" s="60">
        <f t="shared" si="0"/>
        <v>6382.48</v>
      </c>
    </row>
    <row r="45" spans="1:8" x14ac:dyDescent="0.25">
      <c r="A45" s="55" t="s">
        <v>106</v>
      </c>
      <c r="B45" s="56" t="s">
        <v>107</v>
      </c>
      <c r="C45" s="57" t="s">
        <v>108</v>
      </c>
      <c r="D45" s="56" t="s">
        <v>6792</v>
      </c>
      <c r="E45" s="56" t="s">
        <v>12</v>
      </c>
      <c r="F45" s="58">
        <v>125</v>
      </c>
      <c r="G45" s="59">
        <f>VLOOKUP(B45,'[3]COM DESONERAÇÃO'!$B$12:$H$2288,6,FALSE)</f>
        <v>110.98</v>
      </c>
      <c r="H45" s="60">
        <f t="shared" si="0"/>
        <v>13872.5</v>
      </c>
    </row>
    <row r="46" spans="1:8" x14ac:dyDescent="0.25">
      <c r="A46" s="55" t="s">
        <v>109</v>
      </c>
      <c r="B46" s="56" t="s">
        <v>110</v>
      </c>
      <c r="C46" s="57" t="s">
        <v>111</v>
      </c>
      <c r="D46" s="56" t="s">
        <v>6792</v>
      </c>
      <c r="E46" s="56" t="s">
        <v>12</v>
      </c>
      <c r="F46" s="58">
        <v>109</v>
      </c>
      <c r="G46" s="59">
        <f>VLOOKUP(B46,'[3]COM DESONERAÇÃO'!$B$12:$H$2288,6,FALSE)</f>
        <v>139.01</v>
      </c>
      <c r="H46" s="60">
        <f t="shared" si="0"/>
        <v>15152.09</v>
      </c>
    </row>
    <row r="47" spans="1:8" ht="24.75" x14ac:dyDescent="0.25">
      <c r="A47" s="55" t="s">
        <v>112</v>
      </c>
      <c r="B47" s="56" t="s">
        <v>113</v>
      </c>
      <c r="C47" s="57" t="s">
        <v>114</v>
      </c>
      <c r="D47" s="56" t="s">
        <v>11</v>
      </c>
      <c r="E47" s="56" t="s">
        <v>12</v>
      </c>
      <c r="F47" s="58">
        <v>127</v>
      </c>
      <c r="G47" s="59">
        <f>VLOOKUP(B47,'[3]COM DESONERAÇÃO'!$B$12:$H$2288,6,FALSE)</f>
        <v>51.94</v>
      </c>
      <c r="H47" s="60">
        <f t="shared" si="0"/>
        <v>6596.38</v>
      </c>
    </row>
    <row r="48" spans="1:8" ht="24.75" x14ac:dyDescent="0.25">
      <c r="A48" s="55" t="s">
        <v>115</v>
      </c>
      <c r="B48" s="56" t="s">
        <v>116</v>
      </c>
      <c r="C48" s="57" t="s">
        <v>117</v>
      </c>
      <c r="D48" s="56" t="s">
        <v>11</v>
      </c>
      <c r="E48" s="56" t="s">
        <v>29</v>
      </c>
      <c r="F48" s="58">
        <v>52</v>
      </c>
      <c r="G48" s="59">
        <f>VLOOKUP(B48,'[3]COM DESONERAÇÃO'!$B$12:$H$2288,6,FALSE)</f>
        <v>771.46</v>
      </c>
      <c r="H48" s="60">
        <f t="shared" si="0"/>
        <v>40115.919999999998</v>
      </c>
    </row>
    <row r="49" spans="1:8" x14ac:dyDescent="0.25">
      <c r="A49" s="55" t="s">
        <v>118</v>
      </c>
      <c r="B49" s="56" t="s">
        <v>119</v>
      </c>
      <c r="C49" s="57" t="s">
        <v>120</v>
      </c>
      <c r="D49" s="56" t="s">
        <v>6792</v>
      </c>
      <c r="E49" s="56" t="s">
        <v>12</v>
      </c>
      <c r="F49" s="58">
        <v>26</v>
      </c>
      <c r="G49" s="59">
        <f>VLOOKUP(B49,'[3]COM DESONERAÇÃO'!$B$12:$H$2288,6,FALSE)</f>
        <v>12.24</v>
      </c>
      <c r="H49" s="60">
        <f t="shared" si="0"/>
        <v>318.24</v>
      </c>
    </row>
    <row r="50" spans="1:8" ht="16.5" x14ac:dyDescent="0.25">
      <c r="A50" s="55" t="s">
        <v>121</v>
      </c>
      <c r="B50" s="56" t="s">
        <v>122</v>
      </c>
      <c r="C50" s="57" t="s">
        <v>123</v>
      </c>
      <c r="D50" s="56" t="s">
        <v>11</v>
      </c>
      <c r="E50" s="56" t="s">
        <v>29</v>
      </c>
      <c r="F50" s="58">
        <v>44</v>
      </c>
      <c r="G50" s="59">
        <f>VLOOKUP(B50,'[3]COM DESONERAÇÃO'!$B$12:$H$2288,6,FALSE)</f>
        <v>252.01</v>
      </c>
      <c r="H50" s="60">
        <f t="shared" si="0"/>
        <v>11088.44</v>
      </c>
    </row>
    <row r="51" spans="1:8" x14ac:dyDescent="0.25">
      <c r="A51" s="55" t="s">
        <v>124</v>
      </c>
      <c r="B51" s="56" t="s">
        <v>125</v>
      </c>
      <c r="C51" s="57" t="s">
        <v>126</v>
      </c>
      <c r="D51" s="56" t="s">
        <v>6792</v>
      </c>
      <c r="E51" s="56" t="s">
        <v>29</v>
      </c>
      <c r="F51" s="58">
        <v>22</v>
      </c>
      <c r="G51" s="59">
        <f>VLOOKUP(B51,'[3]COM DESONERAÇÃO'!$B$12:$H$2288,6,FALSE)</f>
        <v>277.63</v>
      </c>
      <c r="H51" s="60">
        <f t="shared" si="0"/>
        <v>6107.86</v>
      </c>
    </row>
    <row r="52" spans="1:8" x14ac:dyDescent="0.25">
      <c r="A52" s="55" t="s">
        <v>127</v>
      </c>
      <c r="B52" s="56" t="s">
        <v>128</v>
      </c>
      <c r="C52" s="57" t="s">
        <v>129</v>
      </c>
      <c r="D52" s="56" t="s">
        <v>6792</v>
      </c>
      <c r="E52" s="56" t="s">
        <v>29</v>
      </c>
      <c r="F52" s="58">
        <v>52</v>
      </c>
      <c r="G52" s="59">
        <f>VLOOKUP(B52,'[3]COM DESONERAÇÃO'!$B$12:$H$2288,6,FALSE)</f>
        <v>427.13</v>
      </c>
      <c r="H52" s="60">
        <f t="shared" si="0"/>
        <v>22210.76</v>
      </c>
    </row>
    <row r="53" spans="1:8" ht="16.5" x14ac:dyDescent="0.25">
      <c r="A53" s="55" t="s">
        <v>130</v>
      </c>
      <c r="B53" s="56" t="s">
        <v>131</v>
      </c>
      <c r="C53" s="57" t="s">
        <v>132</v>
      </c>
      <c r="D53" s="56" t="s">
        <v>6792</v>
      </c>
      <c r="E53" s="56" t="s">
        <v>12</v>
      </c>
      <c r="F53" s="58">
        <v>52</v>
      </c>
      <c r="G53" s="59">
        <f>VLOOKUP(B53,'[3]COM DESONERAÇÃO'!$B$12:$H$2288,6,FALSE)</f>
        <v>32.04</v>
      </c>
      <c r="H53" s="60">
        <f t="shared" si="0"/>
        <v>1666.08</v>
      </c>
    </row>
    <row r="54" spans="1:8" x14ac:dyDescent="0.25">
      <c r="A54" s="55" t="s">
        <v>133</v>
      </c>
      <c r="B54" s="56" t="s">
        <v>134</v>
      </c>
      <c r="C54" s="57" t="s">
        <v>135</v>
      </c>
      <c r="D54" s="56" t="s">
        <v>6792</v>
      </c>
      <c r="E54" s="56" t="s">
        <v>29</v>
      </c>
      <c r="F54" s="58">
        <v>31</v>
      </c>
      <c r="G54" s="59">
        <f>VLOOKUP(B54,'[3]COM DESONERAÇÃO'!$B$12:$H$2288,6,FALSE)</f>
        <v>548.23</v>
      </c>
      <c r="H54" s="60">
        <f t="shared" si="0"/>
        <v>16995.13</v>
      </c>
    </row>
    <row r="55" spans="1:8" ht="33" x14ac:dyDescent="0.25">
      <c r="A55" s="55" t="s">
        <v>136</v>
      </c>
      <c r="B55" s="56" t="s">
        <v>137</v>
      </c>
      <c r="C55" s="57" t="s">
        <v>138</v>
      </c>
      <c r="D55" s="56" t="s">
        <v>11</v>
      </c>
      <c r="E55" s="56" t="s">
        <v>29</v>
      </c>
      <c r="F55" s="58">
        <v>59</v>
      </c>
      <c r="G55" s="59">
        <f>VLOOKUP(B55,'[3]COM DESONERAÇÃO'!$B$12:$H$2288,6,FALSE)</f>
        <v>562.41</v>
      </c>
      <c r="H55" s="60">
        <f t="shared" si="0"/>
        <v>33182.19</v>
      </c>
    </row>
    <row r="56" spans="1:8" ht="24.75" x14ac:dyDescent="0.25">
      <c r="A56" s="55" t="s">
        <v>139</v>
      </c>
      <c r="B56" s="56" t="s">
        <v>140</v>
      </c>
      <c r="C56" s="57" t="s">
        <v>141</v>
      </c>
      <c r="D56" s="56" t="s">
        <v>11</v>
      </c>
      <c r="E56" s="56" t="s">
        <v>29</v>
      </c>
      <c r="F56" s="58">
        <v>52</v>
      </c>
      <c r="G56" s="59">
        <f>VLOOKUP(B56,'[3]COM DESONERAÇÃO'!$B$12:$H$2288,6,FALSE)</f>
        <v>535.45000000000005</v>
      </c>
      <c r="H56" s="60">
        <f t="shared" si="0"/>
        <v>27843.4</v>
      </c>
    </row>
    <row r="57" spans="1:8" x14ac:dyDescent="0.25">
      <c r="A57" s="55" t="s">
        <v>142</v>
      </c>
      <c r="B57" s="56" t="s">
        <v>143</v>
      </c>
      <c r="C57" s="57" t="s">
        <v>144</v>
      </c>
      <c r="D57" s="56" t="s">
        <v>6792</v>
      </c>
      <c r="E57" s="56" t="s">
        <v>29</v>
      </c>
      <c r="F57" s="58">
        <v>52</v>
      </c>
      <c r="G57" s="59">
        <f>VLOOKUP(B57,'[3]COM DESONERAÇÃO'!$B$12:$H$2288,6,FALSE)</f>
        <v>585.44000000000005</v>
      </c>
      <c r="H57" s="60">
        <f t="shared" si="0"/>
        <v>30442.880000000001</v>
      </c>
    </row>
    <row r="58" spans="1:8" x14ac:dyDescent="0.25">
      <c r="A58" s="55" t="s">
        <v>145</v>
      </c>
      <c r="B58" s="56" t="s">
        <v>146</v>
      </c>
      <c r="C58" s="57" t="s">
        <v>147</v>
      </c>
      <c r="D58" s="56" t="s">
        <v>6792</v>
      </c>
      <c r="E58" s="56" t="s">
        <v>29</v>
      </c>
      <c r="F58" s="58">
        <v>52</v>
      </c>
      <c r="G58" s="59">
        <f>VLOOKUP(B58,'[3]COM DESONERAÇÃO'!$B$12:$H$2288,6,FALSE)</f>
        <v>606.44000000000005</v>
      </c>
      <c r="H58" s="60">
        <f t="shared" si="0"/>
        <v>31534.880000000001</v>
      </c>
    </row>
    <row r="59" spans="1:8" x14ac:dyDescent="0.25">
      <c r="A59" s="55" t="s">
        <v>148</v>
      </c>
      <c r="B59" s="56" t="s">
        <v>149</v>
      </c>
      <c r="C59" s="57" t="s">
        <v>150</v>
      </c>
      <c r="D59" s="56" t="s">
        <v>6792</v>
      </c>
      <c r="E59" s="56" t="s">
        <v>29</v>
      </c>
      <c r="F59" s="58">
        <v>52</v>
      </c>
      <c r="G59" s="59">
        <f>VLOOKUP(B59,'[3]COM DESONERAÇÃO'!$B$12:$H$2288,6,FALSE)</f>
        <v>630.64</v>
      </c>
      <c r="H59" s="60">
        <f t="shared" si="0"/>
        <v>32793.279999999999</v>
      </c>
    </row>
    <row r="60" spans="1:8" ht="24.75" x14ac:dyDescent="0.25">
      <c r="A60" s="55" t="s">
        <v>151</v>
      </c>
      <c r="B60" s="56" t="s">
        <v>152</v>
      </c>
      <c r="C60" s="57" t="s">
        <v>153</v>
      </c>
      <c r="D60" s="56" t="s">
        <v>11</v>
      </c>
      <c r="E60" s="56" t="s">
        <v>29</v>
      </c>
      <c r="F60" s="58">
        <v>32</v>
      </c>
      <c r="G60" s="59">
        <f>VLOOKUP(B60,'[3]COM DESONERAÇÃO'!$B$12:$H$2288,6,FALSE)</f>
        <v>546.41</v>
      </c>
      <c r="H60" s="60">
        <f t="shared" si="0"/>
        <v>17485.12</v>
      </c>
    </row>
    <row r="61" spans="1:8" ht="24.75" x14ac:dyDescent="0.25">
      <c r="A61" s="55" t="s">
        <v>154</v>
      </c>
      <c r="B61" s="56" t="s">
        <v>155</v>
      </c>
      <c r="C61" s="57" t="s">
        <v>156</v>
      </c>
      <c r="D61" s="56" t="s">
        <v>11</v>
      </c>
      <c r="E61" s="56" t="s">
        <v>12</v>
      </c>
      <c r="F61" s="58">
        <v>34</v>
      </c>
      <c r="G61" s="59">
        <f>VLOOKUP(B61,'[3]COM DESONERAÇÃO'!$B$12:$H$2288,6,FALSE)</f>
        <v>107.32</v>
      </c>
      <c r="H61" s="60">
        <f t="shared" si="0"/>
        <v>3648.88</v>
      </c>
    </row>
    <row r="62" spans="1:8" x14ac:dyDescent="0.25">
      <c r="A62" s="53" t="s">
        <v>157</v>
      </c>
      <c r="B62" s="105" t="s">
        <v>158</v>
      </c>
      <c r="C62" s="105"/>
      <c r="D62" s="105"/>
      <c r="E62" s="105"/>
      <c r="F62" s="105"/>
      <c r="G62" s="105"/>
      <c r="H62" s="54">
        <f>SUM(H63:H102)</f>
        <v>310352.27999999997</v>
      </c>
    </row>
    <row r="63" spans="1:8" x14ac:dyDescent="0.25">
      <c r="A63" s="55" t="s">
        <v>159</v>
      </c>
      <c r="B63" s="56" t="s">
        <v>160</v>
      </c>
      <c r="C63" s="57" t="s">
        <v>161</v>
      </c>
      <c r="D63" s="56" t="s">
        <v>6792</v>
      </c>
      <c r="E63" s="56" t="s">
        <v>12</v>
      </c>
      <c r="F63" s="58">
        <v>26</v>
      </c>
      <c r="G63" s="59">
        <f>VLOOKUP(B63,'[3]COM DESONERAÇÃO'!$B$12:$H$2288,6,FALSE)</f>
        <v>154.54</v>
      </c>
      <c r="H63" s="60">
        <f t="shared" si="0"/>
        <v>4018.04</v>
      </c>
    </row>
    <row r="64" spans="1:8" ht="24.75" x14ac:dyDescent="0.25">
      <c r="A64" s="55" t="s">
        <v>162</v>
      </c>
      <c r="B64" s="56" t="s">
        <v>163</v>
      </c>
      <c r="C64" s="57" t="s">
        <v>164</v>
      </c>
      <c r="D64" s="56" t="s">
        <v>11</v>
      </c>
      <c r="E64" s="56" t="s">
        <v>12</v>
      </c>
      <c r="F64" s="58">
        <v>8</v>
      </c>
      <c r="G64" s="59">
        <f>VLOOKUP(B64,'[3]COM DESONERAÇÃO'!$B$12:$H$2288,6,FALSE)</f>
        <v>193.39</v>
      </c>
      <c r="H64" s="60">
        <f t="shared" si="0"/>
        <v>1547.12</v>
      </c>
    </row>
    <row r="65" spans="1:8" x14ac:dyDescent="0.25">
      <c r="A65" s="55" t="s">
        <v>165</v>
      </c>
      <c r="B65" s="56" t="s">
        <v>166</v>
      </c>
      <c r="C65" s="57" t="s">
        <v>167</v>
      </c>
      <c r="D65" s="56" t="s">
        <v>6792</v>
      </c>
      <c r="E65" s="56" t="s">
        <v>29</v>
      </c>
      <c r="F65" s="58">
        <v>102</v>
      </c>
      <c r="G65" s="59">
        <f>VLOOKUP(B65,'[3]COM DESONERAÇÃO'!$B$12:$H$2288,6,FALSE)</f>
        <v>44.93</v>
      </c>
      <c r="H65" s="60">
        <f t="shared" si="0"/>
        <v>4582.8599999999997</v>
      </c>
    </row>
    <row r="66" spans="1:8" ht="24.75" x14ac:dyDescent="0.25">
      <c r="A66" s="55" t="s">
        <v>168</v>
      </c>
      <c r="B66" s="56" t="s">
        <v>169</v>
      </c>
      <c r="C66" s="57" t="s">
        <v>170</v>
      </c>
      <c r="D66" s="56" t="s">
        <v>11</v>
      </c>
      <c r="E66" s="56" t="s">
        <v>12</v>
      </c>
      <c r="F66" s="58">
        <v>32</v>
      </c>
      <c r="G66" s="59">
        <f>VLOOKUP(B66,'[3]COM DESONERAÇÃO'!$B$12:$H$2288,6,FALSE)</f>
        <v>138.29</v>
      </c>
      <c r="H66" s="60">
        <f t="shared" si="0"/>
        <v>4425.28</v>
      </c>
    </row>
    <row r="67" spans="1:8" ht="16.5" x14ac:dyDescent="0.25">
      <c r="A67" s="55" t="s">
        <v>171</v>
      </c>
      <c r="B67" s="56" t="s">
        <v>172</v>
      </c>
      <c r="C67" s="57" t="s">
        <v>173</v>
      </c>
      <c r="D67" s="56" t="s">
        <v>6792</v>
      </c>
      <c r="E67" s="56" t="s">
        <v>68</v>
      </c>
      <c r="F67" s="58">
        <v>32</v>
      </c>
      <c r="G67" s="59">
        <f>VLOOKUP(B67,'[3]COM DESONERAÇÃO'!$B$12:$H$2288,6,FALSE)</f>
        <v>106.74</v>
      </c>
      <c r="H67" s="60">
        <f t="shared" si="0"/>
        <v>3415.68</v>
      </c>
    </row>
    <row r="68" spans="1:8" ht="24.75" x14ac:dyDescent="0.25">
      <c r="A68" s="55" t="s">
        <v>174</v>
      </c>
      <c r="B68" s="56" t="s">
        <v>175</v>
      </c>
      <c r="C68" s="57" t="s">
        <v>176</v>
      </c>
      <c r="D68" s="56" t="s">
        <v>11</v>
      </c>
      <c r="E68" s="56" t="s">
        <v>93</v>
      </c>
      <c r="F68" s="58">
        <v>1200</v>
      </c>
      <c r="G68" s="59">
        <f>VLOOKUP(B68,'[3]COM DESONERAÇÃO'!$B$12:$H$2288,6,FALSE)</f>
        <v>12.55</v>
      </c>
      <c r="H68" s="60">
        <f t="shared" si="0"/>
        <v>15060</v>
      </c>
    </row>
    <row r="69" spans="1:8" ht="24.75" x14ac:dyDescent="0.25">
      <c r="A69" s="55" t="s">
        <v>177</v>
      </c>
      <c r="B69" s="56" t="s">
        <v>178</v>
      </c>
      <c r="C69" s="57" t="s">
        <v>179</v>
      </c>
      <c r="D69" s="56" t="s">
        <v>11</v>
      </c>
      <c r="E69" s="56" t="s">
        <v>93</v>
      </c>
      <c r="F69" s="58">
        <v>1200</v>
      </c>
      <c r="G69" s="59">
        <f>VLOOKUP(B69,'[3]COM DESONERAÇÃO'!$B$12:$H$2288,6,FALSE)</f>
        <v>11.54</v>
      </c>
      <c r="H69" s="60">
        <f t="shared" si="0"/>
        <v>13848</v>
      </c>
    </row>
    <row r="70" spans="1:8" ht="24.75" x14ac:dyDescent="0.25">
      <c r="A70" s="55" t="s">
        <v>180</v>
      </c>
      <c r="B70" s="56" t="s">
        <v>181</v>
      </c>
      <c r="C70" s="57" t="s">
        <v>182</v>
      </c>
      <c r="D70" s="56" t="s">
        <v>11</v>
      </c>
      <c r="E70" s="56" t="s">
        <v>93</v>
      </c>
      <c r="F70" s="58">
        <v>2000</v>
      </c>
      <c r="G70" s="59">
        <f>VLOOKUP(B70,'[3]COM DESONERAÇÃO'!$B$12:$H$2288,6,FALSE)</f>
        <v>10.17</v>
      </c>
      <c r="H70" s="60">
        <f t="shared" si="0"/>
        <v>20340</v>
      </c>
    </row>
    <row r="71" spans="1:8" ht="24.75" x14ac:dyDescent="0.25">
      <c r="A71" s="55" t="s">
        <v>183</v>
      </c>
      <c r="B71" s="56" t="s">
        <v>184</v>
      </c>
      <c r="C71" s="57" t="s">
        <v>185</v>
      </c>
      <c r="D71" s="56" t="s">
        <v>11</v>
      </c>
      <c r="E71" s="56" t="s">
        <v>93</v>
      </c>
      <c r="F71" s="58">
        <v>1800</v>
      </c>
      <c r="G71" s="59">
        <f>VLOOKUP(B71,'[3]COM DESONERAÇÃO'!$B$12:$H$2288,6,FALSE)</f>
        <v>8.44</v>
      </c>
      <c r="H71" s="60">
        <f t="shared" si="0"/>
        <v>15192</v>
      </c>
    </row>
    <row r="72" spans="1:8" ht="24.75" x14ac:dyDescent="0.25">
      <c r="A72" s="55" t="s">
        <v>186</v>
      </c>
      <c r="B72" s="56" t="s">
        <v>187</v>
      </c>
      <c r="C72" s="57" t="s">
        <v>188</v>
      </c>
      <c r="D72" s="56" t="s">
        <v>11</v>
      </c>
      <c r="E72" s="56" t="s">
        <v>93</v>
      </c>
      <c r="F72" s="58">
        <v>2000</v>
      </c>
      <c r="G72" s="59">
        <f>VLOOKUP(B72,'[3]COM DESONERAÇÃO'!$B$12:$H$2288,6,FALSE)</f>
        <v>8.24</v>
      </c>
      <c r="H72" s="60">
        <f t="shared" si="0"/>
        <v>16480</v>
      </c>
    </row>
    <row r="73" spans="1:8" ht="24.75" x14ac:dyDescent="0.25">
      <c r="A73" s="55" t="s">
        <v>189</v>
      </c>
      <c r="B73" s="56" t="s">
        <v>190</v>
      </c>
      <c r="C73" s="57" t="s">
        <v>191</v>
      </c>
      <c r="D73" s="56" t="s">
        <v>11</v>
      </c>
      <c r="E73" s="56" t="s">
        <v>93</v>
      </c>
      <c r="F73" s="58">
        <v>800</v>
      </c>
      <c r="G73" s="59">
        <f>VLOOKUP(B73,'[3]COM DESONERAÇÃO'!$B$12:$H$2288,6,FALSE)</f>
        <v>9.51</v>
      </c>
      <c r="H73" s="60">
        <f t="shared" si="0"/>
        <v>7608</v>
      </c>
    </row>
    <row r="74" spans="1:8" ht="24.75" x14ac:dyDescent="0.25">
      <c r="A74" s="55" t="s">
        <v>192</v>
      </c>
      <c r="B74" s="56" t="s">
        <v>193</v>
      </c>
      <c r="C74" s="57" t="s">
        <v>194</v>
      </c>
      <c r="D74" s="56" t="s">
        <v>11</v>
      </c>
      <c r="E74" s="56" t="s">
        <v>93</v>
      </c>
      <c r="F74" s="58">
        <v>600</v>
      </c>
      <c r="G74" s="59">
        <f>VLOOKUP(B74,'[3]COM DESONERAÇÃO'!$B$12:$H$2288,6,FALSE)</f>
        <v>15.88</v>
      </c>
      <c r="H74" s="60">
        <f t="shared" si="0"/>
        <v>9528</v>
      </c>
    </row>
    <row r="75" spans="1:8" ht="24.75" x14ac:dyDescent="0.25">
      <c r="A75" s="55" t="s">
        <v>195</v>
      </c>
      <c r="B75" s="56" t="s">
        <v>196</v>
      </c>
      <c r="C75" s="57" t="s">
        <v>197</v>
      </c>
      <c r="D75" s="56" t="s">
        <v>11</v>
      </c>
      <c r="E75" s="56" t="s">
        <v>93</v>
      </c>
      <c r="F75" s="58">
        <v>600</v>
      </c>
      <c r="G75" s="59">
        <f>VLOOKUP(B75,'[3]COM DESONERAÇÃO'!$B$12:$H$2288,6,FALSE)</f>
        <v>13.68</v>
      </c>
      <c r="H75" s="60">
        <f t="shared" si="0"/>
        <v>8208</v>
      </c>
    </row>
    <row r="76" spans="1:8" ht="24.75" x14ac:dyDescent="0.25">
      <c r="A76" s="55" t="s">
        <v>198</v>
      </c>
      <c r="B76" s="56" t="s">
        <v>199</v>
      </c>
      <c r="C76" s="57" t="s">
        <v>200</v>
      </c>
      <c r="D76" s="56" t="s">
        <v>11</v>
      </c>
      <c r="E76" s="56" t="s">
        <v>93</v>
      </c>
      <c r="F76" s="58">
        <v>600</v>
      </c>
      <c r="G76" s="59">
        <f>VLOOKUP(B76,'[3]COM DESONERAÇÃO'!$B$12:$H$2288,6,FALSE)</f>
        <v>14.32</v>
      </c>
      <c r="H76" s="60">
        <f t="shared" si="0"/>
        <v>8592</v>
      </c>
    </row>
    <row r="77" spans="1:8" x14ac:dyDescent="0.25">
      <c r="A77" s="55" t="s">
        <v>201</v>
      </c>
      <c r="B77" s="56" t="s">
        <v>202</v>
      </c>
      <c r="C77" s="57" t="s">
        <v>203</v>
      </c>
      <c r="D77" s="56" t="s">
        <v>6792</v>
      </c>
      <c r="E77" s="56" t="s">
        <v>93</v>
      </c>
      <c r="F77" s="58">
        <v>504</v>
      </c>
      <c r="G77" s="59">
        <f>VLOOKUP(B77,'[3]COM DESONERAÇÃO'!$B$12:$H$2288,6,FALSE)</f>
        <v>10.130000000000001</v>
      </c>
      <c r="H77" s="60">
        <f t="shared" si="0"/>
        <v>5105.5200000000004</v>
      </c>
    </row>
    <row r="78" spans="1:8" ht="16.5" x14ac:dyDescent="0.25">
      <c r="A78" s="55" t="s">
        <v>204</v>
      </c>
      <c r="B78" s="56" t="s">
        <v>205</v>
      </c>
      <c r="C78" s="57" t="s">
        <v>206</v>
      </c>
      <c r="D78" s="56" t="s">
        <v>6792</v>
      </c>
      <c r="E78" s="56" t="s">
        <v>93</v>
      </c>
      <c r="F78" s="58">
        <v>77</v>
      </c>
      <c r="G78" s="59">
        <f>VLOOKUP(B78,'[3]COM DESONERAÇÃO'!$B$12:$H$2288,6,FALSE)</f>
        <v>60.57</v>
      </c>
      <c r="H78" s="60">
        <f t="shared" si="0"/>
        <v>4663.8900000000003</v>
      </c>
    </row>
    <row r="79" spans="1:8" ht="16.5" x14ac:dyDescent="0.25">
      <c r="A79" s="55" t="s">
        <v>207</v>
      </c>
      <c r="B79" s="56" t="s">
        <v>208</v>
      </c>
      <c r="C79" s="57" t="s">
        <v>209</v>
      </c>
      <c r="D79" s="56" t="s">
        <v>6792</v>
      </c>
      <c r="E79" s="56" t="s">
        <v>19</v>
      </c>
      <c r="F79" s="58">
        <v>102</v>
      </c>
      <c r="G79" s="59">
        <f>VLOOKUP(B79,'[3]COM DESONERAÇÃO'!$B$12:$H$2288,6,FALSE)</f>
        <v>99.19</v>
      </c>
      <c r="H79" s="60">
        <f t="shared" si="0"/>
        <v>10117.379999999999</v>
      </c>
    </row>
    <row r="80" spans="1:8" ht="16.5" x14ac:dyDescent="0.25">
      <c r="A80" s="55" t="s">
        <v>210</v>
      </c>
      <c r="B80" s="56" t="s">
        <v>211</v>
      </c>
      <c r="C80" s="57" t="s">
        <v>212</v>
      </c>
      <c r="D80" s="56" t="s">
        <v>6792</v>
      </c>
      <c r="E80" s="56" t="s">
        <v>19</v>
      </c>
      <c r="F80" s="58">
        <v>5</v>
      </c>
      <c r="G80" s="59">
        <f>VLOOKUP(B80,'[3]COM DESONERAÇÃO'!$B$12:$H$2288,6,FALSE)</f>
        <v>118.39</v>
      </c>
      <c r="H80" s="60">
        <f t="shared" ref="H80:H102" si="1">ROUND(F80*G80,2)</f>
        <v>591.95000000000005</v>
      </c>
    </row>
    <row r="81" spans="1:8" ht="16.5" x14ac:dyDescent="0.25">
      <c r="A81" s="55" t="s">
        <v>213</v>
      </c>
      <c r="B81" s="56" t="s">
        <v>214</v>
      </c>
      <c r="C81" s="57" t="s">
        <v>215</v>
      </c>
      <c r="D81" s="56" t="s">
        <v>6792</v>
      </c>
      <c r="E81" s="56" t="s">
        <v>19</v>
      </c>
      <c r="F81" s="58">
        <v>5</v>
      </c>
      <c r="G81" s="59">
        <f>VLOOKUP(B81,'[3]COM DESONERAÇÃO'!$B$12:$H$2288,6,FALSE)</f>
        <v>139.27000000000001</v>
      </c>
      <c r="H81" s="60">
        <f t="shared" si="1"/>
        <v>696.35</v>
      </c>
    </row>
    <row r="82" spans="1:8" ht="16.5" x14ac:dyDescent="0.25">
      <c r="A82" s="55" t="s">
        <v>216</v>
      </c>
      <c r="B82" s="56" t="s">
        <v>217</v>
      </c>
      <c r="C82" s="57" t="s">
        <v>218</v>
      </c>
      <c r="D82" s="56" t="s">
        <v>6792</v>
      </c>
      <c r="E82" s="56" t="s">
        <v>19</v>
      </c>
      <c r="F82" s="58">
        <v>5</v>
      </c>
      <c r="G82" s="59">
        <f>VLOOKUP(B82,'[3]COM DESONERAÇÃO'!$B$12:$H$2288,6,FALSE)</f>
        <v>201.35</v>
      </c>
      <c r="H82" s="60">
        <f t="shared" si="1"/>
        <v>1006.75</v>
      </c>
    </row>
    <row r="83" spans="1:8" ht="16.5" x14ac:dyDescent="0.25">
      <c r="A83" s="55" t="s">
        <v>219</v>
      </c>
      <c r="B83" s="56" t="s">
        <v>220</v>
      </c>
      <c r="C83" s="57" t="s">
        <v>221</v>
      </c>
      <c r="D83" s="56" t="s">
        <v>6792</v>
      </c>
      <c r="E83" s="56" t="s">
        <v>19</v>
      </c>
      <c r="F83" s="58">
        <v>5</v>
      </c>
      <c r="G83" s="59">
        <f>VLOOKUP(B83,'[3]COM DESONERAÇÃO'!$B$12:$H$2288,6,FALSE)</f>
        <v>314.93</v>
      </c>
      <c r="H83" s="60">
        <f t="shared" si="1"/>
        <v>1574.65</v>
      </c>
    </row>
    <row r="84" spans="1:8" ht="24.75" x14ac:dyDescent="0.25">
      <c r="A84" s="55" t="s">
        <v>222</v>
      </c>
      <c r="B84" s="56" t="s">
        <v>223</v>
      </c>
      <c r="C84" s="57" t="s">
        <v>224</v>
      </c>
      <c r="D84" s="56" t="s">
        <v>11</v>
      </c>
      <c r="E84" s="56" t="s">
        <v>29</v>
      </c>
      <c r="F84" s="58">
        <v>14</v>
      </c>
      <c r="G84" s="59">
        <f>VLOOKUP(B84,'[3]COM DESONERAÇÃO'!$B$12:$H$2288,6,FALSE)</f>
        <v>577.58000000000004</v>
      </c>
      <c r="H84" s="60">
        <f t="shared" si="1"/>
        <v>8086.12</v>
      </c>
    </row>
    <row r="85" spans="1:8" ht="33" x14ac:dyDescent="0.25">
      <c r="A85" s="55" t="s">
        <v>225</v>
      </c>
      <c r="B85" s="56" t="s">
        <v>226</v>
      </c>
      <c r="C85" s="57" t="s">
        <v>227</v>
      </c>
      <c r="D85" s="56" t="s">
        <v>11</v>
      </c>
      <c r="E85" s="56" t="s">
        <v>29</v>
      </c>
      <c r="F85" s="58">
        <v>7</v>
      </c>
      <c r="G85" s="59">
        <f>VLOOKUP(B85,'[3]COM DESONERAÇÃO'!$B$12:$H$2288,6,FALSE)</f>
        <v>622.83000000000004</v>
      </c>
      <c r="H85" s="60">
        <f t="shared" si="1"/>
        <v>4359.8100000000004</v>
      </c>
    </row>
    <row r="86" spans="1:8" ht="24.75" x14ac:dyDescent="0.25">
      <c r="A86" s="55" t="s">
        <v>228</v>
      </c>
      <c r="B86" s="56" t="s">
        <v>229</v>
      </c>
      <c r="C86" s="57" t="s">
        <v>6838</v>
      </c>
      <c r="D86" s="56" t="s">
        <v>11</v>
      </c>
      <c r="E86" s="56" t="s">
        <v>12</v>
      </c>
      <c r="F86" s="58">
        <v>7</v>
      </c>
      <c r="G86" s="59">
        <f>VLOOKUP(B86,'[3]COM DESONERAÇÃO'!$B$12:$H$2288,6,FALSE)</f>
        <v>181.55</v>
      </c>
      <c r="H86" s="60">
        <f t="shared" si="1"/>
        <v>1270.8499999999999</v>
      </c>
    </row>
    <row r="87" spans="1:8" ht="24.75" x14ac:dyDescent="0.25">
      <c r="A87" s="55" t="s">
        <v>230</v>
      </c>
      <c r="B87" s="56" t="s">
        <v>231</v>
      </c>
      <c r="C87" s="57" t="s">
        <v>6839</v>
      </c>
      <c r="D87" s="56" t="s">
        <v>11</v>
      </c>
      <c r="E87" s="56" t="s">
        <v>12</v>
      </c>
      <c r="F87" s="58">
        <v>7</v>
      </c>
      <c r="G87" s="59">
        <f>VLOOKUP(B87,'[3]COM DESONERAÇÃO'!$B$12:$H$2288,6,FALSE)</f>
        <v>170.25</v>
      </c>
      <c r="H87" s="60">
        <f t="shared" si="1"/>
        <v>1191.75</v>
      </c>
    </row>
    <row r="88" spans="1:8" ht="24.75" x14ac:dyDescent="0.25">
      <c r="A88" s="55" t="s">
        <v>232</v>
      </c>
      <c r="B88" s="56" t="s">
        <v>233</v>
      </c>
      <c r="C88" s="57" t="s">
        <v>234</v>
      </c>
      <c r="D88" s="56" t="s">
        <v>11</v>
      </c>
      <c r="E88" s="56" t="s">
        <v>29</v>
      </c>
      <c r="F88" s="58">
        <v>7</v>
      </c>
      <c r="G88" s="59">
        <f>VLOOKUP(B88,'[3]COM DESONERAÇÃO'!$B$12:$H$2288,6,FALSE)</f>
        <v>583.29999999999995</v>
      </c>
      <c r="H88" s="60">
        <f t="shared" si="1"/>
        <v>4083.1</v>
      </c>
    </row>
    <row r="89" spans="1:8" x14ac:dyDescent="0.25">
      <c r="A89" s="55" t="s">
        <v>235</v>
      </c>
      <c r="B89" s="56" t="s">
        <v>236</v>
      </c>
      <c r="C89" s="57" t="s">
        <v>237</v>
      </c>
      <c r="D89" s="56" t="s">
        <v>6792</v>
      </c>
      <c r="E89" s="56" t="s">
        <v>12</v>
      </c>
      <c r="F89" s="58">
        <v>7</v>
      </c>
      <c r="G89" s="59">
        <f>VLOOKUP(B89,'[3]COM DESONERAÇÃO'!$B$12:$H$2288,6,FALSE)</f>
        <v>189.1</v>
      </c>
      <c r="H89" s="60">
        <f t="shared" si="1"/>
        <v>1323.7</v>
      </c>
    </row>
    <row r="90" spans="1:8" ht="33" x14ac:dyDescent="0.25">
      <c r="A90" s="55" t="s">
        <v>238</v>
      </c>
      <c r="B90" s="56" t="s">
        <v>239</v>
      </c>
      <c r="C90" s="57" t="s">
        <v>240</v>
      </c>
      <c r="D90" s="56" t="s">
        <v>11</v>
      </c>
      <c r="E90" s="56" t="s">
        <v>29</v>
      </c>
      <c r="F90" s="58">
        <v>7</v>
      </c>
      <c r="G90" s="59">
        <f>VLOOKUP(B90,'[3]COM DESONERAÇÃO'!$B$12:$H$2288,6,FALSE)</f>
        <v>630.12</v>
      </c>
      <c r="H90" s="60">
        <f t="shared" si="1"/>
        <v>4410.84</v>
      </c>
    </row>
    <row r="91" spans="1:8" x14ac:dyDescent="0.25">
      <c r="A91" s="55" t="s">
        <v>241</v>
      </c>
      <c r="B91" s="56" t="s">
        <v>242</v>
      </c>
      <c r="C91" s="57" t="s">
        <v>243</v>
      </c>
      <c r="D91" s="56" t="s">
        <v>6792</v>
      </c>
      <c r="E91" s="56" t="s">
        <v>12</v>
      </c>
      <c r="F91" s="58">
        <v>7</v>
      </c>
      <c r="G91" s="59">
        <f>VLOOKUP(B91,'[3]COM DESONERAÇÃO'!$B$12:$H$2288,6,FALSE)</f>
        <v>243.05</v>
      </c>
      <c r="H91" s="60">
        <f t="shared" si="1"/>
        <v>1701.35</v>
      </c>
    </row>
    <row r="92" spans="1:8" x14ac:dyDescent="0.25">
      <c r="A92" s="55" t="s">
        <v>244</v>
      </c>
      <c r="B92" s="56" t="s">
        <v>245</v>
      </c>
      <c r="C92" s="57" t="s">
        <v>246</v>
      </c>
      <c r="D92" s="56" t="s">
        <v>6792</v>
      </c>
      <c r="E92" s="56" t="s">
        <v>12</v>
      </c>
      <c r="F92" s="58">
        <v>7</v>
      </c>
      <c r="G92" s="59">
        <f>VLOOKUP(B92,'[3]COM DESONERAÇÃO'!$B$12:$H$2288,6,FALSE)</f>
        <v>242.64</v>
      </c>
      <c r="H92" s="60">
        <f t="shared" si="1"/>
        <v>1698.48</v>
      </c>
    </row>
    <row r="93" spans="1:8" x14ac:dyDescent="0.25">
      <c r="A93" s="55" t="s">
        <v>247</v>
      </c>
      <c r="B93" s="56" t="s">
        <v>248</v>
      </c>
      <c r="C93" s="57" t="s">
        <v>249</v>
      </c>
      <c r="D93" s="56" t="s">
        <v>6792</v>
      </c>
      <c r="E93" s="56" t="s">
        <v>12</v>
      </c>
      <c r="F93" s="58">
        <v>7</v>
      </c>
      <c r="G93" s="59">
        <f>VLOOKUP(B93,'[3]COM DESONERAÇÃO'!$B$12:$H$2288,6,FALSE)</f>
        <v>253.14</v>
      </c>
      <c r="H93" s="60">
        <f t="shared" si="1"/>
        <v>1771.98</v>
      </c>
    </row>
    <row r="94" spans="1:8" x14ac:dyDescent="0.25">
      <c r="A94" s="55" t="s">
        <v>250</v>
      </c>
      <c r="B94" s="56" t="s">
        <v>251</v>
      </c>
      <c r="C94" s="57" t="s">
        <v>252</v>
      </c>
      <c r="D94" s="56" t="s">
        <v>6792</v>
      </c>
      <c r="E94" s="56" t="s">
        <v>29</v>
      </c>
      <c r="F94" s="58">
        <v>13</v>
      </c>
      <c r="G94" s="59">
        <f>VLOOKUP(B94,'[3]COM DESONERAÇÃO'!$B$12:$H$2288,6,FALSE)</f>
        <v>450.66</v>
      </c>
      <c r="H94" s="60">
        <f t="shared" si="1"/>
        <v>5858.58</v>
      </c>
    </row>
    <row r="95" spans="1:8" x14ac:dyDescent="0.25">
      <c r="A95" s="55" t="s">
        <v>253</v>
      </c>
      <c r="B95" s="56" t="s">
        <v>254</v>
      </c>
      <c r="C95" s="57" t="s">
        <v>255</v>
      </c>
      <c r="D95" s="56" t="s">
        <v>6792</v>
      </c>
      <c r="E95" s="56" t="s">
        <v>29</v>
      </c>
      <c r="F95" s="58">
        <v>34</v>
      </c>
      <c r="G95" s="59">
        <f>VLOOKUP(B95,'[3]COM DESONERAÇÃO'!$B$12:$H$2288,6,FALSE)</f>
        <v>966.26</v>
      </c>
      <c r="H95" s="60">
        <f t="shared" si="1"/>
        <v>32852.839999999997</v>
      </c>
    </row>
    <row r="96" spans="1:8" x14ac:dyDescent="0.25">
      <c r="A96" s="55" t="s">
        <v>256</v>
      </c>
      <c r="B96" s="56" t="s">
        <v>257</v>
      </c>
      <c r="C96" s="57" t="s">
        <v>258</v>
      </c>
      <c r="D96" s="56" t="s">
        <v>6792</v>
      </c>
      <c r="E96" s="56" t="s">
        <v>68</v>
      </c>
      <c r="F96" s="58">
        <v>52</v>
      </c>
      <c r="G96" s="59">
        <f>VLOOKUP(B96,'[3]COM DESONERAÇÃO'!$B$12:$H$2288,6,FALSE)</f>
        <v>85.56</v>
      </c>
      <c r="H96" s="60">
        <f t="shared" si="1"/>
        <v>4449.12</v>
      </c>
    </row>
    <row r="97" spans="1:8" ht="16.5" x14ac:dyDescent="0.25">
      <c r="A97" s="55" t="s">
        <v>259</v>
      </c>
      <c r="B97" s="56" t="s">
        <v>260</v>
      </c>
      <c r="C97" s="57" t="s">
        <v>261</v>
      </c>
      <c r="D97" s="56" t="s">
        <v>6792</v>
      </c>
      <c r="E97" s="56" t="s">
        <v>93</v>
      </c>
      <c r="F97" s="58">
        <v>1006</v>
      </c>
      <c r="G97" s="59">
        <f>VLOOKUP(B97,'[3]COM DESONERAÇÃO'!$B$12:$H$2288,6,FALSE)</f>
        <v>26.36</v>
      </c>
      <c r="H97" s="60">
        <f t="shared" si="1"/>
        <v>26518.16</v>
      </c>
    </row>
    <row r="98" spans="1:8" ht="16.5" x14ac:dyDescent="0.25">
      <c r="A98" s="55" t="s">
        <v>262</v>
      </c>
      <c r="B98" s="56" t="s">
        <v>263</v>
      </c>
      <c r="C98" s="57" t="s">
        <v>264</v>
      </c>
      <c r="D98" s="56" t="s">
        <v>6792</v>
      </c>
      <c r="E98" s="56" t="s">
        <v>93</v>
      </c>
      <c r="F98" s="58">
        <v>1006</v>
      </c>
      <c r="G98" s="59">
        <f>VLOOKUP(B98,'[3]COM DESONERAÇÃO'!$B$12:$H$2288,6,FALSE)</f>
        <v>29.07</v>
      </c>
      <c r="H98" s="60">
        <f t="shared" si="1"/>
        <v>29244.42</v>
      </c>
    </row>
    <row r="99" spans="1:8" x14ac:dyDescent="0.25">
      <c r="A99" s="55" t="s">
        <v>265</v>
      </c>
      <c r="B99" s="56" t="s">
        <v>266</v>
      </c>
      <c r="C99" s="57" t="s">
        <v>267</v>
      </c>
      <c r="D99" s="56" t="s">
        <v>6792</v>
      </c>
      <c r="E99" s="56" t="s">
        <v>93</v>
      </c>
      <c r="F99" s="58">
        <v>2011</v>
      </c>
      <c r="G99" s="59">
        <f>VLOOKUP(B99,'[3]COM DESONERAÇÃO'!$B$12:$H$2288,6,FALSE)</f>
        <v>4.6900000000000004</v>
      </c>
      <c r="H99" s="60">
        <f t="shared" si="1"/>
        <v>9431.59</v>
      </c>
    </row>
    <row r="100" spans="1:8" ht="33" x14ac:dyDescent="0.25">
      <c r="A100" s="55" t="s">
        <v>268</v>
      </c>
      <c r="B100" s="56" t="s">
        <v>269</v>
      </c>
      <c r="C100" s="57" t="s">
        <v>270</v>
      </c>
      <c r="D100" s="56" t="s">
        <v>11</v>
      </c>
      <c r="E100" s="56" t="s">
        <v>68</v>
      </c>
      <c r="F100" s="58">
        <v>7</v>
      </c>
      <c r="G100" s="59">
        <f>VLOOKUP(B100,'[3]COM DESONERAÇÃO'!$B$12:$H$2288,6,FALSE)</f>
        <v>259.31</v>
      </c>
      <c r="H100" s="60">
        <f t="shared" si="1"/>
        <v>1815.17</v>
      </c>
    </row>
    <row r="101" spans="1:8" ht="24.75" x14ac:dyDescent="0.25">
      <c r="A101" s="55" t="s">
        <v>271</v>
      </c>
      <c r="B101" s="56" t="s">
        <v>272</v>
      </c>
      <c r="C101" s="57" t="s">
        <v>273</v>
      </c>
      <c r="D101" s="56" t="s">
        <v>11</v>
      </c>
      <c r="E101" s="56" t="s">
        <v>68</v>
      </c>
      <c r="F101" s="58">
        <v>55</v>
      </c>
      <c r="G101" s="59">
        <f>VLOOKUP(B101,'[3]COM DESONERAÇÃO'!$B$12:$H$2288,6,FALSE)</f>
        <v>70.569999999999993</v>
      </c>
      <c r="H101" s="60">
        <f t="shared" si="1"/>
        <v>3881.35</v>
      </c>
    </row>
    <row r="102" spans="1:8" ht="24.75" x14ac:dyDescent="0.25">
      <c r="A102" s="55" t="s">
        <v>274</v>
      </c>
      <c r="B102" s="56" t="s">
        <v>275</v>
      </c>
      <c r="C102" s="57" t="s">
        <v>276</v>
      </c>
      <c r="D102" s="56" t="s">
        <v>11</v>
      </c>
      <c r="E102" s="56" t="s">
        <v>68</v>
      </c>
      <c r="F102" s="58">
        <v>120</v>
      </c>
      <c r="G102" s="59">
        <f>VLOOKUP(B102,'[3]COM DESONERAÇÃO'!$B$12:$H$2288,6,FALSE)</f>
        <v>81.680000000000007</v>
      </c>
      <c r="H102" s="60">
        <f t="shared" si="1"/>
        <v>9801.6</v>
      </c>
    </row>
    <row r="103" spans="1:8" x14ac:dyDescent="0.25">
      <c r="A103" s="53" t="s">
        <v>277</v>
      </c>
      <c r="B103" s="105" t="s">
        <v>278</v>
      </c>
      <c r="C103" s="105"/>
      <c r="D103" s="105"/>
      <c r="E103" s="105"/>
      <c r="F103" s="105"/>
      <c r="G103" s="105"/>
      <c r="H103" s="54">
        <f>SUM(H104:H167)</f>
        <v>846082.34000000008</v>
      </c>
    </row>
    <row r="104" spans="1:8" x14ac:dyDescent="0.25">
      <c r="A104" s="55" t="s">
        <v>279</v>
      </c>
      <c r="B104" s="56" t="s">
        <v>280</v>
      </c>
      <c r="C104" s="57" t="s">
        <v>281</v>
      </c>
      <c r="D104" s="56" t="s">
        <v>6792</v>
      </c>
      <c r="E104" s="56" t="s">
        <v>12</v>
      </c>
      <c r="F104" s="58">
        <v>52</v>
      </c>
      <c r="G104" s="59">
        <f>VLOOKUP(B104,'[3]COM DESONERAÇÃO'!$B$12:$H$2288,6,FALSE)</f>
        <v>78.900000000000006</v>
      </c>
      <c r="H104" s="60">
        <f t="shared" ref="H104:H167" si="2">ROUND(F104*G104,2)</f>
        <v>4102.8</v>
      </c>
    </row>
    <row r="105" spans="1:8" x14ac:dyDescent="0.25">
      <c r="A105" s="55" t="s">
        <v>6824</v>
      </c>
      <c r="B105" s="56" t="s">
        <v>283</v>
      </c>
      <c r="C105" s="57" t="s">
        <v>284</v>
      </c>
      <c r="D105" s="56" t="s">
        <v>6792</v>
      </c>
      <c r="E105" s="56" t="s">
        <v>12</v>
      </c>
      <c r="F105" s="58">
        <v>6</v>
      </c>
      <c r="G105" s="59">
        <f>VLOOKUP(B105,'[3]COM DESONERAÇÃO'!$B$12:$H$2288,6,FALSE)</f>
        <v>249.48</v>
      </c>
      <c r="H105" s="60">
        <f t="shared" si="2"/>
        <v>1496.88</v>
      </c>
    </row>
    <row r="106" spans="1:8" x14ac:dyDescent="0.25">
      <c r="A106" s="55" t="s">
        <v>282</v>
      </c>
      <c r="B106" s="56" t="s">
        <v>286</v>
      </c>
      <c r="C106" s="57" t="s">
        <v>287</v>
      </c>
      <c r="D106" s="56" t="s">
        <v>6792</v>
      </c>
      <c r="E106" s="56" t="s">
        <v>12</v>
      </c>
      <c r="F106" s="58">
        <v>52</v>
      </c>
      <c r="G106" s="59">
        <f>VLOOKUP(B106,'[3]COM DESONERAÇÃO'!$B$12:$H$2288,6,FALSE)</f>
        <v>108.14</v>
      </c>
      <c r="H106" s="60">
        <f t="shared" si="2"/>
        <v>5623.28</v>
      </c>
    </row>
    <row r="107" spans="1:8" x14ac:dyDescent="0.25">
      <c r="A107" s="55" t="s">
        <v>285</v>
      </c>
      <c r="B107" s="56" t="s">
        <v>289</v>
      </c>
      <c r="C107" s="57" t="s">
        <v>290</v>
      </c>
      <c r="D107" s="56" t="s">
        <v>6792</v>
      </c>
      <c r="E107" s="56" t="s">
        <v>12</v>
      </c>
      <c r="F107" s="58">
        <v>52</v>
      </c>
      <c r="G107" s="59">
        <f>VLOOKUP(B107,'[3]COM DESONERAÇÃO'!$B$12:$H$2288,6,FALSE)</f>
        <v>165.75</v>
      </c>
      <c r="H107" s="60">
        <f t="shared" si="2"/>
        <v>8619</v>
      </c>
    </row>
    <row r="108" spans="1:8" x14ac:dyDescent="0.25">
      <c r="A108" s="55" t="s">
        <v>288</v>
      </c>
      <c r="B108" s="56" t="s">
        <v>292</v>
      </c>
      <c r="C108" s="57" t="s">
        <v>293</v>
      </c>
      <c r="D108" s="56" t="s">
        <v>6792</v>
      </c>
      <c r="E108" s="56" t="s">
        <v>12</v>
      </c>
      <c r="F108" s="58">
        <v>52</v>
      </c>
      <c r="G108" s="59">
        <f>VLOOKUP(B108,'[3]COM DESONERAÇÃO'!$B$12:$H$2288,6,FALSE)</f>
        <v>219.6</v>
      </c>
      <c r="H108" s="60">
        <f t="shared" si="2"/>
        <v>11419.2</v>
      </c>
    </row>
    <row r="109" spans="1:8" x14ac:dyDescent="0.25">
      <c r="A109" s="55" t="s">
        <v>291</v>
      </c>
      <c r="B109" s="56" t="s">
        <v>295</v>
      </c>
      <c r="C109" s="57" t="s">
        <v>296</v>
      </c>
      <c r="D109" s="56" t="s">
        <v>6792</v>
      </c>
      <c r="E109" s="56" t="s">
        <v>12</v>
      </c>
      <c r="F109" s="58">
        <v>52</v>
      </c>
      <c r="G109" s="59">
        <f>VLOOKUP(B109,'[3]COM DESONERAÇÃO'!$B$12:$H$2288,6,FALSE)</f>
        <v>365.68</v>
      </c>
      <c r="H109" s="60">
        <f t="shared" si="2"/>
        <v>19015.36</v>
      </c>
    </row>
    <row r="110" spans="1:8" x14ac:dyDescent="0.25">
      <c r="A110" s="55" t="s">
        <v>294</v>
      </c>
      <c r="B110" s="56" t="s">
        <v>298</v>
      </c>
      <c r="C110" s="57" t="s">
        <v>299</v>
      </c>
      <c r="D110" s="56" t="s">
        <v>6792</v>
      </c>
      <c r="E110" s="56" t="s">
        <v>12</v>
      </c>
      <c r="F110" s="58">
        <v>52</v>
      </c>
      <c r="G110" s="59">
        <f>VLOOKUP(B110,'[3]COM DESONERAÇÃO'!$B$12:$H$2288,6,FALSE)</f>
        <v>196.15</v>
      </c>
      <c r="H110" s="60">
        <f t="shared" si="2"/>
        <v>10199.799999999999</v>
      </c>
    </row>
    <row r="111" spans="1:8" x14ac:dyDescent="0.25">
      <c r="A111" s="55" t="s">
        <v>297</v>
      </c>
      <c r="B111" s="56" t="s">
        <v>301</v>
      </c>
      <c r="C111" s="57" t="s">
        <v>302</v>
      </c>
      <c r="D111" s="56" t="s">
        <v>6792</v>
      </c>
      <c r="E111" s="56" t="s">
        <v>12</v>
      </c>
      <c r="F111" s="58">
        <v>52</v>
      </c>
      <c r="G111" s="59">
        <f>VLOOKUP(B111,'[3]COM DESONERAÇÃO'!$B$12:$H$2288,6,FALSE)</f>
        <v>157.27000000000001</v>
      </c>
      <c r="H111" s="60">
        <f t="shared" si="2"/>
        <v>8178.04</v>
      </c>
    </row>
    <row r="112" spans="1:8" x14ac:dyDescent="0.25">
      <c r="A112" s="55" t="s">
        <v>300</v>
      </c>
      <c r="B112" s="56" t="s">
        <v>304</v>
      </c>
      <c r="C112" s="57" t="s">
        <v>305</v>
      </c>
      <c r="D112" s="56" t="s">
        <v>6792</v>
      </c>
      <c r="E112" s="56" t="s">
        <v>12</v>
      </c>
      <c r="F112" s="58">
        <v>52</v>
      </c>
      <c r="G112" s="59">
        <f>VLOOKUP(B112,'[3]COM DESONERAÇÃO'!$B$12:$H$2288,6,FALSE)</f>
        <v>272.16000000000003</v>
      </c>
      <c r="H112" s="60">
        <f t="shared" si="2"/>
        <v>14152.32</v>
      </c>
    </row>
    <row r="113" spans="1:8" x14ac:dyDescent="0.25">
      <c r="A113" s="55" t="s">
        <v>303</v>
      </c>
      <c r="B113" s="56" t="s">
        <v>307</v>
      </c>
      <c r="C113" s="57" t="s">
        <v>308</v>
      </c>
      <c r="D113" s="56" t="s">
        <v>6792</v>
      </c>
      <c r="E113" s="56" t="s">
        <v>12</v>
      </c>
      <c r="F113" s="58">
        <v>52</v>
      </c>
      <c r="G113" s="59">
        <f>VLOOKUP(B113,'[3]COM DESONERAÇÃO'!$B$12:$H$2288,6,FALSE)</f>
        <v>496.74</v>
      </c>
      <c r="H113" s="60">
        <f t="shared" si="2"/>
        <v>25830.48</v>
      </c>
    </row>
    <row r="114" spans="1:8" ht="24.75" x14ac:dyDescent="0.25">
      <c r="A114" s="55" t="s">
        <v>306</v>
      </c>
      <c r="B114" s="56">
        <v>103317</v>
      </c>
      <c r="C114" s="57" t="s">
        <v>310</v>
      </c>
      <c r="D114" s="56" t="s">
        <v>11</v>
      </c>
      <c r="E114" s="56" t="s">
        <v>12</v>
      </c>
      <c r="F114" s="58">
        <v>700</v>
      </c>
      <c r="G114" s="59">
        <f>VLOOKUP(B114,'[3]COM DESONERAÇÃO'!$B$12:$H$2288,6,FALSE)</f>
        <v>80.75</v>
      </c>
      <c r="H114" s="60">
        <f t="shared" si="2"/>
        <v>56525</v>
      </c>
    </row>
    <row r="115" spans="1:8" ht="24.75" x14ac:dyDescent="0.25">
      <c r="A115" s="55" t="s">
        <v>309</v>
      </c>
      <c r="B115" s="56" t="s">
        <v>312</v>
      </c>
      <c r="C115" s="57" t="s">
        <v>313</v>
      </c>
      <c r="D115" s="56" t="s">
        <v>11</v>
      </c>
      <c r="E115" s="56" t="s">
        <v>12</v>
      </c>
      <c r="F115" s="58">
        <v>700</v>
      </c>
      <c r="G115" s="59">
        <f>VLOOKUP(B115,'[3]COM DESONERAÇÃO'!$B$12:$H$2288,6,FALSE)</f>
        <v>104.91</v>
      </c>
      <c r="H115" s="60">
        <f t="shared" si="2"/>
        <v>73437</v>
      </c>
    </row>
    <row r="116" spans="1:8" ht="24.75" x14ac:dyDescent="0.25">
      <c r="A116" s="55" t="s">
        <v>311</v>
      </c>
      <c r="B116" s="56" t="s">
        <v>315</v>
      </c>
      <c r="C116" s="57" t="s">
        <v>316</v>
      </c>
      <c r="D116" s="56" t="s">
        <v>11</v>
      </c>
      <c r="E116" s="56" t="s">
        <v>12</v>
      </c>
      <c r="F116" s="58">
        <v>700</v>
      </c>
      <c r="G116" s="59">
        <f>VLOOKUP(B116,'[3]COM DESONERAÇÃO'!$B$12:$H$2288,6,FALSE)</f>
        <v>125.67</v>
      </c>
      <c r="H116" s="60">
        <f t="shared" si="2"/>
        <v>87969</v>
      </c>
    </row>
    <row r="117" spans="1:8" ht="24.75" x14ac:dyDescent="0.25">
      <c r="A117" s="55" t="s">
        <v>314</v>
      </c>
      <c r="B117" s="56" t="s">
        <v>318</v>
      </c>
      <c r="C117" s="57" t="s">
        <v>319</v>
      </c>
      <c r="D117" s="56" t="s">
        <v>11</v>
      </c>
      <c r="E117" s="56" t="s">
        <v>93</v>
      </c>
      <c r="F117" s="58">
        <v>102</v>
      </c>
      <c r="G117" s="59">
        <f>VLOOKUP(B117,'[3]COM DESONERAÇÃO'!$B$12:$H$2288,6,FALSE)</f>
        <v>11.84</v>
      </c>
      <c r="H117" s="60">
        <f t="shared" si="2"/>
        <v>1207.68</v>
      </c>
    </row>
    <row r="118" spans="1:8" ht="24.75" x14ac:dyDescent="0.25">
      <c r="A118" s="55" t="s">
        <v>317</v>
      </c>
      <c r="B118" s="56" t="s">
        <v>321</v>
      </c>
      <c r="C118" s="57" t="s">
        <v>322</v>
      </c>
      <c r="D118" s="56" t="s">
        <v>11</v>
      </c>
      <c r="E118" s="56" t="s">
        <v>12</v>
      </c>
      <c r="F118" s="58">
        <v>125</v>
      </c>
      <c r="G118" s="59">
        <f>VLOOKUP(B118,'[3]COM DESONERAÇÃO'!$B$12:$H$2288,6,FALSE)</f>
        <v>102.07</v>
      </c>
      <c r="H118" s="60">
        <f t="shared" si="2"/>
        <v>12758.75</v>
      </c>
    </row>
    <row r="119" spans="1:8" ht="16.5" x14ac:dyDescent="0.25">
      <c r="A119" s="55" t="s">
        <v>320</v>
      </c>
      <c r="B119" s="56" t="s">
        <v>324</v>
      </c>
      <c r="C119" s="57" t="s">
        <v>325</v>
      </c>
      <c r="D119" s="56" t="s">
        <v>6792</v>
      </c>
      <c r="E119" s="56" t="s">
        <v>12</v>
      </c>
      <c r="F119" s="58">
        <v>102</v>
      </c>
      <c r="G119" s="59">
        <f>VLOOKUP(B119,'[3]COM DESONERAÇÃO'!$B$12:$H$2288,6,FALSE)</f>
        <v>129.13999999999999</v>
      </c>
      <c r="H119" s="60">
        <f t="shared" si="2"/>
        <v>13172.28</v>
      </c>
    </row>
    <row r="120" spans="1:8" ht="16.5" x14ac:dyDescent="0.25">
      <c r="A120" s="55" t="s">
        <v>323</v>
      </c>
      <c r="B120" s="56" t="s">
        <v>327</v>
      </c>
      <c r="C120" s="57" t="s">
        <v>328</v>
      </c>
      <c r="D120" s="56" t="s">
        <v>11</v>
      </c>
      <c r="E120" s="56" t="s">
        <v>68</v>
      </c>
      <c r="F120" s="58">
        <v>134</v>
      </c>
      <c r="G120" s="59">
        <f>VLOOKUP(B120,'[3]COM DESONERAÇÃO'!$B$12:$H$2288,6,FALSE)</f>
        <v>57.47</v>
      </c>
      <c r="H120" s="60">
        <f t="shared" si="2"/>
        <v>7700.98</v>
      </c>
    </row>
    <row r="121" spans="1:8" ht="16.5" x14ac:dyDescent="0.25">
      <c r="A121" s="55" t="s">
        <v>326</v>
      </c>
      <c r="B121" s="56" t="s">
        <v>330</v>
      </c>
      <c r="C121" s="57" t="s">
        <v>331</v>
      </c>
      <c r="D121" s="56" t="s">
        <v>11</v>
      </c>
      <c r="E121" s="56" t="s">
        <v>68</v>
      </c>
      <c r="F121" s="58">
        <v>13</v>
      </c>
      <c r="G121" s="59">
        <f>VLOOKUP(B121,'[3]COM DESONERAÇÃO'!$B$12:$H$2288,6,FALSE)</f>
        <v>69.38</v>
      </c>
      <c r="H121" s="60">
        <f t="shared" si="2"/>
        <v>901.94</v>
      </c>
    </row>
    <row r="122" spans="1:8" x14ac:dyDescent="0.25">
      <c r="A122" s="55" t="s">
        <v>329</v>
      </c>
      <c r="B122" s="56" t="s">
        <v>333</v>
      </c>
      <c r="C122" s="57" t="s">
        <v>334</v>
      </c>
      <c r="D122" s="56" t="s">
        <v>6792</v>
      </c>
      <c r="E122" s="56" t="s">
        <v>12</v>
      </c>
      <c r="F122" s="58">
        <v>3</v>
      </c>
      <c r="G122" s="59">
        <f>VLOOKUP(B122,'[3]COM DESONERAÇÃO'!$B$12:$H$2288,6,FALSE)</f>
        <v>116.91</v>
      </c>
      <c r="H122" s="60">
        <f t="shared" si="2"/>
        <v>350.73</v>
      </c>
    </row>
    <row r="123" spans="1:8" ht="24.75" x14ac:dyDescent="0.25">
      <c r="A123" s="55" t="s">
        <v>332</v>
      </c>
      <c r="B123" s="56" t="s">
        <v>336</v>
      </c>
      <c r="C123" s="57" t="s">
        <v>337</v>
      </c>
      <c r="D123" s="56" t="s">
        <v>11</v>
      </c>
      <c r="E123" s="56" t="s">
        <v>12</v>
      </c>
      <c r="F123" s="58">
        <v>3</v>
      </c>
      <c r="G123" s="59">
        <f>VLOOKUP(B123,'[3]COM DESONERAÇÃO'!$B$12:$H$2288,6,FALSE)</f>
        <v>140.99</v>
      </c>
      <c r="H123" s="60">
        <f t="shared" si="2"/>
        <v>422.97</v>
      </c>
    </row>
    <row r="124" spans="1:8" ht="24.75" x14ac:dyDescent="0.25">
      <c r="A124" s="55" t="s">
        <v>335</v>
      </c>
      <c r="B124" s="56" t="s">
        <v>339</v>
      </c>
      <c r="C124" s="57" t="s">
        <v>340</v>
      </c>
      <c r="D124" s="56" t="s">
        <v>11</v>
      </c>
      <c r="E124" s="56" t="s">
        <v>12</v>
      </c>
      <c r="F124" s="58">
        <v>3</v>
      </c>
      <c r="G124" s="59">
        <f>VLOOKUP(B124,'[3]COM DESONERAÇÃO'!$B$12:$H$2288,6,FALSE)</f>
        <v>198.73</v>
      </c>
      <c r="H124" s="60">
        <f t="shared" si="2"/>
        <v>596.19000000000005</v>
      </c>
    </row>
    <row r="125" spans="1:8" ht="24.75" x14ac:dyDescent="0.25">
      <c r="A125" s="55" t="s">
        <v>338</v>
      </c>
      <c r="B125" s="56" t="s">
        <v>342</v>
      </c>
      <c r="C125" s="57" t="s">
        <v>343</v>
      </c>
      <c r="D125" s="56" t="s">
        <v>11</v>
      </c>
      <c r="E125" s="56" t="s">
        <v>12</v>
      </c>
      <c r="F125" s="58">
        <v>52</v>
      </c>
      <c r="G125" s="59">
        <f>VLOOKUP(B125,'[3]COM DESONERAÇÃO'!$B$12:$H$2288,6,FALSE)</f>
        <v>102.63</v>
      </c>
      <c r="H125" s="60">
        <f t="shared" si="2"/>
        <v>5336.76</v>
      </c>
    </row>
    <row r="126" spans="1:8" ht="33" x14ac:dyDescent="0.25">
      <c r="A126" s="55" t="s">
        <v>341</v>
      </c>
      <c r="B126" s="56" t="s">
        <v>345</v>
      </c>
      <c r="C126" s="57" t="s">
        <v>346</v>
      </c>
      <c r="D126" s="56" t="s">
        <v>11</v>
      </c>
      <c r="E126" s="56" t="s">
        <v>12</v>
      </c>
      <c r="F126" s="58">
        <v>52</v>
      </c>
      <c r="G126" s="59">
        <f>VLOOKUP(B126,'[3]COM DESONERAÇÃO'!$B$12:$H$2288,6,FALSE)</f>
        <v>88.17</v>
      </c>
      <c r="H126" s="60">
        <f t="shared" si="2"/>
        <v>4584.84</v>
      </c>
    </row>
    <row r="127" spans="1:8" ht="33" x14ac:dyDescent="0.25">
      <c r="A127" s="55" t="s">
        <v>344</v>
      </c>
      <c r="B127" s="56" t="s">
        <v>348</v>
      </c>
      <c r="C127" s="57" t="s">
        <v>349</v>
      </c>
      <c r="D127" s="56" t="s">
        <v>11</v>
      </c>
      <c r="E127" s="56" t="s">
        <v>12</v>
      </c>
      <c r="F127" s="58">
        <v>52</v>
      </c>
      <c r="G127" s="59">
        <f>VLOOKUP(B127,'[3]COM DESONERAÇÃO'!$B$12:$H$2288,6,FALSE)</f>
        <v>156.4</v>
      </c>
      <c r="H127" s="60">
        <f t="shared" si="2"/>
        <v>8132.8</v>
      </c>
    </row>
    <row r="128" spans="1:8" ht="24.75" x14ac:dyDescent="0.25">
      <c r="A128" s="55" t="s">
        <v>347</v>
      </c>
      <c r="B128" s="56" t="s">
        <v>351</v>
      </c>
      <c r="C128" s="57" t="s">
        <v>352</v>
      </c>
      <c r="D128" s="56" t="s">
        <v>11</v>
      </c>
      <c r="E128" s="56" t="s">
        <v>12</v>
      </c>
      <c r="F128" s="58">
        <v>52</v>
      </c>
      <c r="G128" s="59">
        <f>VLOOKUP(B128,'[3]COM DESONERAÇÃO'!$B$12:$H$2288,6,FALSE)</f>
        <v>97.02</v>
      </c>
      <c r="H128" s="60">
        <f t="shared" si="2"/>
        <v>5045.04</v>
      </c>
    </row>
    <row r="129" spans="1:8" ht="16.5" x14ac:dyDescent="0.25">
      <c r="A129" s="55" t="s">
        <v>350</v>
      </c>
      <c r="B129" s="56" t="s">
        <v>354</v>
      </c>
      <c r="C129" s="57" t="s">
        <v>355</v>
      </c>
      <c r="D129" s="56" t="s">
        <v>6792</v>
      </c>
      <c r="E129" s="56" t="s">
        <v>12</v>
      </c>
      <c r="F129" s="58">
        <v>52</v>
      </c>
      <c r="G129" s="59">
        <f>VLOOKUP(B129,'[3]COM DESONERAÇÃO'!$B$12:$H$2288,6,FALSE)</f>
        <v>187.45</v>
      </c>
      <c r="H129" s="60">
        <f t="shared" si="2"/>
        <v>9747.4</v>
      </c>
    </row>
    <row r="130" spans="1:8" ht="24.75" x14ac:dyDescent="0.25">
      <c r="A130" s="55" t="s">
        <v>353</v>
      </c>
      <c r="B130" s="56" t="s">
        <v>357</v>
      </c>
      <c r="C130" s="57" t="s">
        <v>358</v>
      </c>
      <c r="D130" s="56" t="s">
        <v>11</v>
      </c>
      <c r="E130" s="56" t="s">
        <v>12</v>
      </c>
      <c r="F130" s="58">
        <v>26</v>
      </c>
      <c r="G130" s="59">
        <f>VLOOKUP(B130,'[3]COM DESONERAÇÃO'!$B$12:$H$2288,6,FALSE)</f>
        <v>236.74</v>
      </c>
      <c r="H130" s="60">
        <f t="shared" si="2"/>
        <v>6155.24</v>
      </c>
    </row>
    <row r="131" spans="1:8" ht="24.75" x14ac:dyDescent="0.25">
      <c r="A131" s="55" t="s">
        <v>356</v>
      </c>
      <c r="B131" s="56" t="s">
        <v>360</v>
      </c>
      <c r="C131" s="57" t="s">
        <v>361</v>
      </c>
      <c r="D131" s="56" t="s">
        <v>11</v>
      </c>
      <c r="E131" s="56" t="s">
        <v>12</v>
      </c>
      <c r="F131" s="58">
        <v>52</v>
      </c>
      <c r="G131" s="59">
        <f>VLOOKUP(B131,'[3]COM DESONERAÇÃO'!$B$12:$H$2288,6,FALSE)</f>
        <v>123.4</v>
      </c>
      <c r="H131" s="60">
        <f t="shared" si="2"/>
        <v>6416.8</v>
      </c>
    </row>
    <row r="132" spans="1:8" ht="24.75" x14ac:dyDescent="0.25">
      <c r="A132" s="55" t="s">
        <v>359</v>
      </c>
      <c r="B132" s="56" t="s">
        <v>363</v>
      </c>
      <c r="C132" s="57" t="s">
        <v>364</v>
      </c>
      <c r="D132" s="56" t="s">
        <v>11</v>
      </c>
      <c r="E132" s="56" t="s">
        <v>12</v>
      </c>
      <c r="F132" s="58">
        <v>52</v>
      </c>
      <c r="G132" s="59">
        <f>VLOOKUP(B132,'[3]COM DESONERAÇÃO'!$B$12:$H$2288,6,FALSE)</f>
        <v>163.11000000000001</v>
      </c>
      <c r="H132" s="60">
        <f t="shared" si="2"/>
        <v>8481.7199999999993</v>
      </c>
    </row>
    <row r="133" spans="1:8" x14ac:dyDescent="0.25">
      <c r="A133" s="55" t="s">
        <v>362</v>
      </c>
      <c r="B133" s="56" t="s">
        <v>366</v>
      </c>
      <c r="C133" s="57" t="s">
        <v>367</v>
      </c>
      <c r="D133" s="56" t="s">
        <v>6792</v>
      </c>
      <c r="E133" s="56" t="s">
        <v>12</v>
      </c>
      <c r="F133" s="58">
        <v>52</v>
      </c>
      <c r="G133" s="59">
        <f>VLOOKUP(B133,'[3]COM DESONERAÇÃO'!$B$12:$H$2288,6,FALSE)</f>
        <v>497.67</v>
      </c>
      <c r="H133" s="60">
        <f t="shared" si="2"/>
        <v>25878.84</v>
      </c>
    </row>
    <row r="134" spans="1:8" x14ac:dyDescent="0.25">
      <c r="A134" s="55" t="s">
        <v>365</v>
      </c>
      <c r="B134" s="56" t="s">
        <v>369</v>
      </c>
      <c r="C134" s="57" t="s">
        <v>370</v>
      </c>
      <c r="D134" s="56" t="s">
        <v>6792</v>
      </c>
      <c r="E134" s="56" t="s">
        <v>68</v>
      </c>
      <c r="F134" s="58">
        <v>52</v>
      </c>
      <c r="G134" s="59">
        <f>VLOOKUP(B134,'[3]COM DESONERAÇÃO'!$B$12:$H$2288,6,FALSE)</f>
        <v>717.37</v>
      </c>
      <c r="H134" s="60">
        <f t="shared" si="2"/>
        <v>37303.24</v>
      </c>
    </row>
    <row r="135" spans="1:8" x14ac:dyDescent="0.25">
      <c r="A135" s="55" t="s">
        <v>368</v>
      </c>
      <c r="B135" s="56" t="s">
        <v>372</v>
      </c>
      <c r="C135" s="57" t="s">
        <v>373</v>
      </c>
      <c r="D135" s="56" t="s">
        <v>6792</v>
      </c>
      <c r="E135" s="56" t="s">
        <v>68</v>
      </c>
      <c r="F135" s="58">
        <v>26</v>
      </c>
      <c r="G135" s="59">
        <f>VLOOKUP(B135,'[3]COM DESONERAÇÃO'!$B$12:$H$2288,6,FALSE)</f>
        <v>717.37</v>
      </c>
      <c r="H135" s="60">
        <f t="shared" si="2"/>
        <v>18651.62</v>
      </c>
    </row>
    <row r="136" spans="1:8" x14ac:dyDescent="0.25">
      <c r="A136" s="55" t="s">
        <v>371</v>
      </c>
      <c r="B136" s="56" t="s">
        <v>375</v>
      </c>
      <c r="C136" s="57" t="s">
        <v>376</v>
      </c>
      <c r="D136" s="56" t="s">
        <v>6792</v>
      </c>
      <c r="E136" s="56" t="s">
        <v>68</v>
      </c>
      <c r="F136" s="58">
        <v>7</v>
      </c>
      <c r="G136" s="59">
        <f>VLOOKUP(B136,'[3]COM DESONERAÇÃO'!$B$12:$H$2288,6,FALSE)</f>
        <v>1889.92</v>
      </c>
      <c r="H136" s="60">
        <f t="shared" si="2"/>
        <v>13229.44</v>
      </c>
    </row>
    <row r="137" spans="1:8" x14ac:dyDescent="0.25">
      <c r="A137" s="55" t="s">
        <v>374</v>
      </c>
      <c r="B137" s="56" t="s">
        <v>378</v>
      </c>
      <c r="C137" s="57" t="s">
        <v>379</v>
      </c>
      <c r="D137" s="56" t="s">
        <v>6792</v>
      </c>
      <c r="E137" s="56" t="s">
        <v>68</v>
      </c>
      <c r="F137" s="58">
        <v>36</v>
      </c>
      <c r="G137" s="59">
        <f>VLOOKUP(B137,'[3]COM DESONERAÇÃO'!$B$12:$H$2288,6,FALSE)</f>
        <v>496.56</v>
      </c>
      <c r="H137" s="60">
        <f t="shared" si="2"/>
        <v>17876.16</v>
      </c>
    </row>
    <row r="138" spans="1:8" x14ac:dyDescent="0.25">
      <c r="A138" s="55" t="s">
        <v>377</v>
      </c>
      <c r="B138" s="56" t="s">
        <v>381</v>
      </c>
      <c r="C138" s="57" t="s">
        <v>382</v>
      </c>
      <c r="D138" s="56" t="s">
        <v>6792</v>
      </c>
      <c r="E138" s="56" t="s">
        <v>68</v>
      </c>
      <c r="F138" s="58">
        <v>7</v>
      </c>
      <c r="G138" s="59">
        <f>VLOOKUP(B138,'[3]COM DESONERAÇÃO'!$B$12:$H$2288,6,FALSE)</f>
        <v>744.31</v>
      </c>
      <c r="H138" s="60">
        <f t="shared" si="2"/>
        <v>5210.17</v>
      </c>
    </row>
    <row r="139" spans="1:8" ht="24.75" x14ac:dyDescent="0.25">
      <c r="A139" s="55" t="s">
        <v>380</v>
      </c>
      <c r="B139" s="56">
        <v>102257</v>
      </c>
      <c r="C139" s="57" t="s">
        <v>384</v>
      </c>
      <c r="D139" s="56" t="s">
        <v>11</v>
      </c>
      <c r="E139" s="56" t="s">
        <v>12</v>
      </c>
      <c r="F139" s="58">
        <v>105</v>
      </c>
      <c r="G139" s="59">
        <f>VLOOKUP(B139,'[3]COM DESONERAÇÃO'!$B$12:$H$2288,6,FALSE)</f>
        <v>350.23</v>
      </c>
      <c r="H139" s="60">
        <f t="shared" si="2"/>
        <v>36774.15</v>
      </c>
    </row>
    <row r="140" spans="1:8" ht="16.5" x14ac:dyDescent="0.25">
      <c r="A140" s="55" t="s">
        <v>383</v>
      </c>
      <c r="B140" s="56" t="s">
        <v>386</v>
      </c>
      <c r="C140" s="57" t="s">
        <v>387</v>
      </c>
      <c r="D140" s="56" t="s">
        <v>6792</v>
      </c>
      <c r="E140" s="56" t="s">
        <v>68</v>
      </c>
      <c r="F140" s="58">
        <v>26</v>
      </c>
      <c r="G140" s="59">
        <f>VLOOKUP(B140,'[3]COM DESONERAÇÃO'!$B$12:$H$2288,6,FALSE)</f>
        <v>746.99</v>
      </c>
      <c r="H140" s="60">
        <f t="shared" si="2"/>
        <v>19421.740000000002</v>
      </c>
    </row>
    <row r="141" spans="1:8" x14ac:dyDescent="0.25">
      <c r="A141" s="55" t="s">
        <v>385</v>
      </c>
      <c r="B141" s="56" t="s">
        <v>389</v>
      </c>
      <c r="C141" s="57" t="s">
        <v>390</v>
      </c>
      <c r="D141" s="56" t="s">
        <v>6792</v>
      </c>
      <c r="E141" s="56" t="s">
        <v>12</v>
      </c>
      <c r="F141" s="58">
        <v>7</v>
      </c>
      <c r="G141" s="59">
        <f>VLOOKUP(B141,'[3]COM DESONERAÇÃO'!$B$12:$H$2288,6,FALSE)</f>
        <v>347.11</v>
      </c>
      <c r="H141" s="60">
        <f t="shared" si="2"/>
        <v>2429.77</v>
      </c>
    </row>
    <row r="142" spans="1:8" ht="16.5" x14ac:dyDescent="0.25">
      <c r="A142" s="55" t="s">
        <v>388</v>
      </c>
      <c r="B142" s="56" t="s">
        <v>392</v>
      </c>
      <c r="C142" s="57" t="s">
        <v>393</v>
      </c>
      <c r="D142" s="56" t="s">
        <v>6840</v>
      </c>
      <c r="E142" s="56" t="s">
        <v>12</v>
      </c>
      <c r="F142" s="58">
        <v>52</v>
      </c>
      <c r="G142" s="59">
        <f>VLOOKUP(B142,'[3]COM DESONERAÇÃO'!$B$12:$H$2288,6,FALSE)</f>
        <v>233.39</v>
      </c>
      <c r="H142" s="60">
        <f t="shared" si="2"/>
        <v>12136.28</v>
      </c>
    </row>
    <row r="143" spans="1:8" ht="16.5" x14ac:dyDescent="0.25">
      <c r="A143" s="55" t="s">
        <v>391</v>
      </c>
      <c r="B143" s="56" t="s">
        <v>395</v>
      </c>
      <c r="C143" s="57" t="s">
        <v>396</v>
      </c>
      <c r="D143" s="56" t="s">
        <v>6840</v>
      </c>
      <c r="E143" s="56" t="s">
        <v>12</v>
      </c>
      <c r="F143" s="58">
        <v>52</v>
      </c>
      <c r="G143" s="59">
        <f>VLOOKUP(B143,'[3]COM DESONERAÇÃO'!$B$12:$H$2288,6,FALSE)</f>
        <v>207.37</v>
      </c>
      <c r="H143" s="60">
        <f t="shared" si="2"/>
        <v>10783.24</v>
      </c>
    </row>
    <row r="144" spans="1:8" ht="16.5" x14ac:dyDescent="0.25">
      <c r="A144" s="55" t="s">
        <v>394</v>
      </c>
      <c r="B144" s="56" t="s">
        <v>398</v>
      </c>
      <c r="C144" s="57" t="s">
        <v>399</v>
      </c>
      <c r="D144" s="56" t="s">
        <v>6840</v>
      </c>
      <c r="E144" s="56" t="s">
        <v>12</v>
      </c>
      <c r="F144" s="58">
        <v>52</v>
      </c>
      <c r="G144" s="59">
        <f>VLOOKUP(B144,'[3]COM DESONERAÇÃO'!$B$12:$H$2288,6,FALSE)</f>
        <v>277.95</v>
      </c>
      <c r="H144" s="60">
        <f t="shared" si="2"/>
        <v>14453.4</v>
      </c>
    </row>
    <row r="145" spans="1:8" ht="24.75" x14ac:dyDescent="0.25">
      <c r="A145" s="55" t="s">
        <v>397</v>
      </c>
      <c r="B145" s="56" t="s">
        <v>401</v>
      </c>
      <c r="C145" s="57" t="s">
        <v>402</v>
      </c>
      <c r="D145" s="56" t="s">
        <v>11</v>
      </c>
      <c r="E145" s="56" t="s">
        <v>12</v>
      </c>
      <c r="F145" s="58">
        <v>52</v>
      </c>
      <c r="G145" s="59">
        <f>VLOOKUP(B145,'[3]COM DESONERAÇÃO'!$B$12:$H$2288,6,FALSE)</f>
        <v>168.29</v>
      </c>
      <c r="H145" s="60">
        <f t="shared" si="2"/>
        <v>8751.08</v>
      </c>
    </row>
    <row r="146" spans="1:8" ht="33" x14ac:dyDescent="0.25">
      <c r="A146" s="55" t="s">
        <v>400</v>
      </c>
      <c r="B146" s="56" t="s">
        <v>404</v>
      </c>
      <c r="C146" s="57" t="s">
        <v>405</v>
      </c>
      <c r="D146" s="56" t="s">
        <v>11</v>
      </c>
      <c r="E146" s="56" t="s">
        <v>12</v>
      </c>
      <c r="F146" s="58">
        <v>102</v>
      </c>
      <c r="G146" s="59">
        <f>VLOOKUP(B146,'[3]COM DESONERAÇÃO'!$B$12:$H$2288,6,FALSE)</f>
        <v>132.51</v>
      </c>
      <c r="H146" s="60">
        <f t="shared" si="2"/>
        <v>13516.02</v>
      </c>
    </row>
    <row r="147" spans="1:8" x14ac:dyDescent="0.25">
      <c r="A147" s="55" t="s">
        <v>403</v>
      </c>
      <c r="B147" s="56" t="s">
        <v>407</v>
      </c>
      <c r="C147" s="57" t="s">
        <v>408</v>
      </c>
      <c r="D147" s="56" t="s">
        <v>6792</v>
      </c>
      <c r="E147" s="56" t="s">
        <v>12</v>
      </c>
      <c r="F147" s="58">
        <v>36</v>
      </c>
      <c r="G147" s="59">
        <f>VLOOKUP(B147,'[3]COM DESONERAÇÃO'!$B$12:$H$2288,6,FALSE)</f>
        <v>235.54</v>
      </c>
      <c r="H147" s="60">
        <f t="shared" si="2"/>
        <v>8479.44</v>
      </c>
    </row>
    <row r="148" spans="1:8" x14ac:dyDescent="0.25">
      <c r="A148" s="55" t="s">
        <v>406</v>
      </c>
      <c r="B148" s="56" t="s">
        <v>410</v>
      </c>
      <c r="C148" s="57" t="s">
        <v>411</v>
      </c>
      <c r="D148" s="56" t="s">
        <v>6792</v>
      </c>
      <c r="E148" s="56" t="s">
        <v>12</v>
      </c>
      <c r="F148" s="58">
        <v>36</v>
      </c>
      <c r="G148" s="59">
        <f>VLOOKUP(B148,'[3]COM DESONERAÇÃO'!$B$12:$H$2288,6,FALSE)</f>
        <v>173.24</v>
      </c>
      <c r="H148" s="60">
        <f t="shared" si="2"/>
        <v>6236.64</v>
      </c>
    </row>
    <row r="149" spans="1:8" x14ac:dyDescent="0.25">
      <c r="A149" s="55" t="s">
        <v>409</v>
      </c>
      <c r="B149" s="56" t="s">
        <v>413</v>
      </c>
      <c r="C149" s="57" t="s">
        <v>414</v>
      </c>
      <c r="D149" s="56" t="s">
        <v>6792</v>
      </c>
      <c r="E149" s="56" t="s">
        <v>12</v>
      </c>
      <c r="F149" s="58">
        <v>36</v>
      </c>
      <c r="G149" s="59">
        <f>VLOOKUP(B149,'[3]COM DESONERAÇÃO'!$B$12:$H$2288,6,FALSE)</f>
        <v>207.07</v>
      </c>
      <c r="H149" s="60">
        <f t="shared" si="2"/>
        <v>7454.52</v>
      </c>
    </row>
    <row r="150" spans="1:8" ht="16.5" x14ac:dyDescent="0.25">
      <c r="A150" s="55" t="s">
        <v>412</v>
      </c>
      <c r="B150" s="56" t="s">
        <v>416</v>
      </c>
      <c r="C150" s="57" t="s">
        <v>417</v>
      </c>
      <c r="D150" s="56" t="s">
        <v>6792</v>
      </c>
      <c r="E150" s="56" t="s">
        <v>12</v>
      </c>
      <c r="F150" s="58">
        <v>102</v>
      </c>
      <c r="G150" s="59">
        <f>VLOOKUP(B150,'[3]COM DESONERAÇÃO'!$B$12:$H$2288,6,FALSE)</f>
        <v>251.15</v>
      </c>
      <c r="H150" s="60">
        <f t="shared" si="2"/>
        <v>25617.3</v>
      </c>
    </row>
    <row r="151" spans="1:8" ht="16.5" x14ac:dyDescent="0.25">
      <c r="A151" s="55" t="s">
        <v>415</v>
      </c>
      <c r="B151" s="56" t="s">
        <v>419</v>
      </c>
      <c r="C151" s="57" t="s">
        <v>420</v>
      </c>
      <c r="D151" s="56" t="s">
        <v>6792</v>
      </c>
      <c r="E151" s="56" t="s">
        <v>12</v>
      </c>
      <c r="F151" s="58">
        <v>102</v>
      </c>
      <c r="G151" s="59">
        <f>VLOOKUP(B151,'[3]COM DESONERAÇÃO'!$B$12:$H$2288,6,FALSE)</f>
        <v>189.56</v>
      </c>
      <c r="H151" s="60">
        <f t="shared" si="2"/>
        <v>19335.12</v>
      </c>
    </row>
    <row r="152" spans="1:8" ht="16.5" x14ac:dyDescent="0.25">
      <c r="A152" s="55" t="s">
        <v>418</v>
      </c>
      <c r="B152" s="56" t="s">
        <v>422</v>
      </c>
      <c r="C152" s="57" t="s">
        <v>423</v>
      </c>
      <c r="D152" s="56" t="s">
        <v>11</v>
      </c>
      <c r="E152" s="56" t="s">
        <v>29</v>
      </c>
      <c r="F152" s="58">
        <v>502</v>
      </c>
      <c r="G152" s="59">
        <f>VLOOKUP(B152,'[3]COM DESONERAÇÃO'!$B$12:$H$2288,6,FALSE)</f>
        <v>50.88</v>
      </c>
      <c r="H152" s="60">
        <f t="shared" si="2"/>
        <v>25541.759999999998</v>
      </c>
    </row>
    <row r="153" spans="1:8" x14ac:dyDescent="0.25">
      <c r="A153" s="55" t="s">
        <v>421</v>
      </c>
      <c r="B153" s="56" t="s">
        <v>425</v>
      </c>
      <c r="C153" s="57" t="s">
        <v>426</v>
      </c>
      <c r="D153" s="56" t="s">
        <v>6792</v>
      </c>
      <c r="E153" s="56" t="s">
        <v>12</v>
      </c>
      <c r="F153" s="58">
        <v>13</v>
      </c>
      <c r="G153" s="59">
        <f>VLOOKUP(B153,'[3]COM DESONERAÇÃO'!$B$12:$H$2288,6,FALSE)</f>
        <v>6.41</v>
      </c>
      <c r="H153" s="60">
        <f t="shared" si="2"/>
        <v>83.33</v>
      </c>
    </row>
    <row r="154" spans="1:8" x14ac:dyDescent="0.25">
      <c r="A154" s="55" t="s">
        <v>424</v>
      </c>
      <c r="B154" s="56" t="s">
        <v>428</v>
      </c>
      <c r="C154" s="57" t="s">
        <v>429</v>
      </c>
      <c r="D154" s="56" t="s">
        <v>6792</v>
      </c>
      <c r="E154" s="56" t="s">
        <v>12</v>
      </c>
      <c r="F154" s="58">
        <v>31</v>
      </c>
      <c r="G154" s="59">
        <f>VLOOKUP(B154,'[3]COM DESONERAÇÃO'!$B$12:$H$2288,6,FALSE)</f>
        <v>6.41</v>
      </c>
      <c r="H154" s="60">
        <f t="shared" si="2"/>
        <v>198.71</v>
      </c>
    </row>
    <row r="155" spans="1:8" x14ac:dyDescent="0.25">
      <c r="A155" s="55" t="s">
        <v>427</v>
      </c>
      <c r="B155" s="56" t="s">
        <v>431</v>
      </c>
      <c r="C155" s="57" t="s">
        <v>432</v>
      </c>
      <c r="D155" s="56" t="s">
        <v>6792</v>
      </c>
      <c r="E155" s="56" t="s">
        <v>12</v>
      </c>
      <c r="F155" s="58">
        <v>31</v>
      </c>
      <c r="G155" s="59">
        <f>VLOOKUP(B155,'[3]COM DESONERAÇÃO'!$B$12:$H$2288,6,FALSE)</f>
        <v>7.81</v>
      </c>
      <c r="H155" s="60">
        <f t="shared" si="2"/>
        <v>242.11</v>
      </c>
    </row>
    <row r="156" spans="1:8" x14ac:dyDescent="0.25">
      <c r="A156" s="55" t="s">
        <v>430</v>
      </c>
      <c r="B156" s="56" t="s">
        <v>434</v>
      </c>
      <c r="C156" s="57" t="s">
        <v>435</v>
      </c>
      <c r="D156" s="56" t="s">
        <v>6792</v>
      </c>
      <c r="E156" s="56" t="s">
        <v>12</v>
      </c>
      <c r="F156" s="58">
        <v>127</v>
      </c>
      <c r="G156" s="59">
        <f>VLOOKUP(B156,'[3]COM DESONERAÇÃO'!$B$12:$H$2288,6,FALSE)</f>
        <v>15.61</v>
      </c>
      <c r="H156" s="60">
        <f t="shared" si="2"/>
        <v>1982.47</v>
      </c>
    </row>
    <row r="157" spans="1:8" x14ac:dyDescent="0.25">
      <c r="A157" s="55" t="s">
        <v>433</v>
      </c>
      <c r="B157" s="56" t="s">
        <v>437</v>
      </c>
      <c r="C157" s="57" t="s">
        <v>438</v>
      </c>
      <c r="D157" s="56" t="s">
        <v>6792</v>
      </c>
      <c r="E157" s="56" t="s">
        <v>12</v>
      </c>
      <c r="F157" s="58">
        <v>162</v>
      </c>
      <c r="G157" s="59">
        <f>VLOOKUP(B157,'[3]COM DESONERAÇÃO'!$B$12:$H$2288,6,FALSE)</f>
        <v>5.21</v>
      </c>
      <c r="H157" s="60">
        <f t="shared" si="2"/>
        <v>844.02</v>
      </c>
    </row>
    <row r="158" spans="1:8" x14ac:dyDescent="0.25">
      <c r="A158" s="55" t="s">
        <v>436</v>
      </c>
      <c r="B158" s="56" t="s">
        <v>440</v>
      </c>
      <c r="C158" s="57" t="s">
        <v>441</v>
      </c>
      <c r="D158" s="56" t="s">
        <v>6792</v>
      </c>
      <c r="E158" s="56" t="s">
        <v>12</v>
      </c>
      <c r="F158" s="58">
        <v>61</v>
      </c>
      <c r="G158" s="59">
        <f>VLOOKUP(B158,'[3]COM DESONERAÇÃO'!$B$12:$H$2288,6,FALSE)</f>
        <v>7.05</v>
      </c>
      <c r="H158" s="60">
        <f t="shared" si="2"/>
        <v>430.05</v>
      </c>
    </row>
    <row r="159" spans="1:8" ht="16.5" x14ac:dyDescent="0.25">
      <c r="A159" s="55" t="s">
        <v>439</v>
      </c>
      <c r="B159" s="56" t="s">
        <v>443</v>
      </c>
      <c r="C159" s="57" t="s">
        <v>444</v>
      </c>
      <c r="D159" s="56" t="s">
        <v>6792</v>
      </c>
      <c r="E159" s="56" t="s">
        <v>12</v>
      </c>
      <c r="F159" s="58">
        <v>127</v>
      </c>
      <c r="G159" s="59">
        <f>VLOOKUP(B159,'[3]COM DESONERAÇÃO'!$B$12:$H$2288,6,FALSE)</f>
        <v>59.2</v>
      </c>
      <c r="H159" s="60">
        <f t="shared" si="2"/>
        <v>7518.4</v>
      </c>
    </row>
    <row r="160" spans="1:8" ht="16.5" x14ac:dyDescent="0.25">
      <c r="A160" s="55" t="s">
        <v>442</v>
      </c>
      <c r="B160" s="56" t="s">
        <v>446</v>
      </c>
      <c r="C160" s="57" t="s">
        <v>447</v>
      </c>
      <c r="D160" s="56" t="s">
        <v>6792</v>
      </c>
      <c r="E160" s="56" t="s">
        <v>12</v>
      </c>
      <c r="F160" s="58">
        <v>162</v>
      </c>
      <c r="G160" s="59">
        <f>VLOOKUP(B160,'[3]COM DESONERAÇÃO'!$B$12:$H$2288,6,FALSE)</f>
        <v>18.95</v>
      </c>
      <c r="H160" s="60">
        <f t="shared" si="2"/>
        <v>3069.9</v>
      </c>
    </row>
    <row r="161" spans="1:8" x14ac:dyDescent="0.25">
      <c r="A161" s="55" t="s">
        <v>445</v>
      </c>
      <c r="B161" s="56" t="s">
        <v>449</v>
      </c>
      <c r="C161" s="57" t="s">
        <v>450</v>
      </c>
      <c r="D161" s="56" t="s">
        <v>6792</v>
      </c>
      <c r="E161" s="56" t="s">
        <v>12</v>
      </c>
      <c r="F161" s="58">
        <v>61</v>
      </c>
      <c r="G161" s="59">
        <f>VLOOKUP(B161,'[3]COM DESONERAÇÃO'!$B$12:$H$2288,6,FALSE)</f>
        <v>46.9</v>
      </c>
      <c r="H161" s="60">
        <f t="shared" si="2"/>
        <v>2860.9</v>
      </c>
    </row>
    <row r="162" spans="1:8" x14ac:dyDescent="0.25">
      <c r="A162" s="55" t="s">
        <v>448</v>
      </c>
      <c r="B162" s="56" t="s">
        <v>452</v>
      </c>
      <c r="C162" s="57" t="s">
        <v>453</v>
      </c>
      <c r="D162" s="56" t="s">
        <v>6792</v>
      </c>
      <c r="E162" s="56" t="s">
        <v>12</v>
      </c>
      <c r="F162" s="58">
        <v>52</v>
      </c>
      <c r="G162" s="59">
        <f>VLOOKUP(B162,'[3]COM DESONERAÇÃO'!$B$12:$H$2288,6,FALSE)</f>
        <v>291.01</v>
      </c>
      <c r="H162" s="60">
        <f t="shared" si="2"/>
        <v>15132.52</v>
      </c>
    </row>
    <row r="163" spans="1:8" x14ac:dyDescent="0.25">
      <c r="A163" s="55" t="s">
        <v>451</v>
      </c>
      <c r="B163" s="56" t="s">
        <v>455</v>
      </c>
      <c r="C163" s="57" t="s">
        <v>456</v>
      </c>
      <c r="D163" s="56" t="s">
        <v>6792</v>
      </c>
      <c r="E163" s="56" t="s">
        <v>12</v>
      </c>
      <c r="F163" s="58">
        <v>52</v>
      </c>
      <c r="G163" s="59">
        <f>VLOOKUP(B163,'[3]COM DESONERAÇÃO'!$B$12:$H$2288,6,FALSE)</f>
        <v>638.04999999999995</v>
      </c>
      <c r="H163" s="60">
        <f t="shared" si="2"/>
        <v>33178.6</v>
      </c>
    </row>
    <row r="164" spans="1:8" x14ac:dyDescent="0.25">
      <c r="A164" s="55" t="s">
        <v>454</v>
      </c>
      <c r="B164" s="56" t="s">
        <v>458</v>
      </c>
      <c r="C164" s="57" t="s">
        <v>459</v>
      </c>
      <c r="D164" s="56" t="s">
        <v>6792</v>
      </c>
      <c r="E164" s="56" t="s">
        <v>12</v>
      </c>
      <c r="F164" s="58">
        <v>52</v>
      </c>
      <c r="G164" s="59">
        <f>VLOOKUP(B164,'[3]COM DESONERAÇÃO'!$B$12:$H$2288,6,FALSE)</f>
        <v>156.47999999999999</v>
      </c>
      <c r="H164" s="60">
        <f t="shared" si="2"/>
        <v>8136.96</v>
      </c>
    </row>
    <row r="165" spans="1:8" ht="16.5" x14ac:dyDescent="0.25">
      <c r="A165" s="55" t="s">
        <v>457</v>
      </c>
      <c r="B165" s="56" t="s">
        <v>461</v>
      </c>
      <c r="C165" s="57" t="s">
        <v>462</v>
      </c>
      <c r="D165" s="56" t="s">
        <v>6792</v>
      </c>
      <c r="E165" s="56" t="s">
        <v>12</v>
      </c>
      <c r="F165" s="58">
        <v>52</v>
      </c>
      <c r="G165" s="59">
        <f>VLOOKUP(B165,'[3]COM DESONERAÇÃO'!$B$12:$H$2288,6,FALSE)</f>
        <v>130.74</v>
      </c>
      <c r="H165" s="60">
        <f t="shared" si="2"/>
        <v>6798.48</v>
      </c>
    </row>
    <row r="166" spans="1:8" x14ac:dyDescent="0.25">
      <c r="A166" s="55" t="s">
        <v>460</v>
      </c>
      <c r="B166" s="56" t="s">
        <v>464</v>
      </c>
      <c r="C166" s="57" t="s">
        <v>465</v>
      </c>
      <c r="D166" s="56" t="s">
        <v>6792</v>
      </c>
      <c r="E166" s="56" t="s">
        <v>12</v>
      </c>
      <c r="F166" s="58">
        <v>52</v>
      </c>
      <c r="G166" s="59">
        <f>VLOOKUP(B166,'[3]COM DESONERAÇÃO'!$B$12:$H$2288,6,FALSE)</f>
        <v>206.71</v>
      </c>
      <c r="H166" s="60">
        <f t="shared" si="2"/>
        <v>10748.92</v>
      </c>
    </row>
    <row r="167" spans="1:8" x14ac:dyDescent="0.25">
      <c r="A167" s="55" t="s">
        <v>463</v>
      </c>
      <c r="B167" s="56" t="s">
        <v>466</v>
      </c>
      <c r="C167" s="57" t="s">
        <v>467</v>
      </c>
      <c r="D167" s="56" t="s">
        <v>6840</v>
      </c>
      <c r="E167" s="56" t="s">
        <v>12</v>
      </c>
      <c r="F167" s="58">
        <v>143</v>
      </c>
      <c r="G167" s="59">
        <f>VLOOKUP(B167,'[3]COM DESONERAÇÃO'!$B$12:$H$2288,6,FALSE)</f>
        <v>57.32</v>
      </c>
      <c r="H167" s="60">
        <f t="shared" si="2"/>
        <v>8196.76</v>
      </c>
    </row>
    <row r="168" spans="1:8" x14ac:dyDescent="0.25">
      <c r="A168" s="53" t="s">
        <v>468</v>
      </c>
      <c r="B168" s="105" t="s">
        <v>469</v>
      </c>
      <c r="C168" s="105"/>
      <c r="D168" s="105"/>
      <c r="E168" s="105"/>
      <c r="F168" s="105"/>
      <c r="G168" s="105"/>
      <c r="H168" s="54">
        <f>SUM(H169:H279)</f>
        <v>773848.0500000004</v>
      </c>
    </row>
    <row r="169" spans="1:8" ht="41.25" x14ac:dyDescent="0.25">
      <c r="A169" s="55" t="s">
        <v>470</v>
      </c>
      <c r="B169" s="56" t="s">
        <v>471</v>
      </c>
      <c r="C169" s="57" t="s">
        <v>472</v>
      </c>
      <c r="D169" s="56" t="s">
        <v>11</v>
      </c>
      <c r="E169" s="56" t="s">
        <v>19</v>
      </c>
      <c r="F169" s="58">
        <v>4</v>
      </c>
      <c r="G169" s="59">
        <f>VLOOKUP(B169,'[3]COM DESONERAÇÃO'!$B$12:$H$2288,6,FALSE)</f>
        <v>1286.6500000000001</v>
      </c>
      <c r="H169" s="60">
        <f t="shared" ref="H169:H232" si="3">ROUND(F169*G169,2)</f>
        <v>5146.6000000000004</v>
      </c>
    </row>
    <row r="170" spans="1:8" ht="33" x14ac:dyDescent="0.25">
      <c r="A170" s="55" t="s">
        <v>473</v>
      </c>
      <c r="B170" s="56" t="s">
        <v>474</v>
      </c>
      <c r="C170" s="57" t="s">
        <v>475</v>
      </c>
      <c r="D170" s="56" t="s">
        <v>11</v>
      </c>
      <c r="E170" s="56" t="s">
        <v>19</v>
      </c>
      <c r="F170" s="58">
        <v>7</v>
      </c>
      <c r="G170" s="59">
        <f>VLOOKUP(B170,'[3]COM DESONERAÇÃO'!$B$12:$H$2288,6,FALSE)</f>
        <v>1204.8900000000001</v>
      </c>
      <c r="H170" s="60">
        <f t="shared" si="3"/>
        <v>8434.23</v>
      </c>
    </row>
    <row r="171" spans="1:8" ht="41.25" x14ac:dyDescent="0.25">
      <c r="A171" s="55" t="s">
        <v>476</v>
      </c>
      <c r="B171" s="56" t="s">
        <v>477</v>
      </c>
      <c r="C171" s="57" t="s">
        <v>478</v>
      </c>
      <c r="D171" s="56" t="s">
        <v>11</v>
      </c>
      <c r="E171" s="56" t="s">
        <v>19</v>
      </c>
      <c r="F171" s="58">
        <v>7</v>
      </c>
      <c r="G171" s="59">
        <f>VLOOKUP(B171,'[3]COM DESONERAÇÃO'!$B$12:$H$2288,6,FALSE)</f>
        <v>1110.53</v>
      </c>
      <c r="H171" s="60">
        <f t="shared" si="3"/>
        <v>7773.71</v>
      </c>
    </row>
    <row r="172" spans="1:8" x14ac:dyDescent="0.25">
      <c r="A172" s="55" t="s">
        <v>479</v>
      </c>
      <c r="B172" s="56" t="s">
        <v>480</v>
      </c>
      <c r="C172" s="57" t="s">
        <v>481</v>
      </c>
      <c r="D172" s="56" t="s">
        <v>6792</v>
      </c>
      <c r="E172" s="56" t="s">
        <v>19</v>
      </c>
      <c r="F172" s="58">
        <v>7</v>
      </c>
      <c r="G172" s="59">
        <f>VLOOKUP(B172,'[3]COM DESONERAÇÃO'!$B$12:$H$2288,6,FALSE)</f>
        <v>1199.53</v>
      </c>
      <c r="H172" s="60">
        <f t="shared" si="3"/>
        <v>8396.7099999999991</v>
      </c>
    </row>
    <row r="173" spans="1:8" ht="33" x14ac:dyDescent="0.25">
      <c r="A173" s="55" t="s">
        <v>482</v>
      </c>
      <c r="B173" s="56" t="s">
        <v>483</v>
      </c>
      <c r="C173" s="57" t="s">
        <v>484</v>
      </c>
      <c r="D173" s="56" t="s">
        <v>11</v>
      </c>
      <c r="E173" s="56" t="s">
        <v>19</v>
      </c>
      <c r="F173" s="58">
        <v>7</v>
      </c>
      <c r="G173" s="59">
        <f>VLOOKUP(B173,'[3]COM DESONERAÇÃO'!$B$12:$H$2288,6,FALSE)</f>
        <v>781.27</v>
      </c>
      <c r="H173" s="60">
        <f t="shared" si="3"/>
        <v>5468.89</v>
      </c>
    </row>
    <row r="174" spans="1:8" ht="41.25" x14ac:dyDescent="0.25">
      <c r="A174" s="55" t="s">
        <v>485</v>
      </c>
      <c r="B174" s="56" t="s">
        <v>486</v>
      </c>
      <c r="C174" s="57" t="s">
        <v>487</v>
      </c>
      <c r="D174" s="56" t="s">
        <v>11</v>
      </c>
      <c r="E174" s="56" t="s">
        <v>19</v>
      </c>
      <c r="F174" s="58">
        <v>4</v>
      </c>
      <c r="G174" s="59">
        <f>VLOOKUP(B174,'[3]COM DESONERAÇÃO'!$B$12:$H$2288,6,FALSE)</f>
        <v>1576.48</v>
      </c>
      <c r="H174" s="60">
        <f t="shared" si="3"/>
        <v>6305.92</v>
      </c>
    </row>
    <row r="175" spans="1:8" ht="41.25" x14ac:dyDescent="0.25">
      <c r="A175" s="55" t="s">
        <v>488</v>
      </c>
      <c r="B175" s="56" t="s">
        <v>489</v>
      </c>
      <c r="C175" s="57" t="s">
        <v>490</v>
      </c>
      <c r="D175" s="56" t="s">
        <v>11</v>
      </c>
      <c r="E175" s="56" t="s">
        <v>19</v>
      </c>
      <c r="F175" s="58">
        <v>4</v>
      </c>
      <c r="G175" s="59">
        <f>VLOOKUP(B175,'[3]COM DESONERAÇÃO'!$B$12:$H$2288,6,FALSE)</f>
        <v>1656.08</v>
      </c>
      <c r="H175" s="60">
        <f t="shared" si="3"/>
        <v>6624.32</v>
      </c>
    </row>
    <row r="176" spans="1:8" ht="41.25" x14ac:dyDescent="0.25">
      <c r="A176" s="55" t="s">
        <v>491</v>
      </c>
      <c r="B176" s="56" t="s">
        <v>492</v>
      </c>
      <c r="C176" s="57" t="s">
        <v>493</v>
      </c>
      <c r="D176" s="56" t="s">
        <v>11</v>
      </c>
      <c r="E176" s="56" t="s">
        <v>19</v>
      </c>
      <c r="F176" s="58">
        <v>4</v>
      </c>
      <c r="G176" s="59">
        <f>VLOOKUP(B176,'[3]COM DESONERAÇÃO'!$B$12:$H$2288,6,FALSE)</f>
        <v>1231.76</v>
      </c>
      <c r="H176" s="60">
        <f t="shared" si="3"/>
        <v>4927.04</v>
      </c>
    </row>
    <row r="177" spans="1:8" ht="41.25" x14ac:dyDescent="0.25">
      <c r="A177" s="55" t="s">
        <v>494</v>
      </c>
      <c r="B177" s="56" t="s">
        <v>495</v>
      </c>
      <c r="C177" s="57" t="s">
        <v>496</v>
      </c>
      <c r="D177" s="56" t="s">
        <v>11</v>
      </c>
      <c r="E177" s="56" t="s">
        <v>19</v>
      </c>
      <c r="F177" s="58">
        <v>5</v>
      </c>
      <c r="G177" s="59">
        <f>VLOOKUP(B177,'[3]COM DESONERAÇÃO'!$B$12:$H$2288,6,FALSE)</f>
        <v>1048.6099999999999</v>
      </c>
      <c r="H177" s="60">
        <f t="shared" si="3"/>
        <v>5243.05</v>
      </c>
    </row>
    <row r="178" spans="1:8" ht="41.25" x14ac:dyDescent="0.25">
      <c r="A178" s="55" t="s">
        <v>497</v>
      </c>
      <c r="B178" s="56" t="s">
        <v>498</v>
      </c>
      <c r="C178" s="57" t="s">
        <v>499</v>
      </c>
      <c r="D178" s="56" t="s">
        <v>11</v>
      </c>
      <c r="E178" s="56" t="s">
        <v>19</v>
      </c>
      <c r="F178" s="58">
        <v>4</v>
      </c>
      <c r="G178" s="59">
        <f>VLOOKUP(B178,'[3]COM DESONERAÇÃO'!$B$12:$H$2288,6,FALSE)</f>
        <v>1053.05</v>
      </c>
      <c r="H178" s="60">
        <f t="shared" si="3"/>
        <v>4212.2</v>
      </c>
    </row>
    <row r="179" spans="1:8" ht="41.25" x14ac:dyDescent="0.25">
      <c r="A179" s="55" t="s">
        <v>500</v>
      </c>
      <c r="B179" s="56" t="s">
        <v>501</v>
      </c>
      <c r="C179" s="57" t="s">
        <v>502</v>
      </c>
      <c r="D179" s="56" t="s">
        <v>11</v>
      </c>
      <c r="E179" s="56" t="s">
        <v>19</v>
      </c>
      <c r="F179" s="58">
        <v>12</v>
      </c>
      <c r="G179" s="59">
        <f>VLOOKUP(B179,'[3]COM DESONERAÇÃO'!$B$12:$H$2288,6,FALSE)</f>
        <v>895.35</v>
      </c>
      <c r="H179" s="60">
        <f t="shared" si="3"/>
        <v>10744.2</v>
      </c>
    </row>
    <row r="180" spans="1:8" ht="41.25" x14ac:dyDescent="0.25">
      <c r="A180" s="55" t="s">
        <v>503</v>
      </c>
      <c r="B180" s="56" t="s">
        <v>504</v>
      </c>
      <c r="C180" s="57" t="s">
        <v>505</v>
      </c>
      <c r="D180" s="56" t="s">
        <v>11</v>
      </c>
      <c r="E180" s="56" t="s">
        <v>19</v>
      </c>
      <c r="F180" s="58">
        <v>12</v>
      </c>
      <c r="G180" s="59">
        <f>VLOOKUP(B180,'[3]COM DESONERAÇÃO'!$B$12:$H$2288,6,FALSE)</f>
        <v>897.5</v>
      </c>
      <c r="H180" s="60">
        <f t="shared" si="3"/>
        <v>10770</v>
      </c>
    </row>
    <row r="181" spans="1:8" ht="41.25" x14ac:dyDescent="0.25">
      <c r="A181" s="55" t="s">
        <v>506</v>
      </c>
      <c r="B181" s="56" t="s">
        <v>507</v>
      </c>
      <c r="C181" s="57" t="s">
        <v>508</v>
      </c>
      <c r="D181" s="56" t="s">
        <v>11</v>
      </c>
      <c r="E181" s="56" t="s">
        <v>19</v>
      </c>
      <c r="F181" s="58">
        <v>12</v>
      </c>
      <c r="G181" s="59">
        <f>VLOOKUP(B181,'[3]COM DESONERAÇÃO'!$B$12:$H$2288,6,FALSE)</f>
        <v>925.97</v>
      </c>
      <c r="H181" s="60">
        <f t="shared" si="3"/>
        <v>11111.64</v>
      </c>
    </row>
    <row r="182" spans="1:8" ht="41.25" x14ac:dyDescent="0.25">
      <c r="A182" s="55" t="s">
        <v>509</v>
      </c>
      <c r="B182" s="56" t="s">
        <v>510</v>
      </c>
      <c r="C182" s="57" t="s">
        <v>511</v>
      </c>
      <c r="D182" s="56" t="s">
        <v>11</v>
      </c>
      <c r="E182" s="56" t="s">
        <v>19</v>
      </c>
      <c r="F182" s="58">
        <v>12</v>
      </c>
      <c r="G182" s="59">
        <f>VLOOKUP(B182,'[3]COM DESONERAÇÃO'!$B$12:$H$2288,6,FALSE)</f>
        <v>1017.61</v>
      </c>
      <c r="H182" s="60">
        <f t="shared" si="3"/>
        <v>12211.32</v>
      </c>
    </row>
    <row r="183" spans="1:8" x14ac:dyDescent="0.25">
      <c r="A183" s="55" t="s">
        <v>512</v>
      </c>
      <c r="B183" s="56" t="s">
        <v>513</v>
      </c>
      <c r="C183" s="57" t="s">
        <v>514</v>
      </c>
      <c r="D183" s="56" t="s">
        <v>6792</v>
      </c>
      <c r="E183" s="56" t="s">
        <v>19</v>
      </c>
      <c r="F183" s="58">
        <v>4</v>
      </c>
      <c r="G183" s="59">
        <f>VLOOKUP(B183,'[3]COM DESONERAÇÃO'!$B$12:$H$2288,6,FALSE)</f>
        <v>2770.23</v>
      </c>
      <c r="H183" s="60">
        <f t="shared" si="3"/>
        <v>11080.92</v>
      </c>
    </row>
    <row r="184" spans="1:8" x14ac:dyDescent="0.25">
      <c r="A184" s="55" t="s">
        <v>515</v>
      </c>
      <c r="B184" s="56" t="s">
        <v>516</v>
      </c>
      <c r="C184" s="57" t="s">
        <v>517</v>
      </c>
      <c r="D184" s="56" t="s">
        <v>6792</v>
      </c>
      <c r="E184" s="56" t="s">
        <v>19</v>
      </c>
      <c r="F184" s="58">
        <v>4</v>
      </c>
      <c r="G184" s="59">
        <f>VLOOKUP(B184,'[3]COM DESONERAÇÃO'!$B$12:$H$2288,6,FALSE)</f>
        <v>2924.23</v>
      </c>
      <c r="H184" s="60">
        <f t="shared" si="3"/>
        <v>11696.92</v>
      </c>
    </row>
    <row r="185" spans="1:8" x14ac:dyDescent="0.25">
      <c r="A185" s="55" t="s">
        <v>518</v>
      </c>
      <c r="B185" s="56" t="s">
        <v>519</v>
      </c>
      <c r="C185" s="57" t="s">
        <v>520</v>
      </c>
      <c r="D185" s="56" t="s">
        <v>6792</v>
      </c>
      <c r="E185" s="56" t="s">
        <v>19</v>
      </c>
      <c r="F185" s="58">
        <v>9</v>
      </c>
      <c r="G185" s="59">
        <f>VLOOKUP(B185,'[3]COM DESONERAÇÃO'!$B$12:$H$2288,6,FALSE)</f>
        <v>602.16</v>
      </c>
      <c r="H185" s="60">
        <f t="shared" si="3"/>
        <v>5419.44</v>
      </c>
    </row>
    <row r="186" spans="1:8" x14ac:dyDescent="0.25">
      <c r="A186" s="55" t="s">
        <v>521</v>
      </c>
      <c r="B186" s="56" t="s">
        <v>522</v>
      </c>
      <c r="C186" s="57" t="s">
        <v>523</v>
      </c>
      <c r="D186" s="56" t="s">
        <v>6792</v>
      </c>
      <c r="E186" s="56" t="s">
        <v>19</v>
      </c>
      <c r="F186" s="58">
        <v>9</v>
      </c>
      <c r="G186" s="59">
        <f>VLOOKUP(B186,'[3]COM DESONERAÇÃO'!$B$12:$H$2288,6,FALSE)</f>
        <v>701.42</v>
      </c>
      <c r="H186" s="60">
        <f t="shared" si="3"/>
        <v>6312.78</v>
      </c>
    </row>
    <row r="187" spans="1:8" x14ac:dyDescent="0.25">
      <c r="A187" s="55" t="s">
        <v>524</v>
      </c>
      <c r="B187" s="56" t="s">
        <v>525</v>
      </c>
      <c r="C187" s="57" t="s">
        <v>526</v>
      </c>
      <c r="D187" s="56" t="s">
        <v>6792</v>
      </c>
      <c r="E187" s="56" t="s">
        <v>19</v>
      </c>
      <c r="F187" s="58">
        <v>7</v>
      </c>
      <c r="G187" s="59">
        <f>VLOOKUP(B187,'[3]COM DESONERAÇÃO'!$B$12:$H$2288,6,FALSE)</f>
        <v>1858.42</v>
      </c>
      <c r="H187" s="60">
        <f t="shared" si="3"/>
        <v>13008.94</v>
      </c>
    </row>
    <row r="188" spans="1:8" x14ac:dyDescent="0.25">
      <c r="A188" s="55" t="s">
        <v>527</v>
      </c>
      <c r="B188" s="56" t="s">
        <v>528</v>
      </c>
      <c r="C188" s="57" t="s">
        <v>529</v>
      </c>
      <c r="D188" s="56" t="s">
        <v>6792</v>
      </c>
      <c r="E188" s="56" t="s">
        <v>19</v>
      </c>
      <c r="F188" s="58">
        <v>4</v>
      </c>
      <c r="G188" s="59">
        <f>VLOOKUP(B188,'[3]COM DESONERAÇÃO'!$B$12:$H$2288,6,FALSE)</f>
        <v>1933</v>
      </c>
      <c r="H188" s="60">
        <f t="shared" si="3"/>
        <v>7732</v>
      </c>
    </row>
    <row r="189" spans="1:8" x14ac:dyDescent="0.25">
      <c r="A189" s="55" t="s">
        <v>530</v>
      </c>
      <c r="B189" s="56" t="s">
        <v>531</v>
      </c>
      <c r="C189" s="57" t="s">
        <v>532</v>
      </c>
      <c r="D189" s="56" t="s">
        <v>6792</v>
      </c>
      <c r="E189" s="56" t="s">
        <v>19</v>
      </c>
      <c r="F189" s="58">
        <v>5</v>
      </c>
      <c r="G189" s="59">
        <f>VLOOKUP(B189,'[3]COM DESONERAÇÃO'!$B$12:$H$2288,6,FALSE)</f>
        <v>2060</v>
      </c>
      <c r="H189" s="60">
        <f t="shared" si="3"/>
        <v>10300</v>
      </c>
    </row>
    <row r="190" spans="1:8" ht="41.25" x14ac:dyDescent="0.25">
      <c r="A190" s="55" t="s">
        <v>533</v>
      </c>
      <c r="B190" s="56" t="s">
        <v>534</v>
      </c>
      <c r="C190" s="57" t="s">
        <v>535</v>
      </c>
      <c r="D190" s="56" t="s">
        <v>11</v>
      </c>
      <c r="E190" s="56" t="s">
        <v>19</v>
      </c>
      <c r="F190" s="58">
        <v>7</v>
      </c>
      <c r="G190" s="59">
        <f>VLOOKUP(B190,'[3]COM DESONERAÇÃO'!$B$12:$H$2288,6,FALSE)</f>
        <v>1274.02</v>
      </c>
      <c r="H190" s="60">
        <f t="shared" si="3"/>
        <v>8918.14</v>
      </c>
    </row>
    <row r="191" spans="1:8" ht="41.25" x14ac:dyDescent="0.25">
      <c r="A191" s="55" t="s">
        <v>536</v>
      </c>
      <c r="B191" s="56" t="s">
        <v>537</v>
      </c>
      <c r="C191" s="57" t="s">
        <v>538</v>
      </c>
      <c r="D191" s="56" t="s">
        <v>11</v>
      </c>
      <c r="E191" s="56" t="s">
        <v>19</v>
      </c>
      <c r="F191" s="58">
        <v>7</v>
      </c>
      <c r="G191" s="59">
        <f>VLOOKUP(B191,'[3]COM DESONERAÇÃO'!$B$12:$H$2288,6,FALSE)</f>
        <v>1343.19</v>
      </c>
      <c r="H191" s="60">
        <f t="shared" si="3"/>
        <v>9402.33</v>
      </c>
    </row>
    <row r="192" spans="1:8" x14ac:dyDescent="0.25">
      <c r="A192" s="55" t="s">
        <v>539</v>
      </c>
      <c r="B192" s="56" t="s">
        <v>540</v>
      </c>
      <c r="C192" s="57" t="s">
        <v>541</v>
      </c>
      <c r="D192" s="56" t="s">
        <v>6792</v>
      </c>
      <c r="E192" s="56" t="s">
        <v>19</v>
      </c>
      <c r="F192" s="58">
        <v>4</v>
      </c>
      <c r="G192" s="59">
        <f>VLOOKUP(B192,'[3]COM DESONERAÇÃO'!$B$12:$H$2288,6,FALSE)</f>
        <v>1996.61</v>
      </c>
      <c r="H192" s="60">
        <f t="shared" si="3"/>
        <v>7986.44</v>
      </c>
    </row>
    <row r="193" spans="1:8" x14ac:dyDescent="0.25">
      <c r="A193" s="55" t="s">
        <v>542</v>
      </c>
      <c r="B193" s="56" t="s">
        <v>543</v>
      </c>
      <c r="C193" s="57" t="s">
        <v>544</v>
      </c>
      <c r="D193" s="56" t="s">
        <v>6792</v>
      </c>
      <c r="E193" s="56" t="s">
        <v>19</v>
      </c>
      <c r="F193" s="58">
        <v>7</v>
      </c>
      <c r="G193" s="59">
        <f>VLOOKUP(B193,'[3]COM DESONERAÇÃO'!$B$12:$H$2288,6,FALSE)</f>
        <v>1329.44</v>
      </c>
      <c r="H193" s="60">
        <f t="shared" si="3"/>
        <v>9306.08</v>
      </c>
    </row>
    <row r="194" spans="1:8" x14ac:dyDescent="0.25">
      <c r="A194" s="55" t="s">
        <v>545</v>
      </c>
      <c r="B194" s="56" t="s">
        <v>546</v>
      </c>
      <c r="C194" s="57" t="s">
        <v>547</v>
      </c>
      <c r="D194" s="56" t="s">
        <v>6792</v>
      </c>
      <c r="E194" s="56" t="s">
        <v>19</v>
      </c>
      <c r="F194" s="58">
        <v>7</v>
      </c>
      <c r="G194" s="59">
        <f>VLOOKUP(B194,'[3]COM DESONERAÇÃO'!$B$12:$H$2288,6,FALSE)</f>
        <v>2285.48</v>
      </c>
      <c r="H194" s="60">
        <f t="shared" si="3"/>
        <v>15998.36</v>
      </c>
    </row>
    <row r="195" spans="1:8" x14ac:dyDescent="0.25">
      <c r="A195" s="55" t="s">
        <v>548</v>
      </c>
      <c r="B195" s="56" t="s">
        <v>549</v>
      </c>
      <c r="C195" s="57" t="s">
        <v>550</v>
      </c>
      <c r="D195" s="56" t="s">
        <v>6792</v>
      </c>
      <c r="E195" s="56" t="s">
        <v>19</v>
      </c>
      <c r="F195" s="58">
        <v>3</v>
      </c>
      <c r="G195" s="59">
        <f>VLOOKUP(B195,'[3]COM DESONERAÇÃO'!$B$12:$H$2288,6,FALSE)</f>
        <v>3567.46</v>
      </c>
      <c r="H195" s="60">
        <f t="shared" si="3"/>
        <v>10702.38</v>
      </c>
    </row>
    <row r="196" spans="1:8" ht="16.5" x14ac:dyDescent="0.25">
      <c r="A196" s="55" t="s">
        <v>551</v>
      </c>
      <c r="B196" s="56" t="s">
        <v>552</v>
      </c>
      <c r="C196" s="57" t="s">
        <v>553</v>
      </c>
      <c r="D196" s="56" t="s">
        <v>6792</v>
      </c>
      <c r="E196" s="56" t="s">
        <v>19</v>
      </c>
      <c r="F196" s="58">
        <v>3</v>
      </c>
      <c r="G196" s="59">
        <f>VLOOKUP(B196,'[3]COM DESONERAÇÃO'!$B$12:$H$2288,6,FALSE)</f>
        <v>3432.74</v>
      </c>
      <c r="H196" s="60">
        <f t="shared" si="3"/>
        <v>10298.219999999999</v>
      </c>
    </row>
    <row r="197" spans="1:8" ht="16.5" x14ac:dyDescent="0.25">
      <c r="A197" s="55" t="s">
        <v>554</v>
      </c>
      <c r="B197" s="56" t="s">
        <v>555</v>
      </c>
      <c r="C197" s="57" t="s">
        <v>556</v>
      </c>
      <c r="D197" s="56" t="s">
        <v>6792</v>
      </c>
      <c r="E197" s="56" t="s">
        <v>19</v>
      </c>
      <c r="F197" s="58">
        <v>7</v>
      </c>
      <c r="G197" s="59">
        <f>VLOOKUP(B197,'[3]COM DESONERAÇÃO'!$B$12:$H$2288,6,FALSE)</f>
        <v>2018.57</v>
      </c>
      <c r="H197" s="60">
        <f t="shared" si="3"/>
        <v>14129.99</v>
      </c>
    </row>
    <row r="198" spans="1:8" ht="16.5" x14ac:dyDescent="0.25">
      <c r="A198" s="55" t="s">
        <v>557</v>
      </c>
      <c r="B198" s="56" t="s">
        <v>558</v>
      </c>
      <c r="C198" s="57" t="s">
        <v>559</v>
      </c>
      <c r="D198" s="56" t="s">
        <v>6792</v>
      </c>
      <c r="E198" s="56" t="s">
        <v>19</v>
      </c>
      <c r="F198" s="58">
        <v>7</v>
      </c>
      <c r="G198" s="59">
        <f>VLOOKUP(B198,'[3]COM DESONERAÇÃO'!$B$12:$H$2288,6,FALSE)</f>
        <v>2058.4299999999998</v>
      </c>
      <c r="H198" s="60">
        <f t="shared" si="3"/>
        <v>14409.01</v>
      </c>
    </row>
    <row r="199" spans="1:8" ht="16.5" x14ac:dyDescent="0.25">
      <c r="A199" s="55" t="s">
        <v>560</v>
      </c>
      <c r="B199" s="56" t="s">
        <v>561</v>
      </c>
      <c r="C199" s="57" t="s">
        <v>562</v>
      </c>
      <c r="D199" s="56" t="s">
        <v>6792</v>
      </c>
      <c r="E199" s="56" t="s">
        <v>19</v>
      </c>
      <c r="F199" s="58">
        <v>7</v>
      </c>
      <c r="G199" s="59">
        <f>VLOOKUP(B199,'[3]COM DESONERAÇÃO'!$B$12:$H$2288,6,FALSE)</f>
        <v>2129.4</v>
      </c>
      <c r="H199" s="60">
        <f t="shared" si="3"/>
        <v>14905.8</v>
      </c>
    </row>
    <row r="200" spans="1:8" ht="16.5" x14ac:dyDescent="0.25">
      <c r="A200" s="55" t="s">
        <v>563</v>
      </c>
      <c r="B200" s="56" t="s">
        <v>564</v>
      </c>
      <c r="C200" s="57" t="s">
        <v>565</v>
      </c>
      <c r="D200" s="56" t="s">
        <v>6792</v>
      </c>
      <c r="E200" s="56" t="s">
        <v>19</v>
      </c>
      <c r="F200" s="58">
        <v>7</v>
      </c>
      <c r="G200" s="59">
        <f>VLOOKUP(B200,'[3]COM DESONERAÇÃO'!$B$12:$H$2288,6,FALSE)</f>
        <v>1208.33</v>
      </c>
      <c r="H200" s="60">
        <f t="shared" si="3"/>
        <v>8458.31</v>
      </c>
    </row>
    <row r="201" spans="1:8" ht="16.5" x14ac:dyDescent="0.25">
      <c r="A201" s="55" t="s">
        <v>566</v>
      </c>
      <c r="B201" s="56" t="s">
        <v>567</v>
      </c>
      <c r="C201" s="57" t="s">
        <v>568</v>
      </c>
      <c r="D201" s="56" t="s">
        <v>6792</v>
      </c>
      <c r="E201" s="56" t="s">
        <v>19</v>
      </c>
      <c r="F201" s="58">
        <v>7</v>
      </c>
      <c r="G201" s="59">
        <f>VLOOKUP(B201,'[3]COM DESONERAÇÃO'!$B$12:$H$2288,6,FALSE)</f>
        <v>1221.19</v>
      </c>
      <c r="H201" s="60">
        <f t="shared" si="3"/>
        <v>8548.33</v>
      </c>
    </row>
    <row r="202" spans="1:8" ht="16.5" x14ac:dyDescent="0.25">
      <c r="A202" s="55" t="s">
        <v>569</v>
      </c>
      <c r="B202" s="56" t="s">
        <v>570</v>
      </c>
      <c r="C202" s="57" t="s">
        <v>571</v>
      </c>
      <c r="D202" s="56" t="s">
        <v>6792</v>
      </c>
      <c r="E202" s="56" t="s">
        <v>19</v>
      </c>
      <c r="F202" s="58">
        <v>7</v>
      </c>
      <c r="G202" s="59">
        <f>VLOOKUP(B202,'[3]COM DESONERAÇÃO'!$B$12:$H$2288,6,FALSE)</f>
        <v>1265.18</v>
      </c>
      <c r="H202" s="60">
        <f t="shared" si="3"/>
        <v>8856.26</v>
      </c>
    </row>
    <row r="203" spans="1:8" ht="33" x14ac:dyDescent="0.25">
      <c r="A203" s="55" t="s">
        <v>572</v>
      </c>
      <c r="B203" s="56" t="s">
        <v>573</v>
      </c>
      <c r="C203" s="57" t="s">
        <v>574</v>
      </c>
      <c r="D203" s="56" t="s">
        <v>11</v>
      </c>
      <c r="E203" s="56" t="s">
        <v>19</v>
      </c>
      <c r="F203" s="58">
        <v>7</v>
      </c>
      <c r="G203" s="59">
        <f>VLOOKUP(B203,'[3]COM DESONERAÇÃO'!$B$12:$H$2288,6,FALSE)</f>
        <v>790.16</v>
      </c>
      <c r="H203" s="60">
        <f t="shared" si="3"/>
        <v>5531.12</v>
      </c>
    </row>
    <row r="204" spans="1:8" x14ac:dyDescent="0.25">
      <c r="A204" s="55" t="s">
        <v>575</v>
      </c>
      <c r="B204" s="56" t="s">
        <v>576</v>
      </c>
      <c r="C204" s="57" t="s">
        <v>577</v>
      </c>
      <c r="D204" s="56" t="s">
        <v>6840</v>
      </c>
      <c r="E204" s="56" t="s">
        <v>12</v>
      </c>
      <c r="F204" s="58">
        <v>18</v>
      </c>
      <c r="G204" s="59">
        <f>VLOOKUP(B204,'[3]COM DESONERAÇÃO'!$B$12:$H$2288,6,FALSE)</f>
        <v>550.29</v>
      </c>
      <c r="H204" s="60">
        <f t="shared" si="3"/>
        <v>9905.2199999999993</v>
      </c>
    </row>
    <row r="205" spans="1:8" x14ac:dyDescent="0.25">
      <c r="A205" s="55" t="s">
        <v>578</v>
      </c>
      <c r="B205" s="56" t="s">
        <v>579</v>
      </c>
      <c r="C205" s="57" t="s">
        <v>580</v>
      </c>
      <c r="D205" s="56" t="s">
        <v>6840</v>
      </c>
      <c r="E205" s="56" t="s">
        <v>12</v>
      </c>
      <c r="F205" s="58">
        <v>2</v>
      </c>
      <c r="G205" s="59">
        <f>VLOOKUP(B205,'[3]COM DESONERAÇÃO'!$B$12:$H$2288,6,FALSE)</f>
        <v>585.52</v>
      </c>
      <c r="H205" s="60">
        <f t="shared" si="3"/>
        <v>1171.04</v>
      </c>
    </row>
    <row r="206" spans="1:8" x14ac:dyDescent="0.25">
      <c r="A206" s="55" t="s">
        <v>581</v>
      </c>
      <c r="B206" s="56" t="s">
        <v>582</v>
      </c>
      <c r="C206" s="57" t="s">
        <v>583</v>
      </c>
      <c r="D206" s="56" t="s">
        <v>6792</v>
      </c>
      <c r="E206" s="56" t="s">
        <v>68</v>
      </c>
      <c r="F206" s="58">
        <v>5</v>
      </c>
      <c r="G206" s="59">
        <f>VLOOKUP(B206,'[3]COM DESONERAÇÃO'!$B$12:$H$2288,6,FALSE)</f>
        <v>1137.4000000000001</v>
      </c>
      <c r="H206" s="60">
        <f t="shared" si="3"/>
        <v>5687</v>
      </c>
    </row>
    <row r="207" spans="1:8" x14ac:dyDescent="0.25">
      <c r="A207" s="55" t="s">
        <v>584</v>
      </c>
      <c r="B207" s="56" t="s">
        <v>585</v>
      </c>
      <c r="C207" s="57" t="s">
        <v>586</v>
      </c>
      <c r="D207" s="56" t="s">
        <v>6792</v>
      </c>
      <c r="E207" s="56" t="s">
        <v>68</v>
      </c>
      <c r="F207" s="58">
        <v>39</v>
      </c>
      <c r="G207" s="59">
        <f>VLOOKUP(B207,'[3]COM DESONERAÇÃO'!$B$12:$H$2288,6,FALSE)</f>
        <v>499.96</v>
      </c>
      <c r="H207" s="60">
        <f t="shared" si="3"/>
        <v>19498.439999999999</v>
      </c>
    </row>
    <row r="208" spans="1:8" x14ac:dyDescent="0.25">
      <c r="A208" s="55" t="s">
        <v>587</v>
      </c>
      <c r="B208" s="56" t="s">
        <v>588</v>
      </c>
      <c r="C208" s="57" t="s">
        <v>589</v>
      </c>
      <c r="D208" s="56" t="s">
        <v>6792</v>
      </c>
      <c r="E208" s="56" t="s">
        <v>19</v>
      </c>
      <c r="F208" s="58">
        <v>5</v>
      </c>
      <c r="G208" s="59">
        <f>VLOOKUP(B208,'[3]COM DESONERAÇÃO'!$B$12:$H$2288,6,FALSE)</f>
        <v>1735.12</v>
      </c>
      <c r="H208" s="60">
        <f t="shared" si="3"/>
        <v>8675.6</v>
      </c>
    </row>
    <row r="209" spans="1:8" ht="16.5" x14ac:dyDescent="0.25">
      <c r="A209" s="55" t="s">
        <v>590</v>
      </c>
      <c r="B209" s="56" t="s">
        <v>591</v>
      </c>
      <c r="C209" s="57" t="s">
        <v>592</v>
      </c>
      <c r="D209" s="56" t="s">
        <v>11</v>
      </c>
      <c r="E209" s="56" t="s">
        <v>19</v>
      </c>
      <c r="F209" s="58">
        <v>5</v>
      </c>
      <c r="G209" s="59">
        <f>VLOOKUP(B209,'[3]COM DESONERAÇÃO'!$B$12:$H$2288,6,FALSE)</f>
        <v>409.93</v>
      </c>
      <c r="H209" s="60">
        <f t="shared" si="3"/>
        <v>2049.65</v>
      </c>
    </row>
    <row r="210" spans="1:8" ht="41.25" x14ac:dyDescent="0.25">
      <c r="A210" s="55" t="s">
        <v>593</v>
      </c>
      <c r="B210" s="56" t="s">
        <v>594</v>
      </c>
      <c r="C210" s="57" t="s">
        <v>595</v>
      </c>
      <c r="D210" s="56" t="s">
        <v>11</v>
      </c>
      <c r="E210" s="56" t="s">
        <v>19</v>
      </c>
      <c r="F210" s="58">
        <v>5</v>
      </c>
      <c r="G210" s="59">
        <f>VLOOKUP(B210,'[3]COM DESONERAÇÃO'!$B$12:$H$2288,6,FALSE)</f>
        <v>715.62</v>
      </c>
      <c r="H210" s="60">
        <f t="shared" si="3"/>
        <v>3578.1</v>
      </c>
    </row>
    <row r="211" spans="1:8" ht="41.25" x14ac:dyDescent="0.25">
      <c r="A211" s="55" t="s">
        <v>596</v>
      </c>
      <c r="B211" s="56" t="s">
        <v>597</v>
      </c>
      <c r="C211" s="57" t="s">
        <v>598</v>
      </c>
      <c r="D211" s="56" t="s">
        <v>11</v>
      </c>
      <c r="E211" s="56" t="s">
        <v>19</v>
      </c>
      <c r="F211" s="58">
        <v>7</v>
      </c>
      <c r="G211" s="59">
        <f>VLOOKUP(B211,'[3]COM DESONERAÇÃO'!$B$12:$H$2288,6,FALSE)</f>
        <v>1230.73</v>
      </c>
      <c r="H211" s="60">
        <f t="shared" si="3"/>
        <v>8615.11</v>
      </c>
    </row>
    <row r="212" spans="1:8" x14ac:dyDescent="0.25">
      <c r="A212" s="55" t="s">
        <v>599</v>
      </c>
      <c r="B212" s="56" t="s">
        <v>600</v>
      </c>
      <c r="C212" s="57" t="s">
        <v>601</v>
      </c>
      <c r="D212" s="56" t="s">
        <v>6792</v>
      </c>
      <c r="E212" s="56" t="s">
        <v>19</v>
      </c>
      <c r="F212" s="58">
        <v>3</v>
      </c>
      <c r="G212" s="59">
        <f>VLOOKUP(B212,'[3]COM DESONERAÇÃO'!$B$12:$H$2288,6,FALSE)</f>
        <v>2581.6</v>
      </c>
      <c r="H212" s="60">
        <f t="shared" si="3"/>
        <v>7744.8</v>
      </c>
    </row>
    <row r="213" spans="1:8" x14ac:dyDescent="0.25">
      <c r="A213" s="55" t="s">
        <v>602</v>
      </c>
      <c r="B213" s="56" t="s">
        <v>603</v>
      </c>
      <c r="C213" s="57" t="s">
        <v>604</v>
      </c>
      <c r="D213" s="56" t="s">
        <v>6792</v>
      </c>
      <c r="E213" s="56" t="s">
        <v>68</v>
      </c>
      <c r="F213" s="58">
        <v>5</v>
      </c>
      <c r="G213" s="59">
        <f>VLOOKUP(B213,'[3]COM DESONERAÇÃO'!$B$12:$H$2288,6,FALSE)</f>
        <v>244.25</v>
      </c>
      <c r="H213" s="60">
        <f t="shared" si="3"/>
        <v>1221.25</v>
      </c>
    </row>
    <row r="214" spans="1:8" x14ac:dyDescent="0.25">
      <c r="A214" s="55" t="s">
        <v>605</v>
      </c>
      <c r="B214" s="56" t="s">
        <v>606</v>
      </c>
      <c r="C214" s="57" t="s">
        <v>607</v>
      </c>
      <c r="D214" s="56" t="s">
        <v>6792</v>
      </c>
      <c r="E214" s="56" t="s">
        <v>68</v>
      </c>
      <c r="F214" s="58">
        <v>4</v>
      </c>
      <c r="G214" s="59">
        <f>VLOOKUP(B214,'[3]COM DESONERAÇÃO'!$B$12:$H$2288,6,FALSE)</f>
        <v>1192.27</v>
      </c>
      <c r="H214" s="60">
        <f t="shared" si="3"/>
        <v>4769.08</v>
      </c>
    </row>
    <row r="215" spans="1:8" x14ac:dyDescent="0.25">
      <c r="A215" s="55" t="s">
        <v>608</v>
      </c>
      <c r="B215" s="56" t="s">
        <v>609</v>
      </c>
      <c r="C215" s="57" t="s">
        <v>610</v>
      </c>
      <c r="D215" s="56" t="s">
        <v>6792</v>
      </c>
      <c r="E215" s="56" t="s">
        <v>68</v>
      </c>
      <c r="F215" s="58">
        <v>2</v>
      </c>
      <c r="G215" s="59">
        <f>VLOOKUP(B215,'[3]COM DESONERAÇÃO'!$B$12:$H$2288,6,FALSE)</f>
        <v>773.18</v>
      </c>
      <c r="H215" s="60">
        <f t="shared" si="3"/>
        <v>1546.36</v>
      </c>
    </row>
    <row r="216" spans="1:8" x14ac:dyDescent="0.25">
      <c r="A216" s="55" t="s">
        <v>611</v>
      </c>
      <c r="B216" s="56" t="s">
        <v>612</v>
      </c>
      <c r="C216" s="57" t="s">
        <v>613</v>
      </c>
      <c r="D216" s="56" t="s">
        <v>6792</v>
      </c>
      <c r="E216" s="56" t="s">
        <v>68</v>
      </c>
      <c r="F216" s="58">
        <v>12</v>
      </c>
      <c r="G216" s="59">
        <f>VLOOKUP(B216,'[3]COM DESONERAÇÃO'!$B$12:$H$2288,6,FALSE)</f>
        <v>1404.97</v>
      </c>
      <c r="H216" s="60">
        <f t="shared" si="3"/>
        <v>16859.64</v>
      </c>
    </row>
    <row r="217" spans="1:8" x14ac:dyDescent="0.25">
      <c r="A217" s="55" t="s">
        <v>614</v>
      </c>
      <c r="B217" s="56" t="s">
        <v>615</v>
      </c>
      <c r="C217" s="57" t="s">
        <v>616</v>
      </c>
      <c r="D217" s="56" t="s">
        <v>6792</v>
      </c>
      <c r="E217" s="56" t="s">
        <v>19</v>
      </c>
      <c r="F217" s="58">
        <v>3</v>
      </c>
      <c r="G217" s="59">
        <f>VLOOKUP(B217,'[3]COM DESONERAÇÃO'!$B$12:$H$2288,6,FALSE)</f>
        <v>3835.06</v>
      </c>
      <c r="H217" s="60">
        <f t="shared" si="3"/>
        <v>11505.18</v>
      </c>
    </row>
    <row r="218" spans="1:8" x14ac:dyDescent="0.25">
      <c r="A218" s="55" t="s">
        <v>617</v>
      </c>
      <c r="B218" s="56" t="s">
        <v>618</v>
      </c>
      <c r="C218" s="57" t="s">
        <v>619</v>
      </c>
      <c r="D218" s="56" t="s">
        <v>6792</v>
      </c>
      <c r="E218" s="56" t="s">
        <v>68</v>
      </c>
      <c r="F218" s="58">
        <v>9</v>
      </c>
      <c r="G218" s="59">
        <f>VLOOKUP(B218,'[3]COM DESONERAÇÃO'!$B$12:$H$2288,6,FALSE)</f>
        <v>1886.82</v>
      </c>
      <c r="H218" s="60">
        <f t="shared" si="3"/>
        <v>16981.38</v>
      </c>
    </row>
    <row r="219" spans="1:8" x14ac:dyDescent="0.25">
      <c r="A219" s="55" t="s">
        <v>620</v>
      </c>
      <c r="B219" s="56" t="s">
        <v>621</v>
      </c>
      <c r="C219" s="57" t="s">
        <v>622</v>
      </c>
      <c r="D219" s="56" t="s">
        <v>6792</v>
      </c>
      <c r="E219" s="56" t="s">
        <v>68</v>
      </c>
      <c r="F219" s="58">
        <v>9</v>
      </c>
      <c r="G219" s="59">
        <f>VLOOKUP(B219,'[3]COM DESONERAÇÃO'!$B$12:$H$2288,6,FALSE)</f>
        <v>80.98</v>
      </c>
      <c r="H219" s="60">
        <f t="shared" si="3"/>
        <v>728.82</v>
      </c>
    </row>
    <row r="220" spans="1:8" x14ac:dyDescent="0.25">
      <c r="A220" s="55" t="s">
        <v>623</v>
      </c>
      <c r="B220" s="56" t="s">
        <v>624</v>
      </c>
      <c r="C220" s="57" t="s">
        <v>625</v>
      </c>
      <c r="D220" s="56" t="s">
        <v>6792</v>
      </c>
      <c r="E220" s="56" t="s">
        <v>19</v>
      </c>
      <c r="F220" s="58">
        <v>5</v>
      </c>
      <c r="G220" s="59">
        <f>VLOOKUP(B220,'[3]COM DESONERAÇÃO'!$B$12:$H$2288,6,FALSE)</f>
        <v>5500.69</v>
      </c>
      <c r="H220" s="60">
        <f t="shared" si="3"/>
        <v>27503.45</v>
      </c>
    </row>
    <row r="221" spans="1:8" x14ac:dyDescent="0.25">
      <c r="A221" s="55" t="s">
        <v>626</v>
      </c>
      <c r="B221" s="56" t="s">
        <v>627</v>
      </c>
      <c r="C221" s="57" t="s">
        <v>628</v>
      </c>
      <c r="D221" s="56" t="s">
        <v>6792</v>
      </c>
      <c r="E221" s="56" t="s">
        <v>19</v>
      </c>
      <c r="F221" s="58">
        <v>9</v>
      </c>
      <c r="G221" s="59">
        <f>VLOOKUP(B221,'[3]COM DESONERAÇÃO'!$B$12:$H$2288,6,FALSE)</f>
        <v>2792.7</v>
      </c>
      <c r="H221" s="60">
        <f t="shared" si="3"/>
        <v>25134.3</v>
      </c>
    </row>
    <row r="222" spans="1:8" x14ac:dyDescent="0.25">
      <c r="A222" s="55" t="s">
        <v>629</v>
      </c>
      <c r="B222" s="56" t="s">
        <v>630</v>
      </c>
      <c r="C222" s="57" t="s">
        <v>631</v>
      </c>
      <c r="D222" s="56" t="s">
        <v>6792</v>
      </c>
      <c r="E222" s="56" t="s">
        <v>19</v>
      </c>
      <c r="F222" s="58">
        <v>7</v>
      </c>
      <c r="G222" s="59">
        <f>VLOOKUP(B222,'[3]COM DESONERAÇÃO'!$B$12:$H$2288,6,FALSE)</f>
        <v>2459.0100000000002</v>
      </c>
      <c r="H222" s="60">
        <f t="shared" si="3"/>
        <v>17213.07</v>
      </c>
    </row>
    <row r="223" spans="1:8" x14ac:dyDescent="0.25">
      <c r="A223" s="55" t="s">
        <v>632</v>
      </c>
      <c r="B223" s="56" t="s">
        <v>633</v>
      </c>
      <c r="C223" s="57" t="s">
        <v>634</v>
      </c>
      <c r="D223" s="56" t="s">
        <v>6792</v>
      </c>
      <c r="E223" s="56" t="s">
        <v>19</v>
      </c>
      <c r="F223" s="58">
        <v>7</v>
      </c>
      <c r="G223" s="59">
        <f>VLOOKUP(B223,'[3]COM DESONERAÇÃO'!$B$12:$H$2288,6,FALSE)</f>
        <v>3123.73</v>
      </c>
      <c r="H223" s="60">
        <f t="shared" si="3"/>
        <v>21866.11</v>
      </c>
    </row>
    <row r="224" spans="1:8" ht="16.5" x14ac:dyDescent="0.25">
      <c r="A224" s="55" t="s">
        <v>635</v>
      </c>
      <c r="B224" s="56" t="s">
        <v>636</v>
      </c>
      <c r="C224" s="57" t="s">
        <v>637</v>
      </c>
      <c r="D224" s="56" t="s">
        <v>6792</v>
      </c>
      <c r="E224" s="56" t="s">
        <v>19</v>
      </c>
      <c r="F224" s="58">
        <v>3</v>
      </c>
      <c r="G224" s="59">
        <f>VLOOKUP(B224,'[3]COM DESONERAÇÃO'!$B$12:$H$2288,6,FALSE)</f>
        <v>2705.73</v>
      </c>
      <c r="H224" s="60">
        <f t="shared" si="3"/>
        <v>8117.19</v>
      </c>
    </row>
    <row r="225" spans="1:8" ht="16.5" x14ac:dyDescent="0.25">
      <c r="A225" s="55" t="s">
        <v>638</v>
      </c>
      <c r="B225" s="56" t="s">
        <v>639</v>
      </c>
      <c r="C225" s="57" t="s">
        <v>640</v>
      </c>
      <c r="D225" s="56" t="s">
        <v>6792</v>
      </c>
      <c r="E225" s="56" t="s">
        <v>19</v>
      </c>
      <c r="F225" s="58">
        <v>3</v>
      </c>
      <c r="G225" s="59">
        <f>VLOOKUP(B225,'[3]COM DESONERAÇÃO'!$B$12:$H$2288,6,FALSE)</f>
        <v>3117.61</v>
      </c>
      <c r="H225" s="60">
        <f t="shared" si="3"/>
        <v>9352.83</v>
      </c>
    </row>
    <row r="226" spans="1:8" x14ac:dyDescent="0.25">
      <c r="A226" s="55" t="s">
        <v>641</v>
      </c>
      <c r="B226" s="56" t="s">
        <v>642</v>
      </c>
      <c r="C226" s="57" t="s">
        <v>643</v>
      </c>
      <c r="D226" s="56" t="s">
        <v>6792</v>
      </c>
      <c r="E226" s="56" t="s">
        <v>19</v>
      </c>
      <c r="F226" s="58">
        <v>29</v>
      </c>
      <c r="G226" s="59">
        <f>VLOOKUP(B226,'[3]COM DESONERAÇÃO'!$B$12:$H$2288,6,FALSE)</f>
        <v>95.21</v>
      </c>
      <c r="H226" s="60">
        <f t="shared" si="3"/>
        <v>2761.09</v>
      </c>
    </row>
    <row r="227" spans="1:8" x14ac:dyDescent="0.25">
      <c r="A227" s="55" t="s">
        <v>644</v>
      </c>
      <c r="B227" s="56" t="s">
        <v>645</v>
      </c>
      <c r="C227" s="57" t="s">
        <v>646</v>
      </c>
      <c r="D227" s="56" t="s">
        <v>6792</v>
      </c>
      <c r="E227" s="56" t="s">
        <v>19</v>
      </c>
      <c r="F227" s="58">
        <v>174</v>
      </c>
      <c r="G227" s="59">
        <f>VLOOKUP(B227,'[3]COM DESONERAÇÃO'!$B$12:$H$2288,6,FALSE)</f>
        <v>13.01</v>
      </c>
      <c r="H227" s="60">
        <f t="shared" si="3"/>
        <v>2263.7399999999998</v>
      </c>
    </row>
    <row r="228" spans="1:8" x14ac:dyDescent="0.25">
      <c r="A228" s="55" t="s">
        <v>647</v>
      </c>
      <c r="B228" s="56" t="s">
        <v>648</v>
      </c>
      <c r="C228" s="57" t="s">
        <v>649</v>
      </c>
      <c r="D228" s="56" t="s">
        <v>6792</v>
      </c>
      <c r="E228" s="56" t="s">
        <v>19</v>
      </c>
      <c r="F228" s="58">
        <v>78</v>
      </c>
      <c r="G228" s="59">
        <f>VLOOKUP(B228,'[3]COM DESONERAÇÃO'!$B$12:$H$2288,6,FALSE)</f>
        <v>56.85</v>
      </c>
      <c r="H228" s="60">
        <f t="shared" si="3"/>
        <v>4434.3</v>
      </c>
    </row>
    <row r="229" spans="1:8" x14ac:dyDescent="0.25">
      <c r="A229" s="55" t="s">
        <v>650</v>
      </c>
      <c r="B229" s="56" t="s">
        <v>651</v>
      </c>
      <c r="C229" s="57" t="s">
        <v>652</v>
      </c>
      <c r="D229" s="56" t="s">
        <v>6792</v>
      </c>
      <c r="E229" s="56" t="s">
        <v>68</v>
      </c>
      <c r="F229" s="58">
        <v>1408</v>
      </c>
      <c r="G229" s="59">
        <f>VLOOKUP(B229,'[3]COM DESONERAÇÃO'!$B$12:$H$2288,6,FALSE)</f>
        <v>1.83</v>
      </c>
      <c r="H229" s="60">
        <f t="shared" si="3"/>
        <v>2576.64</v>
      </c>
    </row>
    <row r="230" spans="1:8" x14ac:dyDescent="0.25">
      <c r="A230" s="55" t="s">
        <v>653</v>
      </c>
      <c r="B230" s="56" t="s">
        <v>654</v>
      </c>
      <c r="C230" s="57" t="s">
        <v>655</v>
      </c>
      <c r="D230" s="56" t="s">
        <v>6792</v>
      </c>
      <c r="E230" s="56" t="s">
        <v>19</v>
      </c>
      <c r="F230" s="58">
        <v>115</v>
      </c>
      <c r="G230" s="59">
        <f>VLOOKUP(B230,'[3]COM DESONERAÇÃO'!$B$12:$H$2288,6,FALSE)</f>
        <v>13.01</v>
      </c>
      <c r="H230" s="60">
        <f t="shared" si="3"/>
        <v>1496.15</v>
      </c>
    </row>
    <row r="231" spans="1:8" ht="16.5" x14ac:dyDescent="0.25">
      <c r="A231" s="55" t="s">
        <v>656</v>
      </c>
      <c r="B231" s="56" t="s">
        <v>657</v>
      </c>
      <c r="C231" s="57" t="s">
        <v>658</v>
      </c>
      <c r="D231" s="56" t="s">
        <v>6792</v>
      </c>
      <c r="E231" s="56" t="s">
        <v>19</v>
      </c>
      <c r="F231" s="58">
        <v>7</v>
      </c>
      <c r="G231" s="59">
        <f>VLOOKUP(B231,'[3]COM DESONERAÇÃO'!$B$12:$H$2288,6,FALSE)</f>
        <v>5.21</v>
      </c>
      <c r="H231" s="60">
        <f t="shared" si="3"/>
        <v>36.47</v>
      </c>
    </row>
    <row r="232" spans="1:8" x14ac:dyDescent="0.25">
      <c r="A232" s="55" t="s">
        <v>659</v>
      </c>
      <c r="B232" s="56" t="s">
        <v>660</v>
      </c>
      <c r="C232" s="57" t="s">
        <v>661</v>
      </c>
      <c r="D232" s="56" t="s">
        <v>6792</v>
      </c>
      <c r="E232" s="56" t="s">
        <v>19</v>
      </c>
      <c r="F232" s="58">
        <v>520</v>
      </c>
      <c r="G232" s="59">
        <f>VLOOKUP(B232,'[3]COM DESONERAÇÃO'!$B$12:$H$2288,6,FALSE)</f>
        <v>5.21</v>
      </c>
      <c r="H232" s="60">
        <f t="shared" si="3"/>
        <v>2709.2</v>
      </c>
    </row>
    <row r="233" spans="1:8" x14ac:dyDescent="0.25">
      <c r="A233" s="55" t="s">
        <v>662</v>
      </c>
      <c r="B233" s="56" t="s">
        <v>663</v>
      </c>
      <c r="C233" s="57" t="s">
        <v>664</v>
      </c>
      <c r="D233" s="56" t="s">
        <v>6792</v>
      </c>
      <c r="E233" s="56" t="s">
        <v>19</v>
      </c>
      <c r="F233" s="58">
        <v>61</v>
      </c>
      <c r="G233" s="59">
        <f>VLOOKUP(B233,'[3]COM DESONERAÇÃO'!$B$12:$H$2288,6,FALSE)</f>
        <v>104.22</v>
      </c>
      <c r="H233" s="60">
        <f t="shared" ref="H233:H279" si="4">ROUND(F233*G233,2)</f>
        <v>6357.42</v>
      </c>
    </row>
    <row r="234" spans="1:8" x14ac:dyDescent="0.25">
      <c r="A234" s="55" t="s">
        <v>665</v>
      </c>
      <c r="B234" s="56" t="s">
        <v>666</v>
      </c>
      <c r="C234" s="57" t="s">
        <v>667</v>
      </c>
      <c r="D234" s="56" t="s">
        <v>6792</v>
      </c>
      <c r="E234" s="56" t="s">
        <v>19</v>
      </c>
      <c r="F234" s="58">
        <v>61</v>
      </c>
      <c r="G234" s="59">
        <f>VLOOKUP(B234,'[3]COM DESONERAÇÃO'!$B$12:$H$2288,6,FALSE)</f>
        <v>63.94</v>
      </c>
      <c r="H234" s="60">
        <f t="shared" si="4"/>
        <v>3900.34</v>
      </c>
    </row>
    <row r="235" spans="1:8" x14ac:dyDescent="0.25">
      <c r="A235" s="55" t="s">
        <v>668</v>
      </c>
      <c r="B235" s="56" t="s">
        <v>669</v>
      </c>
      <c r="C235" s="57" t="s">
        <v>670</v>
      </c>
      <c r="D235" s="56" t="s">
        <v>6792</v>
      </c>
      <c r="E235" s="56" t="s">
        <v>68</v>
      </c>
      <c r="F235" s="58">
        <v>61</v>
      </c>
      <c r="G235" s="59">
        <f>VLOOKUP(B235,'[3]COM DESONERAÇÃO'!$B$12:$H$2288,6,FALSE)</f>
        <v>2.37</v>
      </c>
      <c r="H235" s="60">
        <f t="shared" si="4"/>
        <v>144.57</v>
      </c>
    </row>
    <row r="236" spans="1:8" x14ac:dyDescent="0.25">
      <c r="A236" s="55" t="s">
        <v>671</v>
      </c>
      <c r="B236" s="56" t="s">
        <v>672</v>
      </c>
      <c r="C236" s="57" t="s">
        <v>673</v>
      </c>
      <c r="D236" s="56" t="s">
        <v>6792</v>
      </c>
      <c r="E236" s="56" t="s">
        <v>19</v>
      </c>
      <c r="F236" s="58">
        <v>61</v>
      </c>
      <c r="G236" s="59">
        <f>VLOOKUP(B236,'[3]COM DESONERAÇÃO'!$B$12:$H$2288,6,FALSE)</f>
        <v>75.33</v>
      </c>
      <c r="H236" s="60">
        <f t="shared" si="4"/>
        <v>4595.13</v>
      </c>
    </row>
    <row r="237" spans="1:8" ht="16.5" x14ac:dyDescent="0.25">
      <c r="A237" s="55" t="s">
        <v>674</v>
      </c>
      <c r="B237" s="56" t="s">
        <v>675</v>
      </c>
      <c r="C237" s="57" t="s">
        <v>676</v>
      </c>
      <c r="D237" s="56" t="s">
        <v>6792</v>
      </c>
      <c r="E237" s="56" t="s">
        <v>19</v>
      </c>
      <c r="F237" s="58">
        <v>5</v>
      </c>
      <c r="G237" s="59">
        <f>VLOOKUP(B237,'[3]COM DESONERAÇÃO'!$B$12:$H$2288,6,FALSE)</f>
        <v>61.11</v>
      </c>
      <c r="H237" s="60">
        <f t="shared" si="4"/>
        <v>305.55</v>
      </c>
    </row>
    <row r="238" spans="1:8" x14ac:dyDescent="0.25">
      <c r="A238" s="55" t="s">
        <v>677</v>
      </c>
      <c r="B238" s="56" t="s">
        <v>678</v>
      </c>
      <c r="C238" s="57" t="s">
        <v>679</v>
      </c>
      <c r="D238" s="56" t="s">
        <v>6792</v>
      </c>
      <c r="E238" s="56" t="s">
        <v>19</v>
      </c>
      <c r="F238" s="58">
        <v>61</v>
      </c>
      <c r="G238" s="59">
        <f>VLOOKUP(B238,'[3]COM DESONERAÇÃO'!$B$12:$H$2288,6,FALSE)</f>
        <v>8.0500000000000007</v>
      </c>
      <c r="H238" s="60">
        <f t="shared" si="4"/>
        <v>491.05</v>
      </c>
    </row>
    <row r="239" spans="1:8" ht="24.75" x14ac:dyDescent="0.25">
      <c r="A239" s="55" t="s">
        <v>680</v>
      </c>
      <c r="B239" s="56" t="s">
        <v>681</v>
      </c>
      <c r="C239" s="57" t="s">
        <v>682</v>
      </c>
      <c r="D239" s="56" t="s">
        <v>11</v>
      </c>
      <c r="E239" s="56" t="s">
        <v>19</v>
      </c>
      <c r="F239" s="58">
        <v>12</v>
      </c>
      <c r="G239" s="59">
        <f>VLOOKUP(B239,'[3]COM DESONERAÇÃO'!$B$12:$H$2288,6,FALSE)</f>
        <v>481.95</v>
      </c>
      <c r="H239" s="60">
        <f t="shared" si="4"/>
        <v>5783.4</v>
      </c>
    </row>
    <row r="240" spans="1:8" x14ac:dyDescent="0.25">
      <c r="A240" s="55" t="s">
        <v>683</v>
      </c>
      <c r="B240" s="56" t="s">
        <v>684</v>
      </c>
      <c r="C240" s="57" t="s">
        <v>685</v>
      </c>
      <c r="D240" s="56" t="s">
        <v>6792</v>
      </c>
      <c r="E240" s="56" t="s">
        <v>12</v>
      </c>
      <c r="F240" s="58">
        <v>13</v>
      </c>
      <c r="G240" s="59">
        <f>VLOOKUP(B240,'[3]COM DESONERAÇÃO'!$B$12:$H$2288,6,FALSE)</f>
        <v>821.09</v>
      </c>
      <c r="H240" s="60">
        <f t="shared" si="4"/>
        <v>10674.17</v>
      </c>
    </row>
    <row r="241" spans="1:8" x14ac:dyDescent="0.25">
      <c r="A241" s="55" t="s">
        <v>686</v>
      </c>
      <c r="B241" s="56" t="s">
        <v>687</v>
      </c>
      <c r="C241" s="57" t="s">
        <v>688</v>
      </c>
      <c r="D241" s="56" t="s">
        <v>6792</v>
      </c>
      <c r="E241" s="56" t="s">
        <v>12</v>
      </c>
      <c r="F241" s="58">
        <v>13</v>
      </c>
      <c r="G241" s="59">
        <f>VLOOKUP(B241,'[3]COM DESONERAÇÃO'!$B$12:$H$2288,6,FALSE)</f>
        <v>171.31</v>
      </c>
      <c r="H241" s="60">
        <f t="shared" si="4"/>
        <v>2227.0300000000002</v>
      </c>
    </row>
    <row r="242" spans="1:8" ht="16.5" x14ac:dyDescent="0.25">
      <c r="A242" s="55" t="s">
        <v>689</v>
      </c>
      <c r="B242" s="56" t="s">
        <v>690</v>
      </c>
      <c r="C242" s="57" t="s">
        <v>691</v>
      </c>
      <c r="D242" s="56" t="s">
        <v>11</v>
      </c>
      <c r="E242" s="56" t="s">
        <v>19</v>
      </c>
      <c r="F242" s="58">
        <v>12</v>
      </c>
      <c r="G242" s="59">
        <f>VLOOKUP(B242,'[3]COM DESONERAÇÃO'!$B$12:$H$2288,6,FALSE)</f>
        <v>296.88</v>
      </c>
      <c r="H242" s="60">
        <f t="shared" si="4"/>
        <v>3562.56</v>
      </c>
    </row>
    <row r="243" spans="1:8" ht="16.5" x14ac:dyDescent="0.25">
      <c r="A243" s="55" t="s">
        <v>692</v>
      </c>
      <c r="B243" s="56" t="s">
        <v>693</v>
      </c>
      <c r="C243" s="57" t="s">
        <v>694</v>
      </c>
      <c r="D243" s="56" t="s">
        <v>11</v>
      </c>
      <c r="E243" s="56" t="s">
        <v>19</v>
      </c>
      <c r="F243" s="58">
        <v>52</v>
      </c>
      <c r="G243" s="59">
        <f>VLOOKUP(B243,'[3]COM DESONERAÇÃO'!$B$12:$H$2288,6,FALSE)</f>
        <v>243.65</v>
      </c>
      <c r="H243" s="60">
        <f t="shared" si="4"/>
        <v>12669.8</v>
      </c>
    </row>
    <row r="244" spans="1:8" x14ac:dyDescent="0.25">
      <c r="A244" s="55" t="s">
        <v>695</v>
      </c>
      <c r="B244" s="56" t="s">
        <v>696</v>
      </c>
      <c r="C244" s="57" t="s">
        <v>697</v>
      </c>
      <c r="D244" s="56" t="s">
        <v>6792</v>
      </c>
      <c r="E244" s="56" t="s">
        <v>698</v>
      </c>
      <c r="F244" s="58">
        <v>52</v>
      </c>
      <c r="G244" s="59">
        <f>VLOOKUP(B244,'[3]COM DESONERAÇÃO'!$B$12:$H$2288,6,FALSE)</f>
        <v>411.9</v>
      </c>
      <c r="H244" s="60">
        <f t="shared" si="4"/>
        <v>21418.799999999999</v>
      </c>
    </row>
    <row r="245" spans="1:8" x14ac:dyDescent="0.25">
      <c r="A245" s="55" t="s">
        <v>699</v>
      </c>
      <c r="B245" s="56" t="s">
        <v>700</v>
      </c>
      <c r="C245" s="57" t="s">
        <v>701</v>
      </c>
      <c r="D245" s="56" t="s">
        <v>6792</v>
      </c>
      <c r="E245" s="56" t="s">
        <v>698</v>
      </c>
      <c r="F245" s="58">
        <v>52</v>
      </c>
      <c r="G245" s="59">
        <f>VLOOKUP(B245,'[3]COM DESONERAÇÃO'!$B$12:$H$2288,6,FALSE)</f>
        <v>412.96</v>
      </c>
      <c r="H245" s="60">
        <f t="shared" si="4"/>
        <v>21473.919999999998</v>
      </c>
    </row>
    <row r="246" spans="1:8" x14ac:dyDescent="0.25">
      <c r="A246" s="55" t="s">
        <v>702</v>
      </c>
      <c r="B246" s="56" t="s">
        <v>703</v>
      </c>
      <c r="C246" s="57" t="s">
        <v>704</v>
      </c>
      <c r="D246" s="56" t="s">
        <v>6792</v>
      </c>
      <c r="E246" s="56" t="s">
        <v>68</v>
      </c>
      <c r="F246" s="58">
        <v>52</v>
      </c>
      <c r="G246" s="59">
        <f>VLOOKUP(B246,'[3]COM DESONERAÇÃO'!$B$12:$H$2288,6,FALSE)</f>
        <v>211.13</v>
      </c>
      <c r="H246" s="60">
        <f t="shared" si="4"/>
        <v>10978.76</v>
      </c>
    </row>
    <row r="247" spans="1:8" x14ac:dyDescent="0.25">
      <c r="A247" s="55" t="s">
        <v>705</v>
      </c>
      <c r="B247" s="56" t="s">
        <v>706</v>
      </c>
      <c r="C247" s="57" t="s">
        <v>707</v>
      </c>
      <c r="D247" s="56" t="s">
        <v>6792</v>
      </c>
      <c r="E247" s="56" t="s">
        <v>698</v>
      </c>
      <c r="F247" s="58">
        <v>52</v>
      </c>
      <c r="G247" s="59">
        <f>VLOOKUP(B247,'[3]COM DESONERAÇÃO'!$B$12:$H$2288,6,FALSE)</f>
        <v>31.49</v>
      </c>
      <c r="H247" s="60">
        <f t="shared" si="4"/>
        <v>1637.48</v>
      </c>
    </row>
    <row r="248" spans="1:8" x14ac:dyDescent="0.25">
      <c r="A248" s="55" t="s">
        <v>708</v>
      </c>
      <c r="B248" s="56" t="s">
        <v>709</v>
      </c>
      <c r="C248" s="57" t="s">
        <v>710</v>
      </c>
      <c r="D248" s="56" t="s">
        <v>6792</v>
      </c>
      <c r="E248" s="56" t="s">
        <v>698</v>
      </c>
      <c r="F248" s="58">
        <v>52</v>
      </c>
      <c r="G248" s="59">
        <f>VLOOKUP(B248,'[3]COM DESONERAÇÃO'!$B$12:$H$2288,6,FALSE)</f>
        <v>44.28</v>
      </c>
      <c r="H248" s="60">
        <f t="shared" si="4"/>
        <v>2302.56</v>
      </c>
    </row>
    <row r="249" spans="1:8" x14ac:dyDescent="0.25">
      <c r="A249" s="55" t="s">
        <v>711</v>
      </c>
      <c r="B249" s="56" t="s">
        <v>712</v>
      </c>
      <c r="C249" s="57" t="s">
        <v>713</v>
      </c>
      <c r="D249" s="56" t="s">
        <v>6792</v>
      </c>
      <c r="E249" s="56" t="s">
        <v>68</v>
      </c>
      <c r="F249" s="58">
        <v>177</v>
      </c>
      <c r="G249" s="59">
        <f>VLOOKUP(B249,'[3]COM DESONERAÇÃO'!$B$12:$H$2288,6,FALSE)</f>
        <v>11.78</v>
      </c>
      <c r="H249" s="60">
        <f t="shared" si="4"/>
        <v>2085.06</v>
      </c>
    </row>
    <row r="250" spans="1:8" x14ac:dyDescent="0.25">
      <c r="A250" s="55" t="s">
        <v>714</v>
      </c>
      <c r="B250" s="56" t="s">
        <v>715</v>
      </c>
      <c r="C250" s="57" t="s">
        <v>716</v>
      </c>
      <c r="D250" s="56" t="s">
        <v>6792</v>
      </c>
      <c r="E250" s="56" t="s">
        <v>68</v>
      </c>
      <c r="F250" s="58">
        <v>52</v>
      </c>
      <c r="G250" s="59">
        <f>VLOOKUP(B250,'[3]COM DESONERAÇÃO'!$B$12:$H$2288,6,FALSE)</f>
        <v>14.1</v>
      </c>
      <c r="H250" s="60">
        <f t="shared" si="4"/>
        <v>733.2</v>
      </c>
    </row>
    <row r="251" spans="1:8" x14ac:dyDescent="0.25">
      <c r="A251" s="55" t="s">
        <v>717</v>
      </c>
      <c r="B251" s="56" t="s">
        <v>718</v>
      </c>
      <c r="C251" s="57" t="s">
        <v>719</v>
      </c>
      <c r="D251" s="56" t="s">
        <v>6792</v>
      </c>
      <c r="E251" s="56" t="s">
        <v>68</v>
      </c>
      <c r="F251" s="58">
        <v>52</v>
      </c>
      <c r="G251" s="59">
        <f>VLOOKUP(B251,'[3]COM DESONERAÇÃO'!$B$12:$H$2288,6,FALSE)</f>
        <v>20.309999999999999</v>
      </c>
      <c r="H251" s="60">
        <f t="shared" si="4"/>
        <v>1056.1199999999999</v>
      </c>
    </row>
    <row r="252" spans="1:8" x14ac:dyDescent="0.25">
      <c r="A252" s="55" t="s">
        <v>720</v>
      </c>
      <c r="B252" s="56" t="s">
        <v>721</v>
      </c>
      <c r="C252" s="57" t="s">
        <v>722</v>
      </c>
      <c r="D252" s="56" t="s">
        <v>6792</v>
      </c>
      <c r="E252" s="56" t="s">
        <v>68</v>
      </c>
      <c r="F252" s="58">
        <v>26</v>
      </c>
      <c r="G252" s="59">
        <f>VLOOKUP(B252,'[3]COM DESONERAÇÃO'!$B$12:$H$2288,6,FALSE)</f>
        <v>20.91</v>
      </c>
      <c r="H252" s="60">
        <f t="shared" si="4"/>
        <v>543.66</v>
      </c>
    </row>
    <row r="253" spans="1:8" ht="24.75" x14ac:dyDescent="0.25">
      <c r="A253" s="55" t="s">
        <v>723</v>
      </c>
      <c r="B253" s="56" t="s">
        <v>724</v>
      </c>
      <c r="C253" s="57" t="s">
        <v>725</v>
      </c>
      <c r="D253" s="56" t="s">
        <v>11</v>
      </c>
      <c r="E253" s="56" t="s">
        <v>19</v>
      </c>
      <c r="F253" s="58">
        <v>102</v>
      </c>
      <c r="G253" s="59">
        <f>VLOOKUP(B253,'[3]COM DESONERAÇÃO'!$B$12:$H$2288,6,FALSE)</f>
        <v>204.19</v>
      </c>
      <c r="H253" s="60">
        <f t="shared" si="4"/>
        <v>20827.38</v>
      </c>
    </row>
    <row r="254" spans="1:8" x14ac:dyDescent="0.25">
      <c r="A254" s="55" t="s">
        <v>726</v>
      </c>
      <c r="B254" s="56" t="s">
        <v>727</v>
      </c>
      <c r="C254" s="57" t="s">
        <v>728</v>
      </c>
      <c r="D254" s="56" t="s">
        <v>6792</v>
      </c>
      <c r="E254" s="56" t="s">
        <v>729</v>
      </c>
      <c r="F254" s="58">
        <v>113</v>
      </c>
      <c r="G254" s="59">
        <f>VLOOKUP(B254,'[3]COM DESONERAÇÃO'!$B$12:$H$2288,6,FALSE)</f>
        <v>181.09</v>
      </c>
      <c r="H254" s="60">
        <f t="shared" si="4"/>
        <v>20463.169999999998</v>
      </c>
    </row>
    <row r="255" spans="1:8" ht="16.5" x14ac:dyDescent="0.25">
      <c r="A255" s="55" t="s">
        <v>730</v>
      </c>
      <c r="B255" s="56" t="s">
        <v>731</v>
      </c>
      <c r="C255" s="57" t="s">
        <v>732</v>
      </c>
      <c r="D255" s="56" t="s">
        <v>11</v>
      </c>
      <c r="E255" s="56" t="s">
        <v>19</v>
      </c>
      <c r="F255" s="58">
        <v>42</v>
      </c>
      <c r="G255" s="59">
        <f>VLOOKUP(B255,'[3]COM DESONERAÇÃO'!$B$12:$H$2288,6,FALSE)</f>
        <v>82.73</v>
      </c>
      <c r="H255" s="60">
        <f t="shared" si="4"/>
        <v>3474.66</v>
      </c>
    </row>
    <row r="256" spans="1:8" x14ac:dyDescent="0.25">
      <c r="A256" s="55" t="s">
        <v>733</v>
      </c>
      <c r="B256" s="56" t="s">
        <v>734</v>
      </c>
      <c r="C256" s="57" t="s">
        <v>735</v>
      </c>
      <c r="D256" s="56" t="s">
        <v>6792</v>
      </c>
      <c r="E256" s="56" t="s">
        <v>19</v>
      </c>
      <c r="F256" s="58">
        <v>12</v>
      </c>
      <c r="G256" s="59">
        <f>VLOOKUP(B256,'[3]COM DESONERAÇÃO'!$B$12:$H$2288,6,FALSE)</f>
        <v>147.11000000000001</v>
      </c>
      <c r="H256" s="60">
        <f t="shared" si="4"/>
        <v>1765.32</v>
      </c>
    </row>
    <row r="257" spans="1:8" x14ac:dyDescent="0.25">
      <c r="A257" s="55" t="s">
        <v>736</v>
      </c>
      <c r="B257" s="56" t="s">
        <v>737</v>
      </c>
      <c r="C257" s="57" t="s">
        <v>738</v>
      </c>
      <c r="D257" s="56" t="s">
        <v>6792</v>
      </c>
      <c r="E257" s="56" t="s">
        <v>19</v>
      </c>
      <c r="F257" s="58">
        <v>78</v>
      </c>
      <c r="G257" s="59">
        <f>VLOOKUP(B257,'[3]COM DESONERAÇÃO'!$B$12:$H$2288,6,FALSE)</f>
        <v>46.52</v>
      </c>
      <c r="H257" s="60">
        <f t="shared" si="4"/>
        <v>3628.56</v>
      </c>
    </row>
    <row r="258" spans="1:8" x14ac:dyDescent="0.25">
      <c r="A258" s="55" t="s">
        <v>739</v>
      </c>
      <c r="B258" s="56" t="s">
        <v>740</v>
      </c>
      <c r="C258" s="57" t="s">
        <v>741</v>
      </c>
      <c r="D258" s="56" t="s">
        <v>6792</v>
      </c>
      <c r="E258" s="56" t="s">
        <v>19</v>
      </c>
      <c r="F258" s="58">
        <v>252</v>
      </c>
      <c r="G258" s="59">
        <f>VLOOKUP(B258,'[3]COM DESONERAÇÃO'!$B$12:$H$2288,6,FALSE)</f>
        <v>23.83</v>
      </c>
      <c r="H258" s="60">
        <f t="shared" si="4"/>
        <v>6005.16</v>
      </c>
    </row>
    <row r="259" spans="1:8" ht="24.75" x14ac:dyDescent="0.25">
      <c r="A259" s="55" t="s">
        <v>742</v>
      </c>
      <c r="B259" s="56" t="s">
        <v>743</v>
      </c>
      <c r="C259" s="57" t="s">
        <v>744</v>
      </c>
      <c r="D259" s="56" t="s">
        <v>11</v>
      </c>
      <c r="E259" s="56" t="s">
        <v>19</v>
      </c>
      <c r="F259" s="58">
        <v>84</v>
      </c>
      <c r="G259" s="59">
        <f>VLOOKUP(B259,'[3]COM DESONERAÇÃO'!$B$12:$H$2288,6,FALSE)</f>
        <v>61.92</v>
      </c>
      <c r="H259" s="60">
        <f t="shared" si="4"/>
        <v>5201.28</v>
      </c>
    </row>
    <row r="260" spans="1:8" x14ac:dyDescent="0.25">
      <c r="A260" s="55" t="s">
        <v>745</v>
      </c>
      <c r="B260" s="56" t="s">
        <v>746</v>
      </c>
      <c r="C260" s="57" t="s">
        <v>747</v>
      </c>
      <c r="D260" s="56" t="s">
        <v>6792</v>
      </c>
      <c r="E260" s="56" t="s">
        <v>19</v>
      </c>
      <c r="F260" s="58">
        <v>13</v>
      </c>
      <c r="G260" s="59">
        <f>VLOOKUP(B260,'[3]COM DESONERAÇÃO'!$B$12:$H$2288,6,FALSE)</f>
        <v>38.69</v>
      </c>
      <c r="H260" s="60">
        <f t="shared" si="4"/>
        <v>502.97</v>
      </c>
    </row>
    <row r="261" spans="1:8" x14ac:dyDescent="0.25">
      <c r="A261" s="55" t="s">
        <v>748</v>
      </c>
      <c r="B261" s="56" t="s">
        <v>749</v>
      </c>
      <c r="C261" s="57" t="s">
        <v>750</v>
      </c>
      <c r="D261" s="56" t="s">
        <v>6792</v>
      </c>
      <c r="E261" s="56" t="s">
        <v>19</v>
      </c>
      <c r="F261" s="58">
        <v>7</v>
      </c>
      <c r="G261" s="59">
        <f>VLOOKUP(B261,'[3]COM DESONERAÇÃO'!$B$12:$H$2288,6,FALSE)</f>
        <v>133.63</v>
      </c>
      <c r="H261" s="60">
        <f t="shared" si="4"/>
        <v>935.41</v>
      </c>
    </row>
    <row r="262" spans="1:8" ht="16.5" x14ac:dyDescent="0.25">
      <c r="A262" s="55" t="s">
        <v>751</v>
      </c>
      <c r="B262" s="56" t="s">
        <v>752</v>
      </c>
      <c r="C262" s="57" t="s">
        <v>753</v>
      </c>
      <c r="D262" s="56" t="s">
        <v>11</v>
      </c>
      <c r="E262" s="56" t="s">
        <v>19</v>
      </c>
      <c r="F262" s="58">
        <v>5</v>
      </c>
      <c r="G262" s="59">
        <f>VLOOKUP(B262,'[3]COM DESONERAÇÃO'!$B$12:$H$2288,6,FALSE)</f>
        <v>78.23</v>
      </c>
      <c r="H262" s="60">
        <f t="shared" si="4"/>
        <v>391.15</v>
      </c>
    </row>
    <row r="263" spans="1:8" x14ac:dyDescent="0.25">
      <c r="A263" s="55" t="s">
        <v>754</v>
      </c>
      <c r="B263" s="56" t="s">
        <v>755</v>
      </c>
      <c r="C263" s="57" t="s">
        <v>756</v>
      </c>
      <c r="D263" s="56" t="s">
        <v>6792</v>
      </c>
      <c r="E263" s="56" t="s">
        <v>68</v>
      </c>
      <c r="F263" s="58">
        <v>7</v>
      </c>
      <c r="G263" s="59">
        <f>VLOOKUP(B263,'[3]COM DESONERAÇÃO'!$B$12:$H$2288,6,FALSE)</f>
        <v>52.74</v>
      </c>
      <c r="H263" s="60">
        <f t="shared" si="4"/>
        <v>369.18</v>
      </c>
    </row>
    <row r="264" spans="1:8" x14ac:dyDescent="0.25">
      <c r="A264" s="55" t="s">
        <v>757</v>
      </c>
      <c r="B264" s="56" t="s">
        <v>758</v>
      </c>
      <c r="C264" s="57" t="s">
        <v>759</v>
      </c>
      <c r="D264" s="56" t="s">
        <v>11</v>
      </c>
      <c r="E264" s="56" t="s">
        <v>19</v>
      </c>
      <c r="F264" s="58">
        <v>7</v>
      </c>
      <c r="G264" s="59">
        <f>VLOOKUP(B264,'[3]COM DESONERAÇÃO'!$B$12:$H$2288,6,FALSE)</f>
        <v>145.34</v>
      </c>
      <c r="H264" s="60">
        <f t="shared" si="4"/>
        <v>1017.38</v>
      </c>
    </row>
    <row r="265" spans="1:8" x14ac:dyDescent="0.25">
      <c r="A265" s="55" t="s">
        <v>760</v>
      </c>
      <c r="B265" s="56" t="s">
        <v>761</v>
      </c>
      <c r="C265" s="57" t="s">
        <v>762</v>
      </c>
      <c r="D265" s="56" t="s">
        <v>6792</v>
      </c>
      <c r="E265" s="56" t="s">
        <v>19</v>
      </c>
      <c r="F265" s="58">
        <v>7</v>
      </c>
      <c r="G265" s="59">
        <f>VLOOKUP(B265,'[3]COM DESONERAÇÃO'!$B$12:$H$2288,6,FALSE)</f>
        <v>341.68</v>
      </c>
      <c r="H265" s="60">
        <f t="shared" si="4"/>
        <v>2391.7600000000002</v>
      </c>
    </row>
    <row r="266" spans="1:8" x14ac:dyDescent="0.25">
      <c r="A266" s="55" t="s">
        <v>763</v>
      </c>
      <c r="B266" s="56" t="s">
        <v>764</v>
      </c>
      <c r="C266" s="57" t="s">
        <v>765</v>
      </c>
      <c r="D266" s="56" t="s">
        <v>6792</v>
      </c>
      <c r="E266" s="56" t="s">
        <v>19</v>
      </c>
      <c r="F266" s="58">
        <v>7</v>
      </c>
      <c r="G266" s="59">
        <f>VLOOKUP(B266,'[3]COM DESONERAÇÃO'!$B$12:$H$2288,6,FALSE)</f>
        <v>88.27</v>
      </c>
      <c r="H266" s="60">
        <f t="shared" si="4"/>
        <v>617.89</v>
      </c>
    </row>
    <row r="267" spans="1:8" x14ac:dyDescent="0.25">
      <c r="A267" s="55" t="s">
        <v>766</v>
      </c>
      <c r="B267" s="56" t="s">
        <v>767</v>
      </c>
      <c r="C267" s="57" t="s">
        <v>768</v>
      </c>
      <c r="D267" s="56" t="s">
        <v>6792</v>
      </c>
      <c r="E267" s="56" t="s">
        <v>12</v>
      </c>
      <c r="F267" s="58">
        <v>7</v>
      </c>
      <c r="G267" s="59">
        <f>VLOOKUP(B267,'[3]COM DESONERAÇÃO'!$B$12:$H$2288,6,FALSE)</f>
        <v>870.97</v>
      </c>
      <c r="H267" s="60">
        <f t="shared" si="4"/>
        <v>6096.79</v>
      </c>
    </row>
    <row r="268" spans="1:8" x14ac:dyDescent="0.25">
      <c r="A268" s="55" t="s">
        <v>769</v>
      </c>
      <c r="B268" s="56" t="s">
        <v>770</v>
      </c>
      <c r="C268" s="57" t="s">
        <v>771</v>
      </c>
      <c r="D268" s="56" t="s">
        <v>6792</v>
      </c>
      <c r="E268" s="56" t="s">
        <v>772</v>
      </c>
      <c r="F268" s="58">
        <v>7</v>
      </c>
      <c r="G268" s="59">
        <f>VLOOKUP(B268,'[3]COM DESONERAÇÃO'!$B$12:$H$2288,6,FALSE)</f>
        <v>209.4</v>
      </c>
      <c r="H268" s="60">
        <f t="shared" si="4"/>
        <v>1465.8</v>
      </c>
    </row>
    <row r="269" spans="1:8" x14ac:dyDescent="0.25">
      <c r="A269" s="55" t="s">
        <v>773</v>
      </c>
      <c r="B269" s="56" t="s">
        <v>774</v>
      </c>
      <c r="C269" s="57" t="s">
        <v>775</v>
      </c>
      <c r="D269" s="56" t="s">
        <v>6792</v>
      </c>
      <c r="E269" s="56" t="s">
        <v>12</v>
      </c>
      <c r="F269" s="58">
        <v>52</v>
      </c>
      <c r="G269" s="59">
        <f>VLOOKUP(B269,'[3]COM DESONERAÇÃO'!$B$12:$H$2288,6,FALSE)</f>
        <v>116.73</v>
      </c>
      <c r="H269" s="60">
        <f t="shared" si="4"/>
        <v>6069.96</v>
      </c>
    </row>
    <row r="270" spans="1:8" ht="16.5" x14ac:dyDescent="0.25">
      <c r="A270" s="55" t="s">
        <v>776</v>
      </c>
      <c r="B270" s="56" t="s">
        <v>777</v>
      </c>
      <c r="C270" s="57" t="s">
        <v>778</v>
      </c>
      <c r="D270" s="56" t="s">
        <v>6792</v>
      </c>
      <c r="E270" s="56" t="s">
        <v>19</v>
      </c>
      <c r="F270" s="58">
        <v>7</v>
      </c>
      <c r="G270" s="59">
        <f>VLOOKUP(B270,'[3]COM DESONERAÇÃO'!$B$12:$H$2288,6,FALSE)</f>
        <v>150.94</v>
      </c>
      <c r="H270" s="60">
        <f t="shared" si="4"/>
        <v>1056.58</v>
      </c>
    </row>
    <row r="271" spans="1:8" x14ac:dyDescent="0.25">
      <c r="A271" s="55" t="s">
        <v>779</v>
      </c>
      <c r="B271" s="56" t="s">
        <v>780</v>
      </c>
      <c r="C271" s="57" t="s">
        <v>781</v>
      </c>
      <c r="D271" s="56" t="s">
        <v>6792</v>
      </c>
      <c r="E271" s="56" t="s">
        <v>698</v>
      </c>
      <c r="F271" s="58">
        <v>7</v>
      </c>
      <c r="G271" s="59">
        <f>VLOOKUP(B271,'[3]COM DESONERAÇÃO'!$B$12:$H$2288,6,FALSE)</f>
        <v>109.84</v>
      </c>
      <c r="H271" s="60">
        <f t="shared" si="4"/>
        <v>768.88</v>
      </c>
    </row>
    <row r="272" spans="1:8" x14ac:dyDescent="0.25">
      <c r="A272" s="55" t="s">
        <v>782</v>
      </c>
      <c r="B272" s="56" t="s">
        <v>783</v>
      </c>
      <c r="C272" s="57" t="s">
        <v>784</v>
      </c>
      <c r="D272" s="56" t="s">
        <v>6792</v>
      </c>
      <c r="E272" s="56" t="s">
        <v>19</v>
      </c>
      <c r="F272" s="58">
        <v>26</v>
      </c>
      <c r="G272" s="59">
        <f>VLOOKUP(B272,'[3]COM DESONERAÇÃO'!$B$12:$H$2288,6,FALSE)</f>
        <v>20.61</v>
      </c>
      <c r="H272" s="60">
        <f t="shared" si="4"/>
        <v>535.86</v>
      </c>
    </row>
    <row r="273" spans="1:8" x14ac:dyDescent="0.25">
      <c r="A273" s="55" t="s">
        <v>785</v>
      </c>
      <c r="B273" s="56" t="s">
        <v>786</v>
      </c>
      <c r="C273" s="57" t="s">
        <v>787</v>
      </c>
      <c r="D273" s="56" t="s">
        <v>6792</v>
      </c>
      <c r="E273" s="56" t="s">
        <v>19</v>
      </c>
      <c r="F273" s="58">
        <v>26</v>
      </c>
      <c r="G273" s="59">
        <f>VLOOKUP(B273,'[3]COM DESONERAÇÃO'!$B$12:$H$2288,6,FALSE)</f>
        <v>32.4</v>
      </c>
      <c r="H273" s="60">
        <f t="shared" si="4"/>
        <v>842.4</v>
      </c>
    </row>
    <row r="274" spans="1:8" x14ac:dyDescent="0.25">
      <c r="A274" s="55" t="s">
        <v>788</v>
      </c>
      <c r="B274" s="56" t="s">
        <v>789</v>
      </c>
      <c r="C274" s="57" t="s">
        <v>790</v>
      </c>
      <c r="D274" s="56" t="s">
        <v>6792</v>
      </c>
      <c r="E274" s="56" t="s">
        <v>19</v>
      </c>
      <c r="F274" s="58">
        <v>26</v>
      </c>
      <c r="G274" s="59">
        <f>VLOOKUP(B274,'[3]COM DESONERAÇÃO'!$B$12:$H$2288,6,FALSE)</f>
        <v>49.45</v>
      </c>
      <c r="H274" s="60">
        <f t="shared" si="4"/>
        <v>1285.7</v>
      </c>
    </row>
    <row r="275" spans="1:8" x14ac:dyDescent="0.25">
      <c r="A275" s="55" t="s">
        <v>791</v>
      </c>
      <c r="B275" s="56" t="s">
        <v>792</v>
      </c>
      <c r="C275" s="57" t="s">
        <v>793</v>
      </c>
      <c r="D275" s="56" t="s">
        <v>6792</v>
      </c>
      <c r="E275" s="56" t="s">
        <v>19</v>
      </c>
      <c r="F275" s="58">
        <v>26</v>
      </c>
      <c r="G275" s="59">
        <f>VLOOKUP(B275,'[3]COM DESONERAÇÃO'!$B$12:$H$2288,6,FALSE)</f>
        <v>23.56</v>
      </c>
      <c r="H275" s="60">
        <f t="shared" si="4"/>
        <v>612.55999999999995</v>
      </c>
    </row>
    <row r="276" spans="1:8" x14ac:dyDescent="0.25">
      <c r="A276" s="55" t="s">
        <v>794</v>
      </c>
      <c r="B276" s="56" t="s">
        <v>795</v>
      </c>
      <c r="C276" s="57" t="s">
        <v>796</v>
      </c>
      <c r="D276" s="56" t="s">
        <v>6792</v>
      </c>
      <c r="E276" s="56" t="s">
        <v>19</v>
      </c>
      <c r="F276" s="58">
        <v>26</v>
      </c>
      <c r="G276" s="59">
        <f>VLOOKUP(B276,'[3]COM DESONERAÇÃO'!$B$12:$H$2288,6,FALSE)</f>
        <v>12.09</v>
      </c>
      <c r="H276" s="60">
        <f t="shared" si="4"/>
        <v>314.33999999999997</v>
      </c>
    </row>
    <row r="277" spans="1:8" x14ac:dyDescent="0.25">
      <c r="A277" s="55" t="s">
        <v>797</v>
      </c>
      <c r="B277" s="56" t="s">
        <v>798</v>
      </c>
      <c r="C277" s="57" t="s">
        <v>799</v>
      </c>
      <c r="D277" s="56" t="s">
        <v>6792</v>
      </c>
      <c r="E277" s="56" t="s">
        <v>19</v>
      </c>
      <c r="F277" s="58">
        <v>26</v>
      </c>
      <c r="G277" s="59">
        <f>VLOOKUP(B277,'[3]COM DESONERAÇÃO'!$B$12:$H$2288,6,FALSE)</f>
        <v>16.91</v>
      </c>
      <c r="H277" s="60">
        <f t="shared" si="4"/>
        <v>439.66</v>
      </c>
    </row>
    <row r="278" spans="1:8" x14ac:dyDescent="0.25">
      <c r="A278" s="55" t="s">
        <v>800</v>
      </c>
      <c r="B278" s="56" t="s">
        <v>801</v>
      </c>
      <c r="C278" s="57" t="s">
        <v>802</v>
      </c>
      <c r="D278" s="56" t="s">
        <v>6792</v>
      </c>
      <c r="E278" s="56" t="s">
        <v>19</v>
      </c>
      <c r="F278" s="58">
        <v>26</v>
      </c>
      <c r="G278" s="59">
        <f>VLOOKUP(B278,'[3]COM DESONERAÇÃO'!$B$12:$H$2288,6,FALSE)</f>
        <v>17.66</v>
      </c>
      <c r="H278" s="60">
        <f t="shared" si="4"/>
        <v>459.16</v>
      </c>
    </row>
    <row r="279" spans="1:8" x14ac:dyDescent="0.25">
      <c r="A279" s="55" t="s">
        <v>803</v>
      </c>
      <c r="B279" s="56" t="s">
        <v>804</v>
      </c>
      <c r="C279" s="57" t="s">
        <v>805</v>
      </c>
      <c r="D279" s="56" t="s">
        <v>6792</v>
      </c>
      <c r="E279" s="56" t="s">
        <v>68</v>
      </c>
      <c r="F279" s="58">
        <v>18</v>
      </c>
      <c r="G279" s="59">
        <f>VLOOKUP(B279,'[3]COM DESONERAÇÃO'!$B$12:$H$2288,6,FALSE)</f>
        <v>388.65</v>
      </c>
      <c r="H279" s="60">
        <f t="shared" si="4"/>
        <v>6995.7</v>
      </c>
    </row>
    <row r="280" spans="1:8" x14ac:dyDescent="0.25">
      <c r="A280" s="53" t="s">
        <v>806</v>
      </c>
      <c r="B280" s="105" t="s">
        <v>807</v>
      </c>
      <c r="C280" s="105"/>
      <c r="D280" s="105"/>
      <c r="E280" s="105"/>
      <c r="F280" s="105"/>
      <c r="G280" s="105"/>
      <c r="H280" s="54">
        <f>SUM(H281:H360)</f>
        <v>1961848.3499999996</v>
      </c>
    </row>
    <row r="281" spans="1:8" x14ac:dyDescent="0.25">
      <c r="A281" s="55" t="s">
        <v>808</v>
      </c>
      <c r="B281" s="56" t="s">
        <v>809</v>
      </c>
      <c r="C281" s="57" t="s">
        <v>810</v>
      </c>
      <c r="D281" s="56" t="s">
        <v>6792</v>
      </c>
      <c r="E281" s="56" t="s">
        <v>12</v>
      </c>
      <c r="F281" s="58">
        <v>41</v>
      </c>
      <c r="G281" s="59">
        <f>VLOOKUP(B281,'[3]COM DESONERAÇÃO'!$B$12:$H$2288,6,FALSE)</f>
        <v>1397.91</v>
      </c>
      <c r="H281" s="60">
        <f t="shared" ref="H281:H344" si="5">ROUND(F281*G281,2)</f>
        <v>57314.31</v>
      </c>
    </row>
    <row r="282" spans="1:8" x14ac:dyDescent="0.25">
      <c r="A282" s="55" t="s">
        <v>811</v>
      </c>
      <c r="B282" s="56" t="s">
        <v>812</v>
      </c>
      <c r="C282" s="57" t="s">
        <v>813</v>
      </c>
      <c r="D282" s="56" t="s">
        <v>6792</v>
      </c>
      <c r="E282" s="56" t="s">
        <v>12</v>
      </c>
      <c r="F282" s="58">
        <v>13</v>
      </c>
      <c r="G282" s="59">
        <f>VLOOKUP(B282,'[3]COM DESONERAÇÃO'!$B$12:$H$2288,6,FALSE)</f>
        <v>1270.22</v>
      </c>
      <c r="H282" s="60">
        <f t="shared" si="5"/>
        <v>16512.86</v>
      </c>
    </row>
    <row r="283" spans="1:8" x14ac:dyDescent="0.25">
      <c r="A283" s="55" t="s">
        <v>814</v>
      </c>
      <c r="B283" s="56" t="s">
        <v>815</v>
      </c>
      <c r="C283" s="57" t="s">
        <v>816</v>
      </c>
      <c r="D283" s="56" t="s">
        <v>6792</v>
      </c>
      <c r="E283" s="56" t="s">
        <v>12</v>
      </c>
      <c r="F283" s="58">
        <v>13</v>
      </c>
      <c r="G283" s="59">
        <f>VLOOKUP(B283,'[3]COM DESONERAÇÃO'!$B$12:$H$2288,6,FALSE)</f>
        <v>1013.27</v>
      </c>
      <c r="H283" s="60">
        <f t="shared" si="5"/>
        <v>13172.51</v>
      </c>
    </row>
    <row r="284" spans="1:8" x14ac:dyDescent="0.25">
      <c r="A284" s="55" t="s">
        <v>817</v>
      </c>
      <c r="B284" s="56" t="s">
        <v>818</v>
      </c>
      <c r="C284" s="57" t="s">
        <v>819</v>
      </c>
      <c r="D284" s="56" t="s">
        <v>6792</v>
      </c>
      <c r="E284" s="56" t="s">
        <v>12</v>
      </c>
      <c r="F284" s="58">
        <v>41</v>
      </c>
      <c r="G284" s="59">
        <f>VLOOKUP(B284,'[3]COM DESONERAÇÃO'!$B$12:$H$2288,6,FALSE)</f>
        <v>1417.18</v>
      </c>
      <c r="H284" s="60">
        <f t="shared" si="5"/>
        <v>58104.38</v>
      </c>
    </row>
    <row r="285" spans="1:8" x14ac:dyDescent="0.25">
      <c r="A285" s="55" t="s">
        <v>820</v>
      </c>
      <c r="B285" s="56" t="s">
        <v>821</v>
      </c>
      <c r="C285" s="57" t="s">
        <v>822</v>
      </c>
      <c r="D285" s="56" t="s">
        <v>6792</v>
      </c>
      <c r="E285" s="56" t="s">
        <v>12</v>
      </c>
      <c r="F285" s="58">
        <v>7</v>
      </c>
      <c r="G285" s="59">
        <f>VLOOKUP(B285,'[3]COM DESONERAÇÃO'!$B$12:$H$2288,6,FALSE)</f>
        <v>1056.18</v>
      </c>
      <c r="H285" s="60">
        <f t="shared" si="5"/>
        <v>7393.26</v>
      </c>
    </row>
    <row r="286" spans="1:8" x14ac:dyDescent="0.25">
      <c r="A286" s="55" t="s">
        <v>823</v>
      </c>
      <c r="B286" s="56" t="s">
        <v>824</v>
      </c>
      <c r="C286" s="57" t="s">
        <v>825</v>
      </c>
      <c r="D286" s="56" t="s">
        <v>6840</v>
      </c>
      <c r="E286" s="56" t="s">
        <v>12</v>
      </c>
      <c r="F286" s="58">
        <v>7</v>
      </c>
      <c r="G286" s="59">
        <f>VLOOKUP(B286,'[3]COM DESONERAÇÃO'!$B$12:$H$2288,6,FALSE)</f>
        <v>1237.79</v>
      </c>
      <c r="H286" s="60">
        <f t="shared" si="5"/>
        <v>8664.5300000000007</v>
      </c>
    </row>
    <row r="287" spans="1:8" x14ac:dyDescent="0.25">
      <c r="A287" s="55" t="s">
        <v>826</v>
      </c>
      <c r="B287" s="56" t="s">
        <v>827</v>
      </c>
      <c r="C287" s="57" t="s">
        <v>828</v>
      </c>
      <c r="D287" s="56" t="s">
        <v>6840</v>
      </c>
      <c r="E287" s="56" t="s">
        <v>12</v>
      </c>
      <c r="F287" s="58">
        <v>26</v>
      </c>
      <c r="G287" s="59">
        <f>VLOOKUP(B287,'[3]COM DESONERAÇÃO'!$B$12:$H$2288,6,FALSE)</f>
        <v>1038.28</v>
      </c>
      <c r="H287" s="60">
        <f t="shared" si="5"/>
        <v>26995.279999999999</v>
      </c>
    </row>
    <row r="288" spans="1:8" ht="16.5" x14ac:dyDescent="0.25">
      <c r="A288" s="55" t="s">
        <v>829</v>
      </c>
      <c r="B288" s="56" t="s">
        <v>830</v>
      </c>
      <c r="C288" s="57" t="s">
        <v>831</v>
      </c>
      <c r="D288" s="56" t="s">
        <v>6840</v>
      </c>
      <c r="E288" s="56" t="s">
        <v>12</v>
      </c>
      <c r="F288" s="58">
        <v>52</v>
      </c>
      <c r="G288" s="59">
        <f>VLOOKUP(B288,'[3]COM DESONERAÇÃO'!$B$12:$H$2288,6,FALSE)</f>
        <v>907.2</v>
      </c>
      <c r="H288" s="60">
        <f t="shared" si="5"/>
        <v>47174.400000000001</v>
      </c>
    </row>
    <row r="289" spans="1:8" ht="16.5" x14ac:dyDescent="0.25">
      <c r="A289" s="55" t="s">
        <v>832</v>
      </c>
      <c r="B289" s="56" t="s">
        <v>833</v>
      </c>
      <c r="C289" s="57" t="s">
        <v>834</v>
      </c>
      <c r="D289" s="56" t="s">
        <v>11</v>
      </c>
      <c r="E289" s="56" t="s">
        <v>19</v>
      </c>
      <c r="F289" s="58">
        <v>12</v>
      </c>
      <c r="G289" s="59">
        <f>VLOOKUP(B289,'[3]COM DESONERAÇÃO'!$B$12:$H$2288,6,FALSE)</f>
        <v>1851.01</v>
      </c>
      <c r="H289" s="60">
        <f t="shared" si="5"/>
        <v>22212.12</v>
      </c>
    </row>
    <row r="290" spans="1:8" ht="16.5" x14ac:dyDescent="0.25">
      <c r="A290" s="55" t="s">
        <v>835</v>
      </c>
      <c r="B290" s="56" t="s">
        <v>836</v>
      </c>
      <c r="C290" s="57" t="s">
        <v>837</v>
      </c>
      <c r="D290" s="56" t="s">
        <v>6840</v>
      </c>
      <c r="E290" s="56" t="s">
        <v>19</v>
      </c>
      <c r="F290" s="58">
        <v>12</v>
      </c>
      <c r="G290" s="59">
        <f>VLOOKUP(B290,'[3]COM DESONERAÇÃO'!$B$12:$H$2288,6,FALSE)</f>
        <v>1661.49</v>
      </c>
      <c r="H290" s="60">
        <f t="shared" si="5"/>
        <v>19937.88</v>
      </c>
    </row>
    <row r="291" spans="1:8" x14ac:dyDescent="0.25">
      <c r="A291" s="55" t="s">
        <v>838</v>
      </c>
      <c r="B291" s="56" t="s">
        <v>839</v>
      </c>
      <c r="C291" s="57" t="s">
        <v>840</v>
      </c>
      <c r="D291" s="56" t="s">
        <v>6792</v>
      </c>
      <c r="E291" s="56" t="s">
        <v>19</v>
      </c>
      <c r="F291" s="58">
        <v>3</v>
      </c>
      <c r="G291" s="59">
        <f>VLOOKUP(B291,'[3]COM DESONERAÇÃO'!$B$12:$H$2288,6,FALSE)</f>
        <v>6494</v>
      </c>
      <c r="H291" s="60">
        <f t="shared" si="5"/>
        <v>19482</v>
      </c>
    </row>
    <row r="292" spans="1:8" x14ac:dyDescent="0.25">
      <c r="A292" s="55" t="s">
        <v>841</v>
      </c>
      <c r="B292" s="56" t="s">
        <v>842</v>
      </c>
      <c r="C292" s="57" t="s">
        <v>843</v>
      </c>
      <c r="D292" s="56" t="s">
        <v>6792</v>
      </c>
      <c r="E292" s="56" t="s">
        <v>19</v>
      </c>
      <c r="F292" s="58">
        <v>9</v>
      </c>
      <c r="G292" s="59">
        <f>VLOOKUP(B292,'[3]COM DESONERAÇÃO'!$B$12:$H$2288,6,FALSE)</f>
        <v>4129.7</v>
      </c>
      <c r="H292" s="60">
        <f t="shared" si="5"/>
        <v>37167.300000000003</v>
      </c>
    </row>
    <row r="293" spans="1:8" x14ac:dyDescent="0.25">
      <c r="A293" s="55" t="s">
        <v>844</v>
      </c>
      <c r="B293" s="56" t="s">
        <v>845</v>
      </c>
      <c r="C293" s="57" t="s">
        <v>846</v>
      </c>
      <c r="D293" s="56" t="s">
        <v>6792</v>
      </c>
      <c r="E293" s="56" t="s">
        <v>19</v>
      </c>
      <c r="F293" s="58">
        <v>6</v>
      </c>
      <c r="G293" s="59">
        <f>VLOOKUP(B293,'[3]COM DESONERAÇÃO'!$B$12:$H$2288,6,FALSE)</f>
        <v>3390.54</v>
      </c>
      <c r="H293" s="60">
        <f t="shared" si="5"/>
        <v>20343.240000000002</v>
      </c>
    </row>
    <row r="294" spans="1:8" x14ac:dyDescent="0.25">
      <c r="A294" s="55" t="s">
        <v>847</v>
      </c>
      <c r="B294" s="56" t="s">
        <v>848</v>
      </c>
      <c r="C294" s="57" t="s">
        <v>849</v>
      </c>
      <c r="D294" s="56" t="s">
        <v>6792</v>
      </c>
      <c r="E294" s="56" t="s">
        <v>19</v>
      </c>
      <c r="F294" s="58">
        <v>4</v>
      </c>
      <c r="G294" s="59">
        <f>VLOOKUP(B294,'[3]COM DESONERAÇÃO'!$B$12:$H$2288,6,FALSE)</f>
        <v>3695.64</v>
      </c>
      <c r="H294" s="60">
        <f t="shared" si="5"/>
        <v>14782.56</v>
      </c>
    </row>
    <row r="295" spans="1:8" x14ac:dyDescent="0.25">
      <c r="A295" s="55" t="s">
        <v>850</v>
      </c>
      <c r="B295" s="56" t="s">
        <v>851</v>
      </c>
      <c r="C295" s="57" t="s">
        <v>852</v>
      </c>
      <c r="D295" s="56" t="s">
        <v>6792</v>
      </c>
      <c r="E295" s="56" t="s">
        <v>19</v>
      </c>
      <c r="F295" s="58">
        <v>7</v>
      </c>
      <c r="G295" s="59">
        <f>VLOOKUP(B295,'[3]COM DESONERAÇÃO'!$B$12:$H$2288,6,FALSE)</f>
        <v>4185.87</v>
      </c>
      <c r="H295" s="60">
        <f t="shared" si="5"/>
        <v>29301.09</v>
      </c>
    </row>
    <row r="296" spans="1:8" x14ac:dyDescent="0.25">
      <c r="A296" s="55" t="s">
        <v>853</v>
      </c>
      <c r="B296" s="56" t="s">
        <v>854</v>
      </c>
      <c r="C296" s="57" t="s">
        <v>855</v>
      </c>
      <c r="D296" s="56" t="s">
        <v>6792</v>
      </c>
      <c r="E296" s="56" t="s">
        <v>19</v>
      </c>
      <c r="F296" s="58">
        <v>7</v>
      </c>
      <c r="G296" s="59">
        <f>VLOOKUP(B296,'[3]COM DESONERAÇÃO'!$B$12:$H$2288,6,FALSE)</f>
        <v>3999.59</v>
      </c>
      <c r="H296" s="60">
        <f t="shared" si="5"/>
        <v>27997.13</v>
      </c>
    </row>
    <row r="297" spans="1:8" x14ac:dyDescent="0.25">
      <c r="A297" s="55" t="s">
        <v>856</v>
      </c>
      <c r="B297" s="56" t="s">
        <v>857</v>
      </c>
      <c r="C297" s="57" t="s">
        <v>858</v>
      </c>
      <c r="D297" s="56" t="s">
        <v>6792</v>
      </c>
      <c r="E297" s="56" t="s">
        <v>19</v>
      </c>
      <c r="F297" s="58">
        <v>7</v>
      </c>
      <c r="G297" s="59">
        <f>VLOOKUP(B297,'[3]COM DESONERAÇÃO'!$B$12:$H$2288,6,FALSE)</f>
        <v>4114</v>
      </c>
      <c r="H297" s="60">
        <f t="shared" si="5"/>
        <v>28798</v>
      </c>
    </row>
    <row r="298" spans="1:8" x14ac:dyDescent="0.25">
      <c r="A298" s="55" t="s">
        <v>859</v>
      </c>
      <c r="B298" s="56" t="s">
        <v>860</v>
      </c>
      <c r="C298" s="57" t="s">
        <v>861</v>
      </c>
      <c r="D298" s="56" t="s">
        <v>6792</v>
      </c>
      <c r="E298" s="56" t="s">
        <v>19</v>
      </c>
      <c r="F298" s="58">
        <v>4</v>
      </c>
      <c r="G298" s="59">
        <f>VLOOKUP(B298,'[3]COM DESONERAÇÃO'!$B$12:$H$2288,6,FALSE)</f>
        <v>3345.26</v>
      </c>
      <c r="H298" s="60">
        <f t="shared" si="5"/>
        <v>13381.04</v>
      </c>
    </row>
    <row r="299" spans="1:8" ht="16.5" x14ac:dyDescent="0.25">
      <c r="A299" s="55" t="s">
        <v>862</v>
      </c>
      <c r="B299" s="56" t="s">
        <v>863</v>
      </c>
      <c r="C299" s="57" t="s">
        <v>864</v>
      </c>
      <c r="D299" s="56" t="s">
        <v>6840</v>
      </c>
      <c r="E299" s="56" t="s">
        <v>12</v>
      </c>
      <c r="F299" s="58">
        <v>2</v>
      </c>
      <c r="G299" s="59">
        <f>VLOOKUP(B299,'[3]COM DESONERAÇÃO'!$B$12:$H$2288,6,FALSE)</f>
        <v>6896.46</v>
      </c>
      <c r="H299" s="60">
        <f t="shared" si="5"/>
        <v>13792.92</v>
      </c>
    </row>
    <row r="300" spans="1:8" ht="16.5" x14ac:dyDescent="0.25">
      <c r="A300" s="55" t="s">
        <v>865</v>
      </c>
      <c r="B300" s="56" t="s">
        <v>866</v>
      </c>
      <c r="C300" s="57" t="s">
        <v>867</v>
      </c>
      <c r="D300" s="56" t="s">
        <v>6840</v>
      </c>
      <c r="E300" s="56" t="s">
        <v>12</v>
      </c>
      <c r="F300" s="58">
        <v>5</v>
      </c>
      <c r="G300" s="59">
        <f>VLOOKUP(B300,'[3]COM DESONERAÇÃO'!$B$12:$H$2288,6,FALSE)</f>
        <v>1345.51</v>
      </c>
      <c r="H300" s="60">
        <f t="shared" si="5"/>
        <v>6727.55</v>
      </c>
    </row>
    <row r="301" spans="1:8" x14ac:dyDescent="0.25">
      <c r="A301" s="55" t="s">
        <v>868</v>
      </c>
      <c r="B301" s="56" t="s">
        <v>869</v>
      </c>
      <c r="C301" s="57" t="s">
        <v>870</v>
      </c>
      <c r="D301" s="56" t="s">
        <v>6792</v>
      </c>
      <c r="E301" s="56" t="s">
        <v>12</v>
      </c>
      <c r="F301" s="58">
        <v>17</v>
      </c>
      <c r="G301" s="59">
        <f>VLOOKUP(B301,'[3]COM DESONERAÇÃO'!$B$12:$H$2288,6,FALSE)</f>
        <v>1229.8399999999999</v>
      </c>
      <c r="H301" s="60">
        <f t="shared" si="5"/>
        <v>20907.28</v>
      </c>
    </row>
    <row r="302" spans="1:8" x14ac:dyDescent="0.25">
      <c r="A302" s="55" t="s">
        <v>871</v>
      </c>
      <c r="B302" s="56" t="s">
        <v>872</v>
      </c>
      <c r="C302" s="57" t="s">
        <v>873</v>
      </c>
      <c r="D302" s="56" t="s">
        <v>6792</v>
      </c>
      <c r="E302" s="56" t="s">
        <v>12</v>
      </c>
      <c r="F302" s="58">
        <v>7</v>
      </c>
      <c r="G302" s="59">
        <f>VLOOKUP(B302,'[3]COM DESONERAÇÃO'!$B$12:$H$2288,6,FALSE)</f>
        <v>1239.22</v>
      </c>
      <c r="H302" s="60">
        <f t="shared" si="5"/>
        <v>8674.5400000000009</v>
      </c>
    </row>
    <row r="303" spans="1:8" x14ac:dyDescent="0.25">
      <c r="A303" s="55" t="s">
        <v>874</v>
      </c>
      <c r="B303" s="56" t="s">
        <v>875</v>
      </c>
      <c r="C303" s="57" t="s">
        <v>876</v>
      </c>
      <c r="D303" s="56" t="s">
        <v>6792</v>
      </c>
      <c r="E303" s="56" t="s">
        <v>19</v>
      </c>
      <c r="F303" s="58">
        <v>7</v>
      </c>
      <c r="G303" s="59">
        <f>VLOOKUP(B303,'[3]COM DESONERAÇÃO'!$B$12:$H$2288,6,FALSE)</f>
        <v>666.76</v>
      </c>
      <c r="H303" s="60">
        <f t="shared" si="5"/>
        <v>4667.32</v>
      </c>
    </row>
    <row r="304" spans="1:8" ht="16.5" x14ac:dyDescent="0.25">
      <c r="A304" s="55" t="s">
        <v>877</v>
      </c>
      <c r="B304" s="56" t="s">
        <v>878</v>
      </c>
      <c r="C304" s="57" t="s">
        <v>879</v>
      </c>
      <c r="D304" s="56" t="s">
        <v>880</v>
      </c>
      <c r="E304" s="56" t="s">
        <v>19</v>
      </c>
      <c r="F304" s="58">
        <v>20</v>
      </c>
      <c r="G304" s="59">
        <f>VLOOKUP(B304,'[3]COM DESONERAÇÃO'!$B$12:$H$2288,6,FALSE)</f>
        <v>327.24</v>
      </c>
      <c r="H304" s="60">
        <f t="shared" si="5"/>
        <v>6544.8</v>
      </c>
    </row>
    <row r="305" spans="1:8" x14ac:dyDescent="0.25">
      <c r="A305" s="55" t="s">
        <v>881</v>
      </c>
      <c r="B305" s="56" t="s">
        <v>882</v>
      </c>
      <c r="C305" s="57" t="s">
        <v>883</v>
      </c>
      <c r="D305" s="56" t="s">
        <v>6792</v>
      </c>
      <c r="E305" s="56" t="s">
        <v>19</v>
      </c>
      <c r="F305" s="58">
        <v>4</v>
      </c>
      <c r="G305" s="59">
        <f>VLOOKUP(B305,'[3]COM DESONERAÇÃO'!$B$12:$H$2288,6,FALSE)</f>
        <v>634.55999999999995</v>
      </c>
      <c r="H305" s="60">
        <f t="shared" si="5"/>
        <v>2538.2399999999998</v>
      </c>
    </row>
    <row r="306" spans="1:8" x14ac:dyDescent="0.25">
      <c r="A306" s="55" t="s">
        <v>884</v>
      </c>
      <c r="B306" s="56" t="s">
        <v>885</v>
      </c>
      <c r="C306" s="57" t="s">
        <v>886</v>
      </c>
      <c r="D306" s="56" t="s">
        <v>6792</v>
      </c>
      <c r="E306" s="56" t="s">
        <v>19</v>
      </c>
      <c r="F306" s="58">
        <v>4</v>
      </c>
      <c r="G306" s="59">
        <f>VLOOKUP(B306,'[3]COM DESONERAÇÃO'!$B$12:$H$2288,6,FALSE)</f>
        <v>1270.04</v>
      </c>
      <c r="H306" s="60">
        <f t="shared" si="5"/>
        <v>5080.16</v>
      </c>
    </row>
    <row r="307" spans="1:8" x14ac:dyDescent="0.25">
      <c r="A307" s="55" t="s">
        <v>887</v>
      </c>
      <c r="B307" s="56" t="s">
        <v>888</v>
      </c>
      <c r="C307" s="57" t="s">
        <v>889</v>
      </c>
      <c r="D307" s="56" t="s">
        <v>6792</v>
      </c>
      <c r="E307" s="56" t="s">
        <v>12</v>
      </c>
      <c r="F307" s="58">
        <v>52</v>
      </c>
      <c r="G307" s="59">
        <f>VLOOKUP(B307,'[3]COM DESONERAÇÃO'!$B$12:$H$2288,6,FALSE)</f>
        <v>514.87</v>
      </c>
      <c r="H307" s="60">
        <f t="shared" si="5"/>
        <v>26773.24</v>
      </c>
    </row>
    <row r="308" spans="1:8" x14ac:dyDescent="0.25">
      <c r="A308" s="55" t="s">
        <v>890</v>
      </c>
      <c r="B308" s="56" t="s">
        <v>891</v>
      </c>
      <c r="C308" s="57" t="s">
        <v>892</v>
      </c>
      <c r="D308" s="56" t="s">
        <v>6792</v>
      </c>
      <c r="E308" s="56" t="s">
        <v>68</v>
      </c>
      <c r="F308" s="58">
        <v>4</v>
      </c>
      <c r="G308" s="59">
        <f>VLOOKUP(B308,'[3]COM DESONERAÇÃO'!$B$12:$H$2288,6,FALSE)</f>
        <v>875.85</v>
      </c>
      <c r="H308" s="60">
        <f t="shared" si="5"/>
        <v>3503.4</v>
      </c>
    </row>
    <row r="309" spans="1:8" x14ac:dyDescent="0.25">
      <c r="A309" s="55" t="s">
        <v>893</v>
      </c>
      <c r="B309" s="56" t="s">
        <v>894</v>
      </c>
      <c r="C309" s="57" t="s">
        <v>895</v>
      </c>
      <c r="D309" s="56" t="s">
        <v>6792</v>
      </c>
      <c r="E309" s="56" t="s">
        <v>68</v>
      </c>
      <c r="F309" s="58">
        <v>4</v>
      </c>
      <c r="G309" s="59">
        <f>VLOOKUP(B309,'[3]COM DESONERAÇÃO'!$B$12:$H$2288,6,FALSE)</f>
        <v>1501.92</v>
      </c>
      <c r="H309" s="60">
        <f t="shared" si="5"/>
        <v>6007.68</v>
      </c>
    </row>
    <row r="310" spans="1:8" x14ac:dyDescent="0.25">
      <c r="A310" s="55" t="s">
        <v>896</v>
      </c>
      <c r="B310" s="56" t="s">
        <v>897</v>
      </c>
      <c r="C310" s="57" t="s">
        <v>898</v>
      </c>
      <c r="D310" s="56" t="s">
        <v>6792</v>
      </c>
      <c r="E310" s="56" t="s">
        <v>12</v>
      </c>
      <c r="F310" s="58">
        <v>18</v>
      </c>
      <c r="G310" s="59">
        <f>VLOOKUP(B310,'[3]COM DESONERAÇÃO'!$B$12:$H$2288,6,FALSE)</f>
        <v>764.53</v>
      </c>
      <c r="H310" s="60">
        <f t="shared" si="5"/>
        <v>13761.54</v>
      </c>
    </row>
    <row r="311" spans="1:8" x14ac:dyDescent="0.25">
      <c r="A311" s="55" t="s">
        <v>899</v>
      </c>
      <c r="B311" s="56" t="s">
        <v>900</v>
      </c>
      <c r="C311" s="57" t="s">
        <v>901</v>
      </c>
      <c r="D311" s="56" t="s">
        <v>6792</v>
      </c>
      <c r="E311" s="56" t="s">
        <v>12</v>
      </c>
      <c r="F311" s="58">
        <v>17</v>
      </c>
      <c r="G311" s="59">
        <f>VLOOKUP(B311,'[3]COM DESONERAÇÃO'!$B$12:$H$2288,6,FALSE)</f>
        <v>63.42</v>
      </c>
      <c r="H311" s="60">
        <f t="shared" si="5"/>
        <v>1078.1400000000001</v>
      </c>
    </row>
    <row r="312" spans="1:8" x14ac:dyDescent="0.25">
      <c r="A312" s="55" t="s">
        <v>902</v>
      </c>
      <c r="B312" s="56" t="s">
        <v>903</v>
      </c>
      <c r="C312" s="57" t="s">
        <v>904</v>
      </c>
      <c r="D312" s="56" t="s">
        <v>6792</v>
      </c>
      <c r="E312" s="56" t="s">
        <v>12</v>
      </c>
      <c r="F312" s="58">
        <v>17</v>
      </c>
      <c r="G312" s="59">
        <f>VLOOKUP(B312,'[3]COM DESONERAÇÃO'!$B$12:$H$2288,6,FALSE)</f>
        <v>363.83</v>
      </c>
      <c r="H312" s="60">
        <f t="shared" si="5"/>
        <v>6185.11</v>
      </c>
    </row>
    <row r="313" spans="1:8" ht="24.75" x14ac:dyDescent="0.25">
      <c r="A313" s="55" t="s">
        <v>905</v>
      </c>
      <c r="B313" s="56" t="s">
        <v>906</v>
      </c>
      <c r="C313" s="57" t="s">
        <v>907</v>
      </c>
      <c r="D313" s="56" t="s">
        <v>11</v>
      </c>
      <c r="E313" s="56" t="s">
        <v>19</v>
      </c>
      <c r="F313" s="58">
        <v>26</v>
      </c>
      <c r="G313" s="59">
        <f>VLOOKUP(B313,'[3]COM DESONERAÇÃO'!$B$12:$H$2288,6,FALSE)</f>
        <v>378.06</v>
      </c>
      <c r="H313" s="60">
        <f t="shared" si="5"/>
        <v>9829.56</v>
      </c>
    </row>
    <row r="314" spans="1:8" ht="16.5" x14ac:dyDescent="0.25">
      <c r="A314" s="55" t="s">
        <v>908</v>
      </c>
      <c r="B314" s="56" t="s">
        <v>909</v>
      </c>
      <c r="C314" s="57" t="s">
        <v>910</v>
      </c>
      <c r="D314" s="56" t="s">
        <v>6840</v>
      </c>
      <c r="E314" s="56" t="s">
        <v>68</v>
      </c>
      <c r="F314" s="58">
        <v>5</v>
      </c>
      <c r="G314" s="59">
        <f>VLOOKUP(B314,'[3]COM DESONERAÇÃO'!$B$12:$H$2288,6,FALSE)</f>
        <v>335.94</v>
      </c>
      <c r="H314" s="60">
        <f t="shared" si="5"/>
        <v>1679.7</v>
      </c>
    </row>
    <row r="315" spans="1:8" x14ac:dyDescent="0.25">
      <c r="A315" s="55" t="s">
        <v>911</v>
      </c>
      <c r="B315" s="56" t="s">
        <v>912</v>
      </c>
      <c r="C315" s="57" t="s">
        <v>913</v>
      </c>
      <c r="D315" s="56" t="s">
        <v>6792</v>
      </c>
      <c r="E315" s="56" t="s">
        <v>68</v>
      </c>
      <c r="F315" s="58">
        <v>20</v>
      </c>
      <c r="G315" s="59">
        <f>VLOOKUP(B315,'[3]COM DESONERAÇÃO'!$B$12:$H$2288,6,FALSE)</f>
        <v>323.95</v>
      </c>
      <c r="H315" s="60">
        <f t="shared" si="5"/>
        <v>6479</v>
      </c>
    </row>
    <row r="316" spans="1:8" ht="16.5" x14ac:dyDescent="0.25">
      <c r="A316" s="55" t="s">
        <v>914</v>
      </c>
      <c r="B316" s="56" t="s">
        <v>915</v>
      </c>
      <c r="C316" s="57" t="s">
        <v>916</v>
      </c>
      <c r="D316" s="56" t="s">
        <v>6792</v>
      </c>
      <c r="E316" s="56" t="s">
        <v>68</v>
      </c>
      <c r="F316" s="58">
        <v>20</v>
      </c>
      <c r="G316" s="59">
        <f>VLOOKUP(B316,'[3]COM DESONERAÇÃO'!$B$12:$H$2288,6,FALSE)</f>
        <v>744.83</v>
      </c>
      <c r="H316" s="60">
        <f t="shared" si="5"/>
        <v>14896.6</v>
      </c>
    </row>
    <row r="317" spans="1:8" x14ac:dyDescent="0.25">
      <c r="A317" s="55" t="s">
        <v>917</v>
      </c>
      <c r="B317" s="56" t="s">
        <v>918</v>
      </c>
      <c r="C317" s="57" t="s">
        <v>919</v>
      </c>
      <c r="D317" s="56" t="s">
        <v>6792</v>
      </c>
      <c r="E317" s="56" t="s">
        <v>68</v>
      </c>
      <c r="F317" s="58">
        <v>20</v>
      </c>
      <c r="G317" s="59">
        <f>VLOOKUP(B317,'[3]COM DESONERAÇÃO'!$B$12:$H$2288,6,FALSE)</f>
        <v>963.37</v>
      </c>
      <c r="H317" s="60">
        <f t="shared" si="5"/>
        <v>19267.400000000001</v>
      </c>
    </row>
    <row r="318" spans="1:8" x14ac:dyDescent="0.25">
      <c r="A318" s="55" t="s">
        <v>920</v>
      </c>
      <c r="B318" s="56" t="s">
        <v>921</v>
      </c>
      <c r="C318" s="57" t="s">
        <v>922</v>
      </c>
      <c r="D318" s="56" t="s">
        <v>6792</v>
      </c>
      <c r="E318" s="56" t="s">
        <v>68</v>
      </c>
      <c r="F318" s="58">
        <v>700</v>
      </c>
      <c r="G318" s="59">
        <f>VLOOKUP(B318,'[3]COM DESONERAÇÃO'!$B$12:$H$2288,6,FALSE)</f>
        <v>644.20000000000005</v>
      </c>
      <c r="H318" s="60">
        <f t="shared" si="5"/>
        <v>450940</v>
      </c>
    </row>
    <row r="319" spans="1:8" ht="16.5" x14ac:dyDescent="0.25">
      <c r="A319" s="55" t="s">
        <v>923</v>
      </c>
      <c r="B319" s="56" t="s">
        <v>924</v>
      </c>
      <c r="C319" s="57" t="s">
        <v>925</v>
      </c>
      <c r="D319" s="56" t="s">
        <v>6792</v>
      </c>
      <c r="E319" s="56" t="s">
        <v>68</v>
      </c>
      <c r="F319" s="58">
        <v>100</v>
      </c>
      <c r="G319" s="59">
        <f>VLOOKUP(B319,'[3]COM DESONERAÇÃO'!$B$12:$H$2288,6,FALSE)</f>
        <v>777.27</v>
      </c>
      <c r="H319" s="60">
        <f t="shared" si="5"/>
        <v>77727</v>
      </c>
    </row>
    <row r="320" spans="1:8" ht="16.5" x14ac:dyDescent="0.25">
      <c r="A320" s="55" t="s">
        <v>926</v>
      </c>
      <c r="B320" s="56" t="s">
        <v>927</v>
      </c>
      <c r="C320" s="57" t="s">
        <v>928</v>
      </c>
      <c r="D320" s="56" t="s">
        <v>6792</v>
      </c>
      <c r="E320" s="56" t="s">
        <v>68</v>
      </c>
      <c r="F320" s="58">
        <v>300</v>
      </c>
      <c r="G320" s="59">
        <f>VLOOKUP(B320,'[3]COM DESONERAÇÃO'!$B$12:$H$2288,6,FALSE)</f>
        <v>791.4</v>
      </c>
      <c r="H320" s="60">
        <f t="shared" si="5"/>
        <v>237420</v>
      </c>
    </row>
    <row r="321" spans="1:8" x14ac:dyDescent="0.25">
      <c r="A321" s="55" t="s">
        <v>929</v>
      </c>
      <c r="B321" s="56" t="s">
        <v>930</v>
      </c>
      <c r="C321" s="57" t="s">
        <v>931</v>
      </c>
      <c r="D321" s="56" t="s">
        <v>6792</v>
      </c>
      <c r="E321" s="56" t="s">
        <v>68</v>
      </c>
      <c r="F321" s="58">
        <v>100</v>
      </c>
      <c r="G321" s="59">
        <f>VLOOKUP(B321,'[3]COM DESONERAÇÃO'!$B$12:$H$2288,6,FALSE)</f>
        <v>387.75</v>
      </c>
      <c r="H321" s="60">
        <f t="shared" si="5"/>
        <v>38775</v>
      </c>
    </row>
    <row r="322" spans="1:8" ht="16.5" x14ac:dyDescent="0.25">
      <c r="A322" s="55" t="s">
        <v>932</v>
      </c>
      <c r="B322" s="56" t="s">
        <v>933</v>
      </c>
      <c r="C322" s="57" t="s">
        <v>934</v>
      </c>
      <c r="D322" s="56" t="s">
        <v>6792</v>
      </c>
      <c r="E322" s="56" t="s">
        <v>68</v>
      </c>
      <c r="F322" s="58">
        <v>100</v>
      </c>
      <c r="G322" s="59">
        <f>VLOOKUP(B322,'[3]COM DESONERAÇÃO'!$B$12:$H$2288,6,FALSE)</f>
        <v>546.79</v>
      </c>
      <c r="H322" s="60">
        <f t="shared" si="5"/>
        <v>54679</v>
      </c>
    </row>
    <row r="323" spans="1:8" ht="16.5" x14ac:dyDescent="0.25">
      <c r="A323" s="55" t="s">
        <v>935</v>
      </c>
      <c r="B323" s="56" t="s">
        <v>936</v>
      </c>
      <c r="C323" s="57" t="s">
        <v>937</v>
      </c>
      <c r="D323" s="56" t="s">
        <v>6792</v>
      </c>
      <c r="E323" s="56" t="s">
        <v>68</v>
      </c>
      <c r="F323" s="58">
        <v>300</v>
      </c>
      <c r="G323" s="59">
        <f>VLOOKUP(B323,'[3]COM DESONERAÇÃO'!$B$12:$H$2288,6,FALSE)</f>
        <v>815.56</v>
      </c>
      <c r="H323" s="60">
        <f t="shared" si="5"/>
        <v>244668</v>
      </c>
    </row>
    <row r="324" spans="1:8" ht="24.75" x14ac:dyDescent="0.25">
      <c r="A324" s="55" t="s">
        <v>938</v>
      </c>
      <c r="B324" s="56" t="s">
        <v>939</v>
      </c>
      <c r="C324" s="57" t="s">
        <v>940</v>
      </c>
      <c r="D324" s="56" t="s">
        <v>11</v>
      </c>
      <c r="E324" s="56" t="s">
        <v>68</v>
      </c>
      <c r="F324" s="58">
        <v>7</v>
      </c>
      <c r="G324" s="59">
        <f>VLOOKUP(B324,'[3]COM DESONERAÇÃO'!$B$12:$H$2288,6,FALSE)</f>
        <v>1283.67</v>
      </c>
      <c r="H324" s="60">
        <f t="shared" si="5"/>
        <v>8985.69</v>
      </c>
    </row>
    <row r="325" spans="1:8" ht="41.25" x14ac:dyDescent="0.25">
      <c r="A325" s="55" t="s">
        <v>941</v>
      </c>
      <c r="B325" s="56" t="s">
        <v>942</v>
      </c>
      <c r="C325" s="57" t="s">
        <v>943</v>
      </c>
      <c r="D325" s="56" t="s">
        <v>11</v>
      </c>
      <c r="E325" s="56" t="s">
        <v>68</v>
      </c>
      <c r="F325" s="58">
        <v>26</v>
      </c>
      <c r="G325" s="59">
        <f>VLOOKUP(B325,'[3]COM DESONERAÇÃO'!$B$12:$H$2288,6,FALSE)</f>
        <v>638.57000000000005</v>
      </c>
      <c r="H325" s="60">
        <f t="shared" si="5"/>
        <v>16602.82</v>
      </c>
    </row>
    <row r="326" spans="1:8" ht="16.5" x14ac:dyDescent="0.25">
      <c r="A326" s="55" t="s">
        <v>944</v>
      </c>
      <c r="B326" s="56" t="s">
        <v>945</v>
      </c>
      <c r="C326" s="57" t="s">
        <v>946</v>
      </c>
      <c r="D326" s="56" t="s">
        <v>6792</v>
      </c>
      <c r="E326" s="56" t="s">
        <v>68</v>
      </c>
      <c r="F326" s="58">
        <v>7</v>
      </c>
      <c r="G326" s="59">
        <f>VLOOKUP(B326,'[3]COM DESONERAÇÃO'!$B$12:$H$2288,6,FALSE)</f>
        <v>1553.1</v>
      </c>
      <c r="H326" s="60">
        <f t="shared" si="5"/>
        <v>10871.7</v>
      </c>
    </row>
    <row r="327" spans="1:8" ht="16.5" x14ac:dyDescent="0.25">
      <c r="A327" s="55" t="s">
        <v>947</v>
      </c>
      <c r="B327" s="56" t="s">
        <v>948</v>
      </c>
      <c r="C327" s="57" t="s">
        <v>949</v>
      </c>
      <c r="D327" s="56" t="s">
        <v>6792</v>
      </c>
      <c r="E327" s="56" t="s">
        <v>68</v>
      </c>
      <c r="F327" s="58">
        <v>7</v>
      </c>
      <c r="G327" s="59">
        <f>VLOOKUP(B327,'[3]COM DESONERAÇÃO'!$B$12:$H$2288,6,FALSE)</f>
        <v>1728.07</v>
      </c>
      <c r="H327" s="60">
        <f t="shared" si="5"/>
        <v>12096.49</v>
      </c>
    </row>
    <row r="328" spans="1:8" x14ac:dyDescent="0.25">
      <c r="A328" s="55" t="s">
        <v>950</v>
      </c>
      <c r="B328" s="56" t="s">
        <v>951</v>
      </c>
      <c r="C328" s="57" t="s">
        <v>952</v>
      </c>
      <c r="D328" s="56" t="s">
        <v>6792</v>
      </c>
      <c r="E328" s="56" t="s">
        <v>19</v>
      </c>
      <c r="F328" s="58">
        <v>12</v>
      </c>
      <c r="G328" s="59">
        <f>VLOOKUP(B328,'[3]COM DESONERAÇÃO'!$B$12:$H$2288,6,FALSE)</f>
        <v>4.2699999999999996</v>
      </c>
      <c r="H328" s="60">
        <f t="shared" si="5"/>
        <v>51.24</v>
      </c>
    </row>
    <row r="329" spans="1:8" x14ac:dyDescent="0.25">
      <c r="A329" s="55" t="s">
        <v>953</v>
      </c>
      <c r="B329" s="56" t="s">
        <v>954</v>
      </c>
      <c r="C329" s="57" t="s">
        <v>955</v>
      </c>
      <c r="D329" s="56" t="s">
        <v>6792</v>
      </c>
      <c r="E329" s="56" t="s">
        <v>12</v>
      </c>
      <c r="F329" s="58">
        <v>167</v>
      </c>
      <c r="G329" s="59">
        <f>VLOOKUP(B329,'[3]COM DESONERAÇÃO'!$B$12:$H$2288,6,FALSE)</f>
        <v>33.159999999999997</v>
      </c>
      <c r="H329" s="60">
        <f t="shared" si="5"/>
        <v>5537.72</v>
      </c>
    </row>
    <row r="330" spans="1:8" x14ac:dyDescent="0.25">
      <c r="A330" s="55" t="s">
        <v>956</v>
      </c>
      <c r="B330" s="56" t="s">
        <v>957</v>
      </c>
      <c r="C330" s="57" t="s">
        <v>958</v>
      </c>
      <c r="D330" s="56" t="s">
        <v>6792</v>
      </c>
      <c r="E330" s="56" t="s">
        <v>12</v>
      </c>
      <c r="F330" s="58">
        <v>18</v>
      </c>
      <c r="G330" s="59">
        <f>VLOOKUP(B330,'[3]COM DESONERAÇÃO'!$B$12:$H$2288,6,FALSE)</f>
        <v>9.75</v>
      </c>
      <c r="H330" s="60">
        <f t="shared" si="5"/>
        <v>175.5</v>
      </c>
    </row>
    <row r="331" spans="1:8" x14ac:dyDescent="0.25">
      <c r="A331" s="55" t="s">
        <v>959</v>
      </c>
      <c r="B331" s="56" t="s">
        <v>960</v>
      </c>
      <c r="C331" s="57" t="s">
        <v>961</v>
      </c>
      <c r="D331" s="56" t="s">
        <v>6792</v>
      </c>
      <c r="E331" s="56" t="s">
        <v>19</v>
      </c>
      <c r="F331" s="58">
        <v>3</v>
      </c>
      <c r="G331" s="59">
        <f>VLOOKUP(B331,'[3]COM DESONERAÇÃO'!$B$12:$H$2288,6,FALSE)</f>
        <v>56.85</v>
      </c>
      <c r="H331" s="60">
        <f t="shared" si="5"/>
        <v>170.55</v>
      </c>
    </row>
    <row r="332" spans="1:8" x14ac:dyDescent="0.25">
      <c r="A332" s="55" t="s">
        <v>962</v>
      </c>
      <c r="B332" s="56" t="s">
        <v>963</v>
      </c>
      <c r="C332" s="57" t="s">
        <v>964</v>
      </c>
      <c r="D332" s="56" t="s">
        <v>6792</v>
      </c>
      <c r="E332" s="56" t="s">
        <v>19</v>
      </c>
      <c r="F332" s="58">
        <v>4</v>
      </c>
      <c r="G332" s="59">
        <f>VLOOKUP(B332,'[3]COM DESONERAÇÃO'!$B$12:$H$2288,6,FALSE)</f>
        <v>17.18</v>
      </c>
      <c r="H332" s="60">
        <f t="shared" si="5"/>
        <v>68.72</v>
      </c>
    </row>
    <row r="333" spans="1:8" x14ac:dyDescent="0.25">
      <c r="A333" s="55" t="s">
        <v>965</v>
      </c>
      <c r="B333" s="56" t="s">
        <v>966</v>
      </c>
      <c r="C333" s="57" t="s">
        <v>967</v>
      </c>
      <c r="D333" s="56" t="s">
        <v>6792</v>
      </c>
      <c r="E333" s="56" t="s">
        <v>19</v>
      </c>
      <c r="F333" s="58">
        <v>5</v>
      </c>
      <c r="G333" s="59">
        <f>VLOOKUP(B333,'[3]COM DESONERAÇÃO'!$B$12:$H$2288,6,FALSE)</f>
        <v>13.74</v>
      </c>
      <c r="H333" s="60">
        <f t="shared" si="5"/>
        <v>68.7</v>
      </c>
    </row>
    <row r="334" spans="1:8" x14ac:dyDescent="0.25">
      <c r="A334" s="55" t="s">
        <v>968</v>
      </c>
      <c r="B334" s="56" t="s">
        <v>969</v>
      </c>
      <c r="C334" s="57" t="s">
        <v>970</v>
      </c>
      <c r="D334" s="56" t="s">
        <v>6792</v>
      </c>
      <c r="E334" s="56" t="s">
        <v>19</v>
      </c>
      <c r="F334" s="58">
        <v>7</v>
      </c>
      <c r="G334" s="59">
        <f>VLOOKUP(B334,'[3]COM DESONERAÇÃO'!$B$12:$H$2288,6,FALSE)</f>
        <v>4.8099999999999996</v>
      </c>
      <c r="H334" s="60">
        <f t="shared" si="5"/>
        <v>33.67</v>
      </c>
    </row>
    <row r="335" spans="1:8" x14ac:dyDescent="0.25">
      <c r="A335" s="55" t="s">
        <v>971</v>
      </c>
      <c r="B335" s="56" t="s">
        <v>972</v>
      </c>
      <c r="C335" s="57" t="s">
        <v>973</v>
      </c>
      <c r="D335" s="56" t="s">
        <v>6792</v>
      </c>
      <c r="E335" s="56" t="s">
        <v>68</v>
      </c>
      <c r="F335" s="58">
        <v>7</v>
      </c>
      <c r="G335" s="59">
        <f>VLOOKUP(B335,'[3]COM DESONERAÇÃO'!$B$12:$H$2288,6,FALSE)</f>
        <v>37.9</v>
      </c>
      <c r="H335" s="60">
        <f t="shared" si="5"/>
        <v>265.3</v>
      </c>
    </row>
    <row r="336" spans="1:8" x14ac:dyDescent="0.25">
      <c r="A336" s="55" t="s">
        <v>974</v>
      </c>
      <c r="B336" s="56" t="s">
        <v>975</v>
      </c>
      <c r="C336" s="57" t="s">
        <v>976</v>
      </c>
      <c r="D336" s="56" t="s">
        <v>6792</v>
      </c>
      <c r="E336" s="56" t="s">
        <v>12</v>
      </c>
      <c r="F336" s="58">
        <v>7</v>
      </c>
      <c r="G336" s="59">
        <f>VLOOKUP(B336,'[3]COM DESONERAÇÃO'!$B$12:$H$2288,6,FALSE)</f>
        <v>47.38</v>
      </c>
      <c r="H336" s="60">
        <f t="shared" si="5"/>
        <v>331.66</v>
      </c>
    </row>
    <row r="337" spans="1:8" x14ac:dyDescent="0.25">
      <c r="A337" s="55" t="s">
        <v>977</v>
      </c>
      <c r="B337" s="56" t="s">
        <v>978</v>
      </c>
      <c r="C337" s="57" t="s">
        <v>979</v>
      </c>
      <c r="D337" s="56" t="s">
        <v>6792</v>
      </c>
      <c r="E337" s="56" t="s">
        <v>19</v>
      </c>
      <c r="F337" s="58">
        <v>7</v>
      </c>
      <c r="G337" s="59">
        <f>VLOOKUP(B337,'[3]COM DESONERAÇÃO'!$B$12:$H$2288,6,FALSE)</f>
        <v>61.59</v>
      </c>
      <c r="H337" s="60">
        <f t="shared" si="5"/>
        <v>431.13</v>
      </c>
    </row>
    <row r="338" spans="1:8" x14ac:dyDescent="0.25">
      <c r="A338" s="55" t="s">
        <v>980</v>
      </c>
      <c r="B338" s="56" t="s">
        <v>981</v>
      </c>
      <c r="C338" s="57" t="s">
        <v>982</v>
      </c>
      <c r="D338" s="56" t="s">
        <v>6792</v>
      </c>
      <c r="E338" s="56" t="s">
        <v>12</v>
      </c>
      <c r="F338" s="58">
        <v>7</v>
      </c>
      <c r="G338" s="59">
        <f>VLOOKUP(B338,'[3]COM DESONERAÇÃO'!$B$12:$H$2288,6,FALSE)</f>
        <v>12.82</v>
      </c>
      <c r="H338" s="60">
        <f t="shared" si="5"/>
        <v>89.74</v>
      </c>
    </row>
    <row r="339" spans="1:8" x14ac:dyDescent="0.25">
      <c r="A339" s="55" t="s">
        <v>983</v>
      </c>
      <c r="B339" s="56" t="s">
        <v>984</v>
      </c>
      <c r="C339" s="57" t="s">
        <v>985</v>
      </c>
      <c r="D339" s="56" t="s">
        <v>6792</v>
      </c>
      <c r="E339" s="56" t="s">
        <v>68</v>
      </c>
      <c r="F339" s="58">
        <v>7</v>
      </c>
      <c r="G339" s="59">
        <f>VLOOKUP(B339,'[3]COM DESONERAÇÃO'!$B$12:$H$2288,6,FALSE)</f>
        <v>41.24</v>
      </c>
      <c r="H339" s="60">
        <f t="shared" si="5"/>
        <v>288.68</v>
      </c>
    </row>
    <row r="340" spans="1:8" x14ac:dyDescent="0.25">
      <c r="A340" s="55" t="s">
        <v>986</v>
      </c>
      <c r="B340" s="56" t="s">
        <v>987</v>
      </c>
      <c r="C340" s="57" t="s">
        <v>988</v>
      </c>
      <c r="D340" s="56" t="s">
        <v>6792</v>
      </c>
      <c r="E340" s="56" t="s">
        <v>19</v>
      </c>
      <c r="F340" s="58">
        <v>7</v>
      </c>
      <c r="G340" s="59">
        <f>VLOOKUP(B340,'[3]COM DESONERAÇÃO'!$B$12:$H$2288,6,FALSE)</f>
        <v>37.799999999999997</v>
      </c>
      <c r="H340" s="60">
        <f t="shared" si="5"/>
        <v>264.60000000000002</v>
      </c>
    </row>
    <row r="341" spans="1:8" x14ac:dyDescent="0.25">
      <c r="A341" s="55" t="s">
        <v>989</v>
      </c>
      <c r="B341" s="56" t="s">
        <v>990</v>
      </c>
      <c r="C341" s="57" t="s">
        <v>991</v>
      </c>
      <c r="D341" s="56" t="s">
        <v>6792</v>
      </c>
      <c r="E341" s="56" t="s">
        <v>19</v>
      </c>
      <c r="F341" s="58">
        <v>7</v>
      </c>
      <c r="G341" s="59">
        <f>VLOOKUP(B341,'[3]COM DESONERAÇÃO'!$B$12:$H$2288,6,FALSE)</f>
        <v>6.87</v>
      </c>
      <c r="H341" s="60">
        <f t="shared" si="5"/>
        <v>48.09</v>
      </c>
    </row>
    <row r="342" spans="1:8" x14ac:dyDescent="0.25">
      <c r="A342" s="55" t="s">
        <v>992</v>
      </c>
      <c r="B342" s="56" t="s">
        <v>993</v>
      </c>
      <c r="C342" s="57" t="s">
        <v>994</v>
      </c>
      <c r="D342" s="56" t="s">
        <v>6792</v>
      </c>
      <c r="E342" s="56" t="s">
        <v>68</v>
      </c>
      <c r="F342" s="58">
        <v>7</v>
      </c>
      <c r="G342" s="59">
        <f>VLOOKUP(B342,'[3]COM DESONERAÇÃO'!$B$12:$H$2288,6,FALSE)</f>
        <v>37.9</v>
      </c>
      <c r="H342" s="60">
        <f t="shared" si="5"/>
        <v>265.3</v>
      </c>
    </row>
    <row r="343" spans="1:8" x14ac:dyDescent="0.25">
      <c r="A343" s="55" t="s">
        <v>995</v>
      </c>
      <c r="B343" s="56" t="s">
        <v>996</v>
      </c>
      <c r="C343" s="57" t="s">
        <v>997</v>
      </c>
      <c r="D343" s="56" t="s">
        <v>6792</v>
      </c>
      <c r="E343" s="56" t="s">
        <v>12</v>
      </c>
      <c r="F343" s="58">
        <v>7</v>
      </c>
      <c r="G343" s="59">
        <f>VLOOKUP(B343,'[3]COM DESONERAÇÃO'!$B$12:$H$2288,6,FALSE)</f>
        <v>212.14</v>
      </c>
      <c r="H343" s="60">
        <f t="shared" si="5"/>
        <v>1484.98</v>
      </c>
    </row>
    <row r="344" spans="1:8" x14ac:dyDescent="0.25">
      <c r="A344" s="55" t="s">
        <v>998</v>
      </c>
      <c r="B344" s="56" t="s">
        <v>999</v>
      </c>
      <c r="C344" s="57" t="s">
        <v>1000</v>
      </c>
      <c r="D344" s="56" t="s">
        <v>6792</v>
      </c>
      <c r="E344" s="56" t="s">
        <v>12</v>
      </c>
      <c r="F344" s="58">
        <v>7</v>
      </c>
      <c r="G344" s="59">
        <f>VLOOKUP(B344,'[3]COM DESONERAÇÃO'!$B$12:$H$2288,6,FALSE)</f>
        <v>787.06</v>
      </c>
      <c r="H344" s="60">
        <f t="shared" si="5"/>
        <v>5509.42</v>
      </c>
    </row>
    <row r="345" spans="1:8" x14ac:dyDescent="0.25">
      <c r="A345" s="55" t="s">
        <v>1001</v>
      </c>
      <c r="B345" s="56" t="s">
        <v>1002</v>
      </c>
      <c r="C345" s="57" t="s">
        <v>1003</v>
      </c>
      <c r="D345" s="56" t="s">
        <v>6792</v>
      </c>
      <c r="E345" s="56" t="s">
        <v>12</v>
      </c>
      <c r="F345" s="58">
        <v>7</v>
      </c>
      <c r="G345" s="59">
        <f>VLOOKUP(B345,'[3]COM DESONERAÇÃO'!$B$12:$H$2288,6,FALSE)</f>
        <v>752.08</v>
      </c>
      <c r="H345" s="60">
        <f t="shared" ref="H345:H360" si="6">ROUND(F345*G345,2)</f>
        <v>5264.56</v>
      </c>
    </row>
    <row r="346" spans="1:8" x14ac:dyDescent="0.25">
      <c r="A346" s="55" t="s">
        <v>1004</v>
      </c>
      <c r="B346" s="56" t="s">
        <v>1005</v>
      </c>
      <c r="C346" s="57" t="s">
        <v>1006</v>
      </c>
      <c r="D346" s="56" t="s">
        <v>6792</v>
      </c>
      <c r="E346" s="56" t="s">
        <v>12</v>
      </c>
      <c r="F346" s="58">
        <v>86</v>
      </c>
      <c r="G346" s="59">
        <f>VLOOKUP(B346,'[3]COM DESONERAÇÃO'!$B$12:$H$2288,6,FALSE)</f>
        <v>241.66</v>
      </c>
      <c r="H346" s="60">
        <f t="shared" si="6"/>
        <v>20782.759999999998</v>
      </c>
    </row>
    <row r="347" spans="1:8" x14ac:dyDescent="0.25">
      <c r="A347" s="55" t="s">
        <v>1007</v>
      </c>
      <c r="B347" s="56" t="s">
        <v>1008</v>
      </c>
      <c r="C347" s="57" t="s">
        <v>1009</v>
      </c>
      <c r="D347" s="56" t="s">
        <v>6792</v>
      </c>
      <c r="E347" s="56" t="s">
        <v>12</v>
      </c>
      <c r="F347" s="58">
        <v>76</v>
      </c>
      <c r="G347" s="59">
        <f>VLOOKUP(B347,'[3]COM DESONERAÇÃO'!$B$12:$H$2288,6,FALSE)</f>
        <v>373.89</v>
      </c>
      <c r="H347" s="60">
        <f t="shared" si="6"/>
        <v>28415.64</v>
      </c>
    </row>
    <row r="348" spans="1:8" x14ac:dyDescent="0.25">
      <c r="A348" s="55" t="s">
        <v>1010</v>
      </c>
      <c r="B348" s="56" t="s">
        <v>1011</v>
      </c>
      <c r="C348" s="57" t="s">
        <v>1012</v>
      </c>
      <c r="D348" s="56" t="s">
        <v>6792</v>
      </c>
      <c r="E348" s="56" t="s">
        <v>68</v>
      </c>
      <c r="F348" s="58">
        <v>13</v>
      </c>
      <c r="G348" s="59">
        <f>VLOOKUP(B348,'[3]COM DESONERAÇÃO'!$B$12:$H$2288,6,FALSE)</f>
        <v>46.54</v>
      </c>
      <c r="H348" s="60">
        <f t="shared" si="6"/>
        <v>605.02</v>
      </c>
    </row>
    <row r="349" spans="1:8" x14ac:dyDescent="0.25">
      <c r="A349" s="55" t="s">
        <v>1013</v>
      </c>
      <c r="B349" s="56" t="s">
        <v>1014</v>
      </c>
      <c r="C349" s="57" t="s">
        <v>1015</v>
      </c>
      <c r="D349" s="56" t="s">
        <v>6792</v>
      </c>
      <c r="E349" s="56" t="s">
        <v>19</v>
      </c>
      <c r="F349" s="58">
        <v>18</v>
      </c>
      <c r="G349" s="59">
        <f>VLOOKUP(B349,'[3]COM DESONERAÇÃO'!$B$12:$H$2288,6,FALSE)</f>
        <v>40.53</v>
      </c>
      <c r="H349" s="60">
        <f t="shared" si="6"/>
        <v>729.54</v>
      </c>
    </row>
    <row r="350" spans="1:8" x14ac:dyDescent="0.25">
      <c r="A350" s="55" t="s">
        <v>1016</v>
      </c>
      <c r="B350" s="56" t="s">
        <v>1017</v>
      </c>
      <c r="C350" s="57" t="s">
        <v>1018</v>
      </c>
      <c r="D350" s="56" t="s">
        <v>6792</v>
      </c>
      <c r="E350" s="56" t="s">
        <v>19</v>
      </c>
      <c r="F350" s="58">
        <v>7</v>
      </c>
      <c r="G350" s="59">
        <f>VLOOKUP(B350,'[3]COM DESONERAÇÃO'!$B$12:$H$2288,6,FALSE)</f>
        <v>104.7</v>
      </c>
      <c r="H350" s="60">
        <f t="shared" si="6"/>
        <v>732.9</v>
      </c>
    </row>
    <row r="351" spans="1:8" ht="16.5" x14ac:dyDescent="0.25">
      <c r="A351" s="55" t="s">
        <v>1019</v>
      </c>
      <c r="B351" s="56" t="s">
        <v>1020</v>
      </c>
      <c r="C351" s="57" t="s">
        <v>1021</v>
      </c>
      <c r="D351" s="56" t="s">
        <v>11</v>
      </c>
      <c r="E351" s="56" t="s">
        <v>19</v>
      </c>
      <c r="F351" s="58">
        <v>7</v>
      </c>
      <c r="G351" s="59">
        <f>VLOOKUP(B351,'[3]COM DESONERAÇÃO'!$B$12:$H$2288,6,FALSE)</f>
        <v>68.69</v>
      </c>
      <c r="H351" s="60">
        <f t="shared" si="6"/>
        <v>480.83</v>
      </c>
    </row>
    <row r="352" spans="1:8" x14ac:dyDescent="0.25">
      <c r="A352" s="55" t="s">
        <v>1022</v>
      </c>
      <c r="B352" s="56" t="s">
        <v>1023</v>
      </c>
      <c r="C352" s="57" t="s">
        <v>1024</v>
      </c>
      <c r="D352" s="56" t="s">
        <v>6792</v>
      </c>
      <c r="E352" s="56" t="s">
        <v>12</v>
      </c>
      <c r="F352" s="58">
        <v>335</v>
      </c>
      <c r="G352" s="59">
        <f>VLOOKUP(B352,'[3]COM DESONERAÇÃO'!$B$12:$H$2288,6,FALSE)</f>
        <v>11.25</v>
      </c>
      <c r="H352" s="60">
        <f t="shared" si="6"/>
        <v>3768.75</v>
      </c>
    </row>
    <row r="353" spans="1:8" x14ac:dyDescent="0.25">
      <c r="A353" s="55" t="s">
        <v>1025</v>
      </c>
      <c r="B353" s="56" t="s">
        <v>1026</v>
      </c>
      <c r="C353" s="57" t="s">
        <v>1027</v>
      </c>
      <c r="D353" s="56" t="s">
        <v>6792</v>
      </c>
      <c r="E353" s="56" t="s">
        <v>93</v>
      </c>
      <c r="F353" s="58">
        <v>200</v>
      </c>
      <c r="G353" s="59">
        <f>VLOOKUP(B353,'[3]COM DESONERAÇÃO'!$B$12:$H$2288,6,FALSE)</f>
        <v>61.48</v>
      </c>
      <c r="H353" s="60">
        <f t="shared" si="6"/>
        <v>12296</v>
      </c>
    </row>
    <row r="354" spans="1:8" x14ac:dyDescent="0.25">
      <c r="A354" s="55" t="s">
        <v>1028</v>
      </c>
      <c r="B354" s="56" t="s">
        <v>1029</v>
      </c>
      <c r="C354" s="57" t="s">
        <v>1030</v>
      </c>
      <c r="D354" s="56" t="s">
        <v>6792</v>
      </c>
      <c r="E354" s="56" t="s">
        <v>68</v>
      </c>
      <c r="F354" s="58">
        <v>5</v>
      </c>
      <c r="G354" s="59">
        <f>VLOOKUP(B354,'[3]COM DESONERAÇÃO'!$B$12:$H$2288,6,FALSE)</f>
        <v>54.79</v>
      </c>
      <c r="H354" s="60">
        <f t="shared" si="6"/>
        <v>273.95</v>
      </c>
    </row>
    <row r="355" spans="1:8" x14ac:dyDescent="0.25">
      <c r="A355" s="55" t="s">
        <v>1031</v>
      </c>
      <c r="B355" s="56" t="s">
        <v>1032</v>
      </c>
      <c r="C355" s="57" t="s">
        <v>1033</v>
      </c>
      <c r="D355" s="56" t="s">
        <v>6792</v>
      </c>
      <c r="E355" s="56" t="s">
        <v>19</v>
      </c>
      <c r="F355" s="58">
        <v>5</v>
      </c>
      <c r="G355" s="59">
        <f>VLOOKUP(B355,'[3]COM DESONERAÇÃO'!$B$12:$H$2288,6,FALSE)</f>
        <v>25.85</v>
      </c>
      <c r="H355" s="60">
        <f t="shared" si="6"/>
        <v>129.25</v>
      </c>
    </row>
    <row r="356" spans="1:8" x14ac:dyDescent="0.25">
      <c r="A356" s="55" t="s">
        <v>1034</v>
      </c>
      <c r="B356" s="56" t="s">
        <v>1035</v>
      </c>
      <c r="C356" s="57" t="s">
        <v>1036</v>
      </c>
      <c r="D356" s="56" t="s">
        <v>6792</v>
      </c>
      <c r="E356" s="56" t="s">
        <v>12</v>
      </c>
      <c r="F356" s="58">
        <v>805</v>
      </c>
      <c r="G356" s="59">
        <f>VLOOKUP(B356,'[3]COM DESONERAÇÃO'!$B$12:$H$2288,6,FALSE)</f>
        <v>33.950000000000003</v>
      </c>
      <c r="H356" s="60">
        <f t="shared" si="6"/>
        <v>27329.75</v>
      </c>
    </row>
    <row r="357" spans="1:8" x14ac:dyDescent="0.25">
      <c r="A357" s="55" t="s">
        <v>1037</v>
      </c>
      <c r="B357" s="56" t="s">
        <v>1038</v>
      </c>
      <c r="C357" s="57" t="s">
        <v>1039</v>
      </c>
      <c r="D357" s="56" t="s">
        <v>6792</v>
      </c>
      <c r="E357" s="56" t="s">
        <v>772</v>
      </c>
      <c r="F357" s="58">
        <v>7</v>
      </c>
      <c r="G357" s="59">
        <f>VLOOKUP(B357,'[3]COM DESONERAÇÃO'!$B$12:$H$2288,6,FALSE)</f>
        <v>1839.36</v>
      </c>
      <c r="H357" s="60">
        <f t="shared" si="6"/>
        <v>12875.52</v>
      </c>
    </row>
    <row r="358" spans="1:8" x14ac:dyDescent="0.25">
      <c r="A358" s="55" t="s">
        <v>1040</v>
      </c>
      <c r="B358" s="56" t="s">
        <v>1041</v>
      </c>
      <c r="C358" s="57" t="s">
        <v>1042</v>
      </c>
      <c r="D358" s="56" t="s">
        <v>6792</v>
      </c>
      <c r="E358" s="56" t="s">
        <v>772</v>
      </c>
      <c r="F358" s="58">
        <v>7</v>
      </c>
      <c r="G358" s="59">
        <f>VLOOKUP(B358,'[3]COM DESONERAÇÃO'!$B$12:$H$2288,6,FALSE)</f>
        <v>1853.75</v>
      </c>
      <c r="H358" s="60">
        <f t="shared" si="6"/>
        <v>12976.25</v>
      </c>
    </row>
    <row r="359" spans="1:8" x14ac:dyDescent="0.25">
      <c r="A359" s="55" t="s">
        <v>1043</v>
      </c>
      <c r="B359" s="56" t="s">
        <v>1044</v>
      </c>
      <c r="C359" s="57" t="s">
        <v>1045</v>
      </c>
      <c r="D359" s="56" t="s">
        <v>6792</v>
      </c>
      <c r="E359" s="56" t="s">
        <v>19</v>
      </c>
      <c r="F359" s="58">
        <v>4</v>
      </c>
      <c r="G359" s="59">
        <f>VLOOKUP(B359,'[3]COM DESONERAÇÃO'!$B$12:$H$2288,6,FALSE)</f>
        <v>1892.8</v>
      </c>
      <c r="H359" s="60">
        <f t="shared" si="6"/>
        <v>7571.2</v>
      </c>
    </row>
    <row r="360" spans="1:8" x14ac:dyDescent="0.25">
      <c r="A360" s="55" t="s">
        <v>1046</v>
      </c>
      <c r="B360" s="56" t="s">
        <v>1047</v>
      </c>
      <c r="C360" s="57" t="s">
        <v>1048</v>
      </c>
      <c r="D360" s="56" t="s">
        <v>6792</v>
      </c>
      <c r="E360" s="56" t="s">
        <v>19</v>
      </c>
      <c r="F360" s="58">
        <v>7</v>
      </c>
      <c r="G360" s="59">
        <f>VLOOKUP(B360,'[3]COM DESONERAÇÃO'!$B$12:$H$2288,6,FALSE)</f>
        <v>1805.38</v>
      </c>
      <c r="H360" s="60">
        <f t="shared" si="6"/>
        <v>12637.66</v>
      </c>
    </row>
    <row r="361" spans="1:8" x14ac:dyDescent="0.25">
      <c r="A361" s="53" t="s">
        <v>1049</v>
      </c>
      <c r="B361" s="105" t="s">
        <v>1050</v>
      </c>
      <c r="C361" s="105"/>
      <c r="D361" s="105"/>
      <c r="E361" s="105"/>
      <c r="F361" s="105"/>
      <c r="G361" s="105"/>
      <c r="H361" s="54">
        <f>SUM(H362:H470)</f>
        <v>2924382.2299999986</v>
      </c>
    </row>
    <row r="362" spans="1:8" x14ac:dyDescent="0.25">
      <c r="A362" s="55" t="s">
        <v>1051</v>
      </c>
      <c r="B362" s="56" t="s">
        <v>1052</v>
      </c>
      <c r="C362" s="57" t="s">
        <v>1053</v>
      </c>
      <c r="D362" s="56" t="s">
        <v>6792</v>
      </c>
      <c r="E362" s="56" t="s">
        <v>12</v>
      </c>
      <c r="F362" s="58">
        <v>1180</v>
      </c>
      <c r="G362" s="59">
        <f>VLOOKUP(B362,'[3]COM DESONERAÇÃO'!$B$12:$H$2288,6,FALSE)</f>
        <v>190.38</v>
      </c>
      <c r="H362" s="60">
        <f t="shared" ref="H362:H425" si="7">ROUND(F362*G362,2)</f>
        <v>224648.4</v>
      </c>
    </row>
    <row r="363" spans="1:8" x14ac:dyDescent="0.25">
      <c r="A363" s="55" t="s">
        <v>1054</v>
      </c>
      <c r="B363" s="56" t="s">
        <v>1055</v>
      </c>
      <c r="C363" s="57" t="s">
        <v>1056</v>
      </c>
      <c r="D363" s="56" t="s">
        <v>6792</v>
      </c>
      <c r="E363" s="56" t="s">
        <v>12</v>
      </c>
      <c r="F363" s="58">
        <v>1150</v>
      </c>
      <c r="G363" s="59">
        <f>VLOOKUP(B363,'[3]COM DESONERAÇÃO'!$B$12:$H$2288,6,FALSE)</f>
        <v>202.17</v>
      </c>
      <c r="H363" s="60">
        <f t="shared" si="7"/>
        <v>232495.5</v>
      </c>
    </row>
    <row r="364" spans="1:8" x14ac:dyDescent="0.25">
      <c r="A364" s="55" t="s">
        <v>1057</v>
      </c>
      <c r="B364" s="56" t="s">
        <v>1058</v>
      </c>
      <c r="C364" s="57" t="s">
        <v>1059</v>
      </c>
      <c r="D364" s="56" t="s">
        <v>6792</v>
      </c>
      <c r="E364" s="56" t="s">
        <v>12</v>
      </c>
      <c r="F364" s="58">
        <v>1100</v>
      </c>
      <c r="G364" s="59">
        <f>VLOOKUP(B364,'[3]COM DESONERAÇÃO'!$B$12:$H$2288,6,FALSE)</f>
        <v>213.95</v>
      </c>
      <c r="H364" s="60">
        <f t="shared" si="7"/>
        <v>235345</v>
      </c>
    </row>
    <row r="365" spans="1:8" x14ac:dyDescent="0.25">
      <c r="A365" s="55" t="s">
        <v>1060</v>
      </c>
      <c r="B365" s="56" t="s">
        <v>1061</v>
      </c>
      <c r="C365" s="57" t="s">
        <v>1062</v>
      </c>
      <c r="D365" s="56" t="s">
        <v>6792</v>
      </c>
      <c r="E365" s="56" t="s">
        <v>12</v>
      </c>
      <c r="F365" s="58">
        <v>2800</v>
      </c>
      <c r="G365" s="59">
        <f>VLOOKUP(B365,'[3]COM DESONERAÇÃO'!$B$12:$H$2288,6,FALSE)</f>
        <v>136.41</v>
      </c>
      <c r="H365" s="60">
        <f t="shared" si="7"/>
        <v>381948</v>
      </c>
    </row>
    <row r="366" spans="1:8" x14ac:dyDescent="0.25">
      <c r="A366" s="55" t="s">
        <v>1063</v>
      </c>
      <c r="B366" s="56" t="s">
        <v>1064</v>
      </c>
      <c r="C366" s="57" t="s">
        <v>1065</v>
      </c>
      <c r="D366" s="56" t="s">
        <v>6792</v>
      </c>
      <c r="E366" s="56" t="s">
        <v>12</v>
      </c>
      <c r="F366" s="58">
        <v>190</v>
      </c>
      <c r="G366" s="59">
        <f>VLOOKUP(B366,'[3]COM DESONERAÇÃO'!$B$12:$H$2288,6,FALSE)</f>
        <v>148.19</v>
      </c>
      <c r="H366" s="60">
        <f t="shared" si="7"/>
        <v>28156.1</v>
      </c>
    </row>
    <row r="367" spans="1:8" x14ac:dyDescent="0.25">
      <c r="A367" s="55" t="s">
        <v>1066</v>
      </c>
      <c r="B367" s="56" t="s">
        <v>1067</v>
      </c>
      <c r="C367" s="57" t="s">
        <v>1068</v>
      </c>
      <c r="D367" s="56" t="s">
        <v>6792</v>
      </c>
      <c r="E367" s="56" t="s">
        <v>12</v>
      </c>
      <c r="F367" s="58">
        <v>150</v>
      </c>
      <c r="G367" s="59">
        <f>VLOOKUP(B367,'[3]COM DESONERAÇÃO'!$B$12:$H$2288,6,FALSE)</f>
        <v>159.97</v>
      </c>
      <c r="H367" s="60">
        <f t="shared" si="7"/>
        <v>23995.5</v>
      </c>
    </row>
    <row r="368" spans="1:8" x14ac:dyDescent="0.25">
      <c r="A368" s="55" t="s">
        <v>1069</v>
      </c>
      <c r="B368" s="56" t="s">
        <v>1070</v>
      </c>
      <c r="C368" s="57" t="s">
        <v>1071</v>
      </c>
      <c r="D368" s="56" t="s">
        <v>6792</v>
      </c>
      <c r="E368" s="56" t="s">
        <v>12</v>
      </c>
      <c r="F368" s="58">
        <v>100</v>
      </c>
      <c r="G368" s="59">
        <f>VLOOKUP(B368,'[3]COM DESONERAÇÃO'!$B$12:$H$2288,6,FALSE)</f>
        <v>174.75</v>
      </c>
      <c r="H368" s="60">
        <f t="shared" si="7"/>
        <v>17475</v>
      </c>
    </row>
    <row r="369" spans="1:8" x14ac:dyDescent="0.25">
      <c r="A369" s="55" t="s">
        <v>1072</v>
      </c>
      <c r="B369" s="56" t="s">
        <v>1073</v>
      </c>
      <c r="C369" s="57" t="s">
        <v>1074</v>
      </c>
      <c r="D369" s="56" t="s">
        <v>6792</v>
      </c>
      <c r="E369" s="56" t="s">
        <v>12</v>
      </c>
      <c r="F369" s="58">
        <v>140</v>
      </c>
      <c r="G369" s="59">
        <f>VLOOKUP(B369,'[3]COM DESONERAÇÃO'!$B$12:$H$2288,6,FALSE)</f>
        <v>106.16</v>
      </c>
      <c r="H369" s="60">
        <f t="shared" si="7"/>
        <v>14862.4</v>
      </c>
    </row>
    <row r="370" spans="1:8" ht="33" x14ac:dyDescent="0.25">
      <c r="A370" s="55" t="s">
        <v>1075</v>
      </c>
      <c r="B370" s="56" t="s">
        <v>1076</v>
      </c>
      <c r="C370" s="57" t="s">
        <v>1077</v>
      </c>
      <c r="D370" s="56" t="s">
        <v>11</v>
      </c>
      <c r="E370" s="56" t="s">
        <v>12</v>
      </c>
      <c r="F370" s="58">
        <v>100</v>
      </c>
      <c r="G370" s="59">
        <f>VLOOKUP(B370,'[3]COM DESONERAÇÃO'!$B$12:$H$2288,6,FALSE)</f>
        <v>26.33</v>
      </c>
      <c r="H370" s="60">
        <f t="shared" si="7"/>
        <v>2633</v>
      </c>
    </row>
    <row r="371" spans="1:8" x14ac:dyDescent="0.25">
      <c r="A371" s="55" t="s">
        <v>1078</v>
      </c>
      <c r="B371" s="56" t="s">
        <v>1079</v>
      </c>
      <c r="C371" s="57" t="s">
        <v>1080</v>
      </c>
      <c r="D371" s="56" t="s">
        <v>6792</v>
      </c>
      <c r="E371" s="56" t="s">
        <v>12</v>
      </c>
      <c r="F371" s="58">
        <v>140</v>
      </c>
      <c r="G371" s="59">
        <f>VLOOKUP(B371,'[3]COM DESONERAÇÃO'!$B$12:$H$2288,6,FALSE)</f>
        <v>22.87</v>
      </c>
      <c r="H371" s="60">
        <f t="shared" si="7"/>
        <v>3201.8</v>
      </c>
    </row>
    <row r="372" spans="1:8" x14ac:dyDescent="0.25">
      <c r="A372" s="55" t="s">
        <v>1081</v>
      </c>
      <c r="B372" s="56" t="s">
        <v>1082</v>
      </c>
      <c r="C372" s="57" t="s">
        <v>1083</v>
      </c>
      <c r="D372" s="56" t="s">
        <v>6792</v>
      </c>
      <c r="E372" s="56" t="s">
        <v>12</v>
      </c>
      <c r="F372" s="58">
        <v>7</v>
      </c>
      <c r="G372" s="59">
        <f>VLOOKUP(B372,'[3]COM DESONERAÇÃO'!$B$12:$H$2288,6,FALSE)</f>
        <v>95.67</v>
      </c>
      <c r="H372" s="60">
        <f t="shared" si="7"/>
        <v>669.69</v>
      </c>
    </row>
    <row r="373" spans="1:8" x14ac:dyDescent="0.25">
      <c r="A373" s="55" t="s">
        <v>1084</v>
      </c>
      <c r="B373" s="56" t="s">
        <v>1085</v>
      </c>
      <c r="C373" s="57" t="s">
        <v>1086</v>
      </c>
      <c r="D373" s="56" t="s">
        <v>6792</v>
      </c>
      <c r="E373" s="56" t="s">
        <v>12</v>
      </c>
      <c r="F373" s="58">
        <v>7</v>
      </c>
      <c r="G373" s="59">
        <f>VLOOKUP(B373,'[3]COM DESONERAÇÃO'!$B$12:$H$2288,6,FALSE)</f>
        <v>98.6</v>
      </c>
      <c r="H373" s="60">
        <f t="shared" si="7"/>
        <v>690.2</v>
      </c>
    </row>
    <row r="374" spans="1:8" ht="16.5" x14ac:dyDescent="0.25">
      <c r="A374" s="55" t="s">
        <v>1087</v>
      </c>
      <c r="B374" s="56" t="s">
        <v>1088</v>
      </c>
      <c r="C374" s="57" t="s">
        <v>1089</v>
      </c>
      <c r="D374" s="56" t="s">
        <v>6792</v>
      </c>
      <c r="E374" s="56" t="s">
        <v>12</v>
      </c>
      <c r="F374" s="58">
        <v>7</v>
      </c>
      <c r="G374" s="59">
        <f>VLOOKUP(B374,'[3]COM DESONERAÇÃO'!$B$12:$H$2288,6,FALSE)</f>
        <v>110.01</v>
      </c>
      <c r="H374" s="60">
        <f t="shared" si="7"/>
        <v>770.07</v>
      </c>
    </row>
    <row r="375" spans="1:8" ht="16.5" x14ac:dyDescent="0.25">
      <c r="A375" s="55" t="s">
        <v>1090</v>
      </c>
      <c r="B375" s="56" t="s">
        <v>1091</v>
      </c>
      <c r="C375" s="57" t="s">
        <v>1092</v>
      </c>
      <c r="D375" s="56" t="s">
        <v>6792</v>
      </c>
      <c r="E375" s="56" t="s">
        <v>12</v>
      </c>
      <c r="F375" s="58">
        <v>10</v>
      </c>
      <c r="G375" s="59">
        <f>VLOOKUP(B375,'[3]COM DESONERAÇÃO'!$B$12:$H$2288,6,FALSE)</f>
        <v>122.36</v>
      </c>
      <c r="H375" s="60">
        <f t="shared" si="7"/>
        <v>1223.5999999999999</v>
      </c>
    </row>
    <row r="376" spans="1:8" ht="16.5" x14ac:dyDescent="0.25">
      <c r="A376" s="55" t="s">
        <v>1093</v>
      </c>
      <c r="B376" s="56" t="s">
        <v>1094</v>
      </c>
      <c r="C376" s="57" t="s">
        <v>1095</v>
      </c>
      <c r="D376" s="56" t="s">
        <v>6792</v>
      </c>
      <c r="E376" s="56" t="s">
        <v>12</v>
      </c>
      <c r="F376" s="58">
        <v>5</v>
      </c>
      <c r="G376" s="59">
        <f>VLOOKUP(B376,'[3]COM DESONERAÇÃO'!$B$12:$H$2288,6,FALSE)</f>
        <v>132.22</v>
      </c>
      <c r="H376" s="60">
        <f t="shared" si="7"/>
        <v>661.1</v>
      </c>
    </row>
    <row r="377" spans="1:8" ht="16.5" x14ac:dyDescent="0.25">
      <c r="A377" s="55" t="s">
        <v>1096</v>
      </c>
      <c r="B377" s="56" t="s">
        <v>1097</v>
      </c>
      <c r="C377" s="57" t="s">
        <v>1098</v>
      </c>
      <c r="D377" s="56" t="s">
        <v>6792</v>
      </c>
      <c r="E377" s="56" t="s">
        <v>12</v>
      </c>
      <c r="F377" s="58">
        <v>5</v>
      </c>
      <c r="G377" s="59">
        <f>VLOOKUP(B377,'[3]COM DESONERAÇÃO'!$B$12:$H$2288,6,FALSE)</f>
        <v>102.06</v>
      </c>
      <c r="H377" s="60">
        <f t="shared" si="7"/>
        <v>510.3</v>
      </c>
    </row>
    <row r="378" spans="1:8" ht="16.5" x14ac:dyDescent="0.25">
      <c r="A378" s="55" t="s">
        <v>1099</v>
      </c>
      <c r="B378" s="56" t="s">
        <v>1100</v>
      </c>
      <c r="C378" s="57" t="s">
        <v>1101</v>
      </c>
      <c r="D378" s="56" t="s">
        <v>6792</v>
      </c>
      <c r="E378" s="56" t="s">
        <v>12</v>
      </c>
      <c r="F378" s="58">
        <v>5</v>
      </c>
      <c r="G378" s="59">
        <f>VLOOKUP(B378,'[3]COM DESONERAÇÃO'!$B$12:$H$2288,6,FALSE)</f>
        <v>124.09</v>
      </c>
      <c r="H378" s="60">
        <f t="shared" si="7"/>
        <v>620.45000000000005</v>
      </c>
    </row>
    <row r="379" spans="1:8" x14ac:dyDescent="0.25">
      <c r="A379" s="55" t="s">
        <v>1102</v>
      </c>
      <c r="B379" s="56" t="s">
        <v>1103</v>
      </c>
      <c r="C379" s="57" t="s">
        <v>1104</v>
      </c>
      <c r="D379" s="56" t="s">
        <v>6792</v>
      </c>
      <c r="E379" s="56" t="s">
        <v>12</v>
      </c>
      <c r="F379" s="58">
        <v>8</v>
      </c>
      <c r="G379" s="59">
        <f>VLOOKUP(B379,'[3]COM DESONERAÇÃO'!$B$12:$H$2288,6,FALSE)</f>
        <v>101.72</v>
      </c>
      <c r="H379" s="60">
        <f t="shared" si="7"/>
        <v>813.76</v>
      </c>
    </row>
    <row r="380" spans="1:8" ht="24.75" x14ac:dyDescent="0.25">
      <c r="A380" s="55" t="s">
        <v>1105</v>
      </c>
      <c r="B380" s="56" t="s">
        <v>1106</v>
      </c>
      <c r="C380" s="57" t="s">
        <v>1107</v>
      </c>
      <c r="D380" s="56" t="s">
        <v>6792</v>
      </c>
      <c r="E380" s="56" t="s">
        <v>12</v>
      </c>
      <c r="F380" s="58">
        <v>32</v>
      </c>
      <c r="G380" s="59">
        <f>VLOOKUP(B380,'[3]COM DESONERAÇÃO'!$B$12:$H$2288,6,FALSE)</f>
        <v>292.47000000000003</v>
      </c>
      <c r="H380" s="60">
        <f t="shared" si="7"/>
        <v>9359.0400000000009</v>
      </c>
    </row>
    <row r="381" spans="1:8" ht="24.75" x14ac:dyDescent="0.25">
      <c r="A381" s="55" t="s">
        <v>1108</v>
      </c>
      <c r="B381" s="56" t="s">
        <v>1109</v>
      </c>
      <c r="C381" s="57" t="s">
        <v>1110</v>
      </c>
      <c r="D381" s="56" t="s">
        <v>6792</v>
      </c>
      <c r="E381" s="56" t="s">
        <v>12</v>
      </c>
      <c r="F381" s="58">
        <v>32</v>
      </c>
      <c r="G381" s="59">
        <f>VLOOKUP(B381,'[3]COM DESONERAÇÃO'!$B$12:$H$2288,6,FALSE)</f>
        <v>325.11</v>
      </c>
      <c r="H381" s="60">
        <f t="shared" si="7"/>
        <v>10403.52</v>
      </c>
    </row>
    <row r="382" spans="1:8" ht="16.5" x14ac:dyDescent="0.25">
      <c r="A382" s="55" t="s">
        <v>1111</v>
      </c>
      <c r="B382" s="56" t="s">
        <v>1112</v>
      </c>
      <c r="C382" s="57" t="s">
        <v>1113</v>
      </c>
      <c r="D382" s="56" t="s">
        <v>6792</v>
      </c>
      <c r="E382" s="56" t="s">
        <v>12</v>
      </c>
      <c r="F382" s="58">
        <v>900</v>
      </c>
      <c r="G382" s="59">
        <f>VLOOKUP(B382,'[3]COM DESONERAÇÃO'!$B$12:$H$2288,6,FALSE)</f>
        <v>251.22</v>
      </c>
      <c r="H382" s="60">
        <f t="shared" si="7"/>
        <v>226098</v>
      </c>
    </row>
    <row r="383" spans="1:8" ht="16.5" x14ac:dyDescent="0.25">
      <c r="A383" s="55" t="s">
        <v>1114</v>
      </c>
      <c r="B383" s="56" t="s">
        <v>1115</v>
      </c>
      <c r="C383" s="57" t="s">
        <v>1116</v>
      </c>
      <c r="D383" s="56" t="s">
        <v>6792</v>
      </c>
      <c r="E383" s="56" t="s">
        <v>12</v>
      </c>
      <c r="F383" s="58">
        <v>600</v>
      </c>
      <c r="G383" s="59">
        <f>VLOOKUP(B383,'[3]COM DESONERAÇÃO'!$B$12:$H$2288,6,FALSE)</f>
        <v>277.33999999999997</v>
      </c>
      <c r="H383" s="60">
        <f t="shared" si="7"/>
        <v>166404</v>
      </c>
    </row>
    <row r="384" spans="1:8" ht="16.5" x14ac:dyDescent="0.25">
      <c r="A384" s="55" t="s">
        <v>1117</v>
      </c>
      <c r="B384" s="56" t="s">
        <v>1118</v>
      </c>
      <c r="C384" s="57" t="s">
        <v>1119</v>
      </c>
      <c r="D384" s="56" t="s">
        <v>6792</v>
      </c>
      <c r="E384" s="56" t="s">
        <v>12</v>
      </c>
      <c r="F384" s="58">
        <v>600</v>
      </c>
      <c r="G384" s="59">
        <f>VLOOKUP(B384,'[3]COM DESONERAÇÃO'!$B$12:$H$2288,6,FALSE)</f>
        <v>205.47</v>
      </c>
      <c r="H384" s="60">
        <f t="shared" si="7"/>
        <v>123282</v>
      </c>
    </row>
    <row r="385" spans="1:8" ht="16.5" x14ac:dyDescent="0.25">
      <c r="A385" s="55" t="s">
        <v>1120</v>
      </c>
      <c r="B385" s="56" t="s">
        <v>1121</v>
      </c>
      <c r="C385" s="57" t="s">
        <v>1122</v>
      </c>
      <c r="D385" s="56" t="s">
        <v>6792</v>
      </c>
      <c r="E385" s="56" t="s">
        <v>12</v>
      </c>
      <c r="F385" s="58">
        <v>1300</v>
      </c>
      <c r="G385" s="59">
        <f>VLOOKUP(B385,'[3]COM DESONERAÇÃO'!$B$12:$H$2288,6,FALSE)</f>
        <v>252.39</v>
      </c>
      <c r="H385" s="60">
        <f t="shared" si="7"/>
        <v>328107</v>
      </c>
    </row>
    <row r="386" spans="1:8" ht="16.5" x14ac:dyDescent="0.25">
      <c r="A386" s="55" t="s">
        <v>1123</v>
      </c>
      <c r="B386" s="56" t="s">
        <v>1124</v>
      </c>
      <c r="C386" s="57" t="s">
        <v>1125</v>
      </c>
      <c r="D386" s="56" t="s">
        <v>11</v>
      </c>
      <c r="E386" s="56" t="s">
        <v>12</v>
      </c>
      <c r="F386" s="58">
        <v>14</v>
      </c>
      <c r="G386" s="59">
        <f>VLOOKUP(B386,'[3]COM DESONERAÇÃO'!$B$12:$H$2288,6,FALSE)</f>
        <v>203.18</v>
      </c>
      <c r="H386" s="60">
        <f t="shared" si="7"/>
        <v>2844.52</v>
      </c>
    </row>
    <row r="387" spans="1:8" ht="16.5" x14ac:dyDescent="0.25">
      <c r="A387" s="55" t="s">
        <v>1126</v>
      </c>
      <c r="B387" s="56" t="s">
        <v>1127</v>
      </c>
      <c r="C387" s="57" t="s">
        <v>1128</v>
      </c>
      <c r="D387" s="56" t="s">
        <v>6840</v>
      </c>
      <c r="E387" s="56" t="s">
        <v>12</v>
      </c>
      <c r="F387" s="58">
        <v>1500</v>
      </c>
      <c r="G387" s="59">
        <f>VLOOKUP(B387,'[3]COM DESONERAÇÃO'!$B$12:$H$2288,6,FALSE)</f>
        <v>146.80000000000001</v>
      </c>
      <c r="H387" s="60">
        <f t="shared" si="7"/>
        <v>220200</v>
      </c>
    </row>
    <row r="388" spans="1:8" ht="33" x14ac:dyDescent="0.25">
      <c r="A388" s="55" t="s">
        <v>1129</v>
      </c>
      <c r="B388" s="56" t="s">
        <v>1130</v>
      </c>
      <c r="C388" s="57" t="s">
        <v>1131</v>
      </c>
      <c r="D388" s="56" t="s">
        <v>11</v>
      </c>
      <c r="E388" s="56" t="s">
        <v>12</v>
      </c>
      <c r="F388" s="58">
        <v>77</v>
      </c>
      <c r="G388" s="59">
        <f>VLOOKUP(B388,'[3]COM DESONERAÇÃO'!$B$12:$H$2288,6,FALSE)</f>
        <v>48.4</v>
      </c>
      <c r="H388" s="60">
        <f t="shared" si="7"/>
        <v>3726.8</v>
      </c>
    </row>
    <row r="389" spans="1:8" ht="24.75" x14ac:dyDescent="0.25">
      <c r="A389" s="55" t="s">
        <v>1132</v>
      </c>
      <c r="B389" s="56" t="s">
        <v>1133</v>
      </c>
      <c r="C389" s="57" t="s">
        <v>1134</v>
      </c>
      <c r="D389" s="56" t="s">
        <v>11</v>
      </c>
      <c r="E389" s="56" t="s">
        <v>68</v>
      </c>
      <c r="F389" s="58">
        <v>22</v>
      </c>
      <c r="G389" s="59">
        <f>VLOOKUP(B389,'[3]COM DESONERAÇÃO'!$B$12:$H$2288,6,FALSE)</f>
        <v>83.03</v>
      </c>
      <c r="H389" s="60">
        <f t="shared" si="7"/>
        <v>1826.66</v>
      </c>
    </row>
    <row r="390" spans="1:8" x14ac:dyDescent="0.25">
      <c r="A390" s="55" t="s">
        <v>1135</v>
      </c>
      <c r="B390" s="56" t="s">
        <v>1136</v>
      </c>
      <c r="C390" s="57" t="s">
        <v>1137</v>
      </c>
      <c r="D390" s="56" t="s">
        <v>6792</v>
      </c>
      <c r="E390" s="56" t="s">
        <v>12</v>
      </c>
      <c r="F390" s="58">
        <v>26</v>
      </c>
      <c r="G390" s="59">
        <f>VLOOKUP(B390,'[3]COM DESONERAÇÃO'!$B$12:$H$2288,6,FALSE)</f>
        <v>133.38999999999999</v>
      </c>
      <c r="H390" s="60">
        <f t="shared" si="7"/>
        <v>3468.14</v>
      </c>
    </row>
    <row r="391" spans="1:8" x14ac:dyDescent="0.25">
      <c r="A391" s="55" t="s">
        <v>1138</v>
      </c>
      <c r="B391" s="56" t="s">
        <v>1139</v>
      </c>
      <c r="C391" s="57" t="s">
        <v>1140</v>
      </c>
      <c r="D391" s="56" t="s">
        <v>6792</v>
      </c>
      <c r="E391" s="56" t="s">
        <v>12</v>
      </c>
      <c r="F391" s="58">
        <v>400</v>
      </c>
      <c r="G391" s="59">
        <f>VLOOKUP(B391,'[3]COM DESONERAÇÃO'!$B$12:$H$2288,6,FALSE)</f>
        <v>85.45</v>
      </c>
      <c r="H391" s="60">
        <f t="shared" si="7"/>
        <v>34180</v>
      </c>
    </row>
    <row r="392" spans="1:8" x14ac:dyDescent="0.25">
      <c r="A392" s="55" t="s">
        <v>1141</v>
      </c>
      <c r="B392" s="56" t="s">
        <v>1142</v>
      </c>
      <c r="C392" s="57" t="s">
        <v>1143</v>
      </c>
      <c r="D392" s="56" t="s">
        <v>6792</v>
      </c>
      <c r="E392" s="56" t="s">
        <v>12</v>
      </c>
      <c r="F392" s="58">
        <v>300</v>
      </c>
      <c r="G392" s="59">
        <f>VLOOKUP(B392,'[3]COM DESONERAÇÃO'!$B$12:$H$2288,6,FALSE)</f>
        <v>59.69</v>
      </c>
      <c r="H392" s="60">
        <f t="shared" si="7"/>
        <v>17907</v>
      </c>
    </row>
    <row r="393" spans="1:8" ht="33" x14ac:dyDescent="0.25">
      <c r="A393" s="55" t="s">
        <v>1144</v>
      </c>
      <c r="B393" s="56" t="s">
        <v>1145</v>
      </c>
      <c r="C393" s="57" t="s">
        <v>1146</v>
      </c>
      <c r="D393" s="56" t="s">
        <v>11</v>
      </c>
      <c r="E393" s="56" t="s">
        <v>68</v>
      </c>
      <c r="F393" s="58">
        <v>37</v>
      </c>
      <c r="G393" s="59">
        <f>VLOOKUP(B393,'[3]COM DESONERAÇÃO'!$B$12:$H$2288,6,FALSE)</f>
        <v>44.16</v>
      </c>
      <c r="H393" s="60">
        <f t="shared" si="7"/>
        <v>1633.92</v>
      </c>
    </row>
    <row r="394" spans="1:8" x14ac:dyDescent="0.25">
      <c r="A394" s="55" t="s">
        <v>1147</v>
      </c>
      <c r="B394" s="56" t="s">
        <v>1148</v>
      </c>
      <c r="C394" s="57" t="s">
        <v>1149</v>
      </c>
      <c r="D394" s="56" t="s">
        <v>6792</v>
      </c>
      <c r="E394" s="56" t="s">
        <v>68</v>
      </c>
      <c r="F394" s="58">
        <v>24</v>
      </c>
      <c r="G394" s="59">
        <f>VLOOKUP(B394,'[3]COM DESONERAÇÃO'!$B$12:$H$2288,6,FALSE)</f>
        <v>95.02</v>
      </c>
      <c r="H394" s="60">
        <f t="shared" si="7"/>
        <v>2280.48</v>
      </c>
    </row>
    <row r="395" spans="1:8" ht="16.5" x14ac:dyDescent="0.25">
      <c r="A395" s="55" t="s">
        <v>1150</v>
      </c>
      <c r="B395" s="56" t="s">
        <v>1151</v>
      </c>
      <c r="C395" s="57" t="s">
        <v>6841</v>
      </c>
      <c r="D395" s="56" t="s">
        <v>6792</v>
      </c>
      <c r="E395" s="56" t="s">
        <v>68</v>
      </c>
      <c r="F395" s="58">
        <v>24</v>
      </c>
      <c r="G395" s="59">
        <f>VLOOKUP(B395,'[3]COM DESONERAÇÃO'!$B$12:$H$2288,6,FALSE)</f>
        <v>107.36</v>
      </c>
      <c r="H395" s="60">
        <f t="shared" si="7"/>
        <v>2576.64</v>
      </c>
    </row>
    <row r="396" spans="1:8" x14ac:dyDescent="0.25">
      <c r="A396" s="55" t="s">
        <v>1152</v>
      </c>
      <c r="B396" s="56" t="s">
        <v>1153</v>
      </c>
      <c r="C396" s="57" t="s">
        <v>1154</v>
      </c>
      <c r="D396" s="56" t="s">
        <v>6792</v>
      </c>
      <c r="E396" s="56" t="s">
        <v>68</v>
      </c>
      <c r="F396" s="58">
        <v>5</v>
      </c>
      <c r="G396" s="59">
        <f>VLOOKUP(B396,'[3]COM DESONERAÇÃO'!$B$12:$H$2288,6,FALSE)</f>
        <v>123.8</v>
      </c>
      <c r="H396" s="60">
        <f t="shared" si="7"/>
        <v>619</v>
      </c>
    </row>
    <row r="397" spans="1:8" x14ac:dyDescent="0.25">
      <c r="A397" s="55" t="s">
        <v>1155</v>
      </c>
      <c r="B397" s="56" t="s">
        <v>1156</v>
      </c>
      <c r="C397" s="57" t="s">
        <v>1157</v>
      </c>
      <c r="D397" s="56" t="s">
        <v>6792</v>
      </c>
      <c r="E397" s="56" t="s">
        <v>12</v>
      </c>
      <c r="F397" s="58">
        <v>5</v>
      </c>
      <c r="G397" s="59">
        <f>VLOOKUP(B397,'[3]COM DESONERAÇÃO'!$B$12:$H$2288,6,FALSE)</f>
        <v>68.95</v>
      </c>
      <c r="H397" s="60">
        <f t="shared" si="7"/>
        <v>344.75</v>
      </c>
    </row>
    <row r="398" spans="1:8" x14ac:dyDescent="0.25">
      <c r="A398" s="55" t="s">
        <v>1158</v>
      </c>
      <c r="B398" s="56" t="s">
        <v>1159</v>
      </c>
      <c r="C398" s="57" t="s">
        <v>1160</v>
      </c>
      <c r="D398" s="56" t="s">
        <v>6792</v>
      </c>
      <c r="E398" s="56" t="s">
        <v>68</v>
      </c>
      <c r="F398" s="58">
        <v>4</v>
      </c>
      <c r="G398" s="59">
        <f>VLOOKUP(B398,'[3]COM DESONERAÇÃO'!$B$12:$H$2288,6,FALSE)</f>
        <v>133.74</v>
      </c>
      <c r="H398" s="60">
        <f t="shared" si="7"/>
        <v>534.96</v>
      </c>
    </row>
    <row r="399" spans="1:8" ht="16.5" x14ac:dyDescent="0.25">
      <c r="A399" s="55" t="s">
        <v>1161</v>
      </c>
      <c r="B399" s="56" t="s">
        <v>1162</v>
      </c>
      <c r="C399" s="57" t="s">
        <v>1163</v>
      </c>
      <c r="D399" s="56" t="s">
        <v>11</v>
      </c>
      <c r="E399" s="56" t="s">
        <v>68</v>
      </c>
      <c r="F399" s="58">
        <v>2300</v>
      </c>
      <c r="G399" s="59">
        <f>VLOOKUP(B399,'[3]COM DESONERAÇÃO'!$B$12:$H$2288,6,FALSE)</f>
        <v>60.55</v>
      </c>
      <c r="H399" s="60">
        <f t="shared" si="7"/>
        <v>139265</v>
      </c>
    </row>
    <row r="400" spans="1:8" x14ac:dyDescent="0.25">
      <c r="A400" s="55" t="s">
        <v>1164</v>
      </c>
      <c r="B400" s="56" t="s">
        <v>1165</v>
      </c>
      <c r="C400" s="57" t="s">
        <v>6842</v>
      </c>
      <c r="D400" s="56" t="s">
        <v>6792</v>
      </c>
      <c r="E400" s="56" t="s">
        <v>68</v>
      </c>
      <c r="F400" s="58">
        <v>100</v>
      </c>
      <c r="G400" s="59">
        <f>VLOOKUP(B400,'[3]COM DESONERAÇÃO'!$B$12:$H$2288,6,FALSE)</f>
        <v>82.44</v>
      </c>
      <c r="H400" s="60">
        <f t="shared" si="7"/>
        <v>8244</v>
      </c>
    </row>
    <row r="401" spans="1:8" x14ac:dyDescent="0.25">
      <c r="A401" s="55" t="s">
        <v>1166</v>
      </c>
      <c r="B401" s="56" t="s">
        <v>1167</v>
      </c>
      <c r="C401" s="57" t="s">
        <v>1168</v>
      </c>
      <c r="D401" s="56" t="s">
        <v>6792</v>
      </c>
      <c r="E401" s="56" t="s">
        <v>68</v>
      </c>
      <c r="F401" s="58">
        <v>100</v>
      </c>
      <c r="G401" s="59">
        <f>VLOOKUP(B401,'[3]COM DESONERAÇÃO'!$B$12:$H$2288,6,FALSE)</f>
        <v>80.84</v>
      </c>
      <c r="H401" s="60">
        <f t="shared" si="7"/>
        <v>8084</v>
      </c>
    </row>
    <row r="402" spans="1:8" x14ac:dyDescent="0.25">
      <c r="A402" s="55" t="s">
        <v>1169</v>
      </c>
      <c r="B402" s="56" t="s">
        <v>1170</v>
      </c>
      <c r="C402" s="57" t="s">
        <v>1171</v>
      </c>
      <c r="D402" s="56" t="s">
        <v>6792</v>
      </c>
      <c r="E402" s="56" t="s">
        <v>68</v>
      </c>
      <c r="F402" s="58">
        <v>1100</v>
      </c>
      <c r="G402" s="59">
        <f>VLOOKUP(B402,'[3]COM DESONERAÇÃO'!$B$12:$H$2288,6,FALSE)</f>
        <v>112.87</v>
      </c>
      <c r="H402" s="60">
        <f t="shared" si="7"/>
        <v>124157</v>
      </c>
    </row>
    <row r="403" spans="1:8" ht="16.5" x14ac:dyDescent="0.25">
      <c r="A403" s="55" t="s">
        <v>1172</v>
      </c>
      <c r="B403" s="56" t="s">
        <v>1173</v>
      </c>
      <c r="C403" s="57" t="s">
        <v>6843</v>
      </c>
      <c r="D403" s="56" t="s">
        <v>6792</v>
      </c>
      <c r="E403" s="56" t="s">
        <v>68</v>
      </c>
      <c r="F403" s="58">
        <v>100</v>
      </c>
      <c r="G403" s="59">
        <f>VLOOKUP(B403,'[3]COM DESONERAÇÃO'!$B$12:$H$2288,6,FALSE)</f>
        <v>62.92</v>
      </c>
      <c r="H403" s="60">
        <f t="shared" si="7"/>
        <v>6292</v>
      </c>
    </row>
    <row r="404" spans="1:8" ht="16.5" x14ac:dyDescent="0.25">
      <c r="A404" s="55" t="s">
        <v>1174</v>
      </c>
      <c r="B404" s="56" t="s">
        <v>1175</v>
      </c>
      <c r="C404" s="57" t="s">
        <v>6844</v>
      </c>
      <c r="D404" s="56" t="s">
        <v>6792</v>
      </c>
      <c r="E404" s="56" t="s">
        <v>68</v>
      </c>
      <c r="F404" s="58">
        <v>100</v>
      </c>
      <c r="G404" s="59">
        <f>VLOOKUP(B404,'[3]COM DESONERAÇÃO'!$B$12:$H$2288,6,FALSE)</f>
        <v>83.43</v>
      </c>
      <c r="H404" s="60">
        <f t="shared" si="7"/>
        <v>8343</v>
      </c>
    </row>
    <row r="405" spans="1:8" ht="16.5" x14ac:dyDescent="0.25">
      <c r="A405" s="55" t="s">
        <v>1176</v>
      </c>
      <c r="B405" s="56" t="s">
        <v>1177</v>
      </c>
      <c r="C405" s="57" t="s">
        <v>1178</v>
      </c>
      <c r="D405" s="56" t="s">
        <v>6792</v>
      </c>
      <c r="E405" s="56" t="s">
        <v>12</v>
      </c>
      <c r="F405" s="58">
        <v>750</v>
      </c>
      <c r="G405" s="59">
        <f>VLOOKUP(B405,'[3]COM DESONERAÇÃO'!$B$12:$H$2288,6,FALSE)</f>
        <v>125.89</v>
      </c>
      <c r="H405" s="60">
        <f t="shared" si="7"/>
        <v>94417.5</v>
      </c>
    </row>
    <row r="406" spans="1:8" x14ac:dyDescent="0.25">
      <c r="A406" s="55" t="s">
        <v>1179</v>
      </c>
      <c r="B406" s="56" t="s">
        <v>1180</v>
      </c>
      <c r="C406" s="57" t="s">
        <v>1181</v>
      </c>
      <c r="D406" s="56" t="s">
        <v>6792</v>
      </c>
      <c r="E406" s="56" t="s">
        <v>12</v>
      </c>
      <c r="F406" s="58">
        <v>52</v>
      </c>
      <c r="G406" s="59">
        <f>VLOOKUP(B406,'[3]COM DESONERAÇÃO'!$B$12:$H$2288,6,FALSE)</f>
        <v>198.15</v>
      </c>
      <c r="H406" s="60">
        <f t="shared" si="7"/>
        <v>10303.799999999999</v>
      </c>
    </row>
    <row r="407" spans="1:8" ht="24.75" x14ac:dyDescent="0.25">
      <c r="A407" s="55" t="s">
        <v>1182</v>
      </c>
      <c r="B407" s="56" t="s">
        <v>1183</v>
      </c>
      <c r="C407" s="57" t="s">
        <v>1184</v>
      </c>
      <c r="D407" s="56" t="s">
        <v>11</v>
      </c>
      <c r="E407" s="56" t="s">
        <v>12</v>
      </c>
      <c r="F407" s="58">
        <v>303</v>
      </c>
      <c r="G407" s="59">
        <f>VLOOKUP(B407,'[3]COM DESONERAÇÃO'!$B$12:$H$2288,6,FALSE)</f>
        <v>22.69</v>
      </c>
      <c r="H407" s="60">
        <f t="shared" si="7"/>
        <v>6875.07</v>
      </c>
    </row>
    <row r="408" spans="1:8" ht="16.5" x14ac:dyDescent="0.25">
      <c r="A408" s="55" t="s">
        <v>1185</v>
      </c>
      <c r="B408" s="56" t="s">
        <v>1189</v>
      </c>
      <c r="C408" s="57" t="s">
        <v>1190</v>
      </c>
      <c r="D408" s="56" t="s">
        <v>6792</v>
      </c>
      <c r="E408" s="56" t="s">
        <v>12</v>
      </c>
      <c r="F408" s="58">
        <v>2</v>
      </c>
      <c r="G408" s="59">
        <f>VLOOKUP(B408,'[3]COM DESONERAÇÃO'!$B$12:$H$2288,6,FALSE)</f>
        <v>28.43</v>
      </c>
      <c r="H408" s="60">
        <f t="shared" si="7"/>
        <v>56.86</v>
      </c>
    </row>
    <row r="409" spans="1:8" ht="16.5" x14ac:dyDescent="0.25">
      <c r="A409" s="55" t="s">
        <v>1188</v>
      </c>
      <c r="B409" s="56" t="s">
        <v>1192</v>
      </c>
      <c r="C409" s="57" t="s">
        <v>1193</v>
      </c>
      <c r="D409" s="56" t="s">
        <v>6792</v>
      </c>
      <c r="E409" s="56" t="s">
        <v>12</v>
      </c>
      <c r="F409" s="58">
        <v>5</v>
      </c>
      <c r="G409" s="59">
        <f>VLOOKUP(B409,'[3]COM DESONERAÇÃO'!$B$12:$H$2288,6,FALSE)</f>
        <v>40.270000000000003</v>
      </c>
      <c r="H409" s="60">
        <f t="shared" si="7"/>
        <v>201.35</v>
      </c>
    </row>
    <row r="410" spans="1:8" ht="16.5" x14ac:dyDescent="0.25">
      <c r="A410" s="55" t="s">
        <v>1191</v>
      </c>
      <c r="B410" s="56" t="s">
        <v>1195</v>
      </c>
      <c r="C410" s="57" t="s">
        <v>1196</v>
      </c>
      <c r="D410" s="56" t="s">
        <v>6792</v>
      </c>
      <c r="E410" s="56" t="s">
        <v>12</v>
      </c>
      <c r="F410" s="58">
        <v>3</v>
      </c>
      <c r="G410" s="59">
        <f>VLOOKUP(B410,'[3]COM DESONERAÇÃO'!$B$12:$H$2288,6,FALSE)</f>
        <v>18.95</v>
      </c>
      <c r="H410" s="60">
        <f t="shared" si="7"/>
        <v>56.85</v>
      </c>
    </row>
    <row r="411" spans="1:8" ht="16.5" x14ac:dyDescent="0.25">
      <c r="A411" s="55" t="s">
        <v>1194</v>
      </c>
      <c r="B411" s="56" t="s">
        <v>1198</v>
      </c>
      <c r="C411" s="57" t="s">
        <v>1199</v>
      </c>
      <c r="D411" s="56" t="s">
        <v>6792</v>
      </c>
      <c r="E411" s="56" t="s">
        <v>12</v>
      </c>
      <c r="F411" s="58">
        <v>5</v>
      </c>
      <c r="G411" s="59">
        <f>VLOOKUP(B411,'[3]COM DESONERAÇÃO'!$B$12:$H$2288,6,FALSE)</f>
        <v>30.79</v>
      </c>
      <c r="H411" s="60">
        <f t="shared" si="7"/>
        <v>153.94999999999999</v>
      </c>
    </row>
    <row r="412" spans="1:8" ht="16.5" x14ac:dyDescent="0.25">
      <c r="A412" s="55" t="s">
        <v>1197</v>
      </c>
      <c r="B412" s="56" t="s">
        <v>1201</v>
      </c>
      <c r="C412" s="57" t="s">
        <v>1202</v>
      </c>
      <c r="D412" s="56" t="s">
        <v>6792</v>
      </c>
      <c r="E412" s="56" t="s">
        <v>68</v>
      </c>
      <c r="F412" s="58">
        <v>18</v>
      </c>
      <c r="G412" s="59">
        <f>VLOOKUP(B412,'[3]COM DESONERAÇÃO'!$B$12:$H$2288,6,FALSE)</f>
        <v>4.74</v>
      </c>
      <c r="H412" s="60">
        <f t="shared" si="7"/>
        <v>85.32</v>
      </c>
    </row>
    <row r="413" spans="1:8" x14ac:dyDescent="0.25">
      <c r="A413" s="55" t="s">
        <v>1200</v>
      </c>
      <c r="B413" s="56" t="s">
        <v>1204</v>
      </c>
      <c r="C413" s="57" t="s">
        <v>1205</v>
      </c>
      <c r="D413" s="56" t="s">
        <v>6792</v>
      </c>
      <c r="E413" s="56" t="s">
        <v>68</v>
      </c>
      <c r="F413" s="58">
        <v>38</v>
      </c>
      <c r="G413" s="59">
        <f>VLOOKUP(B413,'[3]COM DESONERAÇÃO'!$B$12:$H$2288,6,FALSE)</f>
        <v>2.84</v>
      </c>
      <c r="H413" s="60">
        <f t="shared" si="7"/>
        <v>107.92</v>
      </c>
    </row>
    <row r="414" spans="1:8" x14ac:dyDescent="0.25">
      <c r="A414" s="55" t="s">
        <v>1203</v>
      </c>
      <c r="B414" s="56" t="s">
        <v>1207</v>
      </c>
      <c r="C414" s="57" t="s">
        <v>1208</v>
      </c>
      <c r="D414" s="56" t="s">
        <v>6792</v>
      </c>
      <c r="E414" s="56" t="s">
        <v>68</v>
      </c>
      <c r="F414" s="58">
        <v>5</v>
      </c>
      <c r="G414" s="59">
        <f>VLOOKUP(B414,'[3]COM DESONERAÇÃO'!$B$12:$H$2288,6,FALSE)</f>
        <v>0.48</v>
      </c>
      <c r="H414" s="60">
        <f t="shared" si="7"/>
        <v>2.4</v>
      </c>
    </row>
    <row r="415" spans="1:8" x14ac:dyDescent="0.25">
      <c r="A415" s="55" t="s">
        <v>1206</v>
      </c>
      <c r="B415" s="56" t="s">
        <v>1210</v>
      </c>
      <c r="C415" s="57" t="s">
        <v>1211</v>
      </c>
      <c r="D415" s="56" t="s">
        <v>6792</v>
      </c>
      <c r="E415" s="56" t="s">
        <v>19</v>
      </c>
      <c r="F415" s="58">
        <v>5</v>
      </c>
      <c r="G415" s="59">
        <f>VLOOKUP(B415,'[3]COM DESONERAÇÃO'!$B$12:$H$2288,6,FALSE)</f>
        <v>7.11</v>
      </c>
      <c r="H415" s="60">
        <f t="shared" si="7"/>
        <v>35.549999999999997</v>
      </c>
    </row>
    <row r="416" spans="1:8" x14ac:dyDescent="0.25">
      <c r="A416" s="55" t="s">
        <v>1209</v>
      </c>
      <c r="B416" s="56" t="s">
        <v>1213</v>
      </c>
      <c r="C416" s="57" t="s">
        <v>1214</v>
      </c>
      <c r="D416" s="56" t="s">
        <v>6792</v>
      </c>
      <c r="E416" s="56" t="s">
        <v>12</v>
      </c>
      <c r="F416" s="58">
        <v>199</v>
      </c>
      <c r="G416" s="59">
        <f>VLOOKUP(B416,'[3]COM DESONERAÇÃO'!$B$12:$H$2288,6,FALSE)</f>
        <v>6.95</v>
      </c>
      <c r="H416" s="60">
        <f t="shared" si="7"/>
        <v>1383.05</v>
      </c>
    </row>
    <row r="417" spans="1:8" x14ac:dyDescent="0.25">
      <c r="A417" s="55" t="s">
        <v>1212</v>
      </c>
      <c r="B417" s="56" t="s">
        <v>1217</v>
      </c>
      <c r="C417" s="57" t="s">
        <v>1218</v>
      </c>
      <c r="D417" s="56" t="s">
        <v>6792</v>
      </c>
      <c r="E417" s="56" t="s">
        <v>68</v>
      </c>
      <c r="F417" s="58">
        <v>3</v>
      </c>
      <c r="G417" s="59">
        <f>VLOOKUP(B417,'[3]COM DESONERAÇÃO'!$B$12:$H$2288,6,FALSE)</f>
        <v>6.41</v>
      </c>
      <c r="H417" s="60">
        <f t="shared" si="7"/>
        <v>19.23</v>
      </c>
    </row>
    <row r="418" spans="1:8" x14ac:dyDescent="0.25">
      <c r="A418" s="55" t="s">
        <v>1215</v>
      </c>
      <c r="B418" s="56" t="s">
        <v>1220</v>
      </c>
      <c r="C418" s="57" t="s">
        <v>1221</v>
      </c>
      <c r="D418" s="56" t="s">
        <v>6792</v>
      </c>
      <c r="E418" s="56" t="s">
        <v>68</v>
      </c>
      <c r="F418" s="58">
        <v>3</v>
      </c>
      <c r="G418" s="59">
        <f>VLOOKUP(B418,'[3]COM DESONERAÇÃO'!$B$12:$H$2288,6,FALSE)</f>
        <v>1.61</v>
      </c>
      <c r="H418" s="60">
        <f t="shared" si="7"/>
        <v>4.83</v>
      </c>
    </row>
    <row r="419" spans="1:8" x14ac:dyDescent="0.25">
      <c r="A419" s="55" t="s">
        <v>1216</v>
      </c>
      <c r="B419" s="56" t="s">
        <v>1223</v>
      </c>
      <c r="C419" s="57" t="s">
        <v>1224</v>
      </c>
      <c r="D419" s="56" t="s">
        <v>6792</v>
      </c>
      <c r="E419" s="56" t="s">
        <v>12</v>
      </c>
      <c r="F419" s="58">
        <v>500</v>
      </c>
      <c r="G419" s="59">
        <f>VLOOKUP(B419,'[3]COM DESONERAÇÃO'!$B$12:$H$2288,6,FALSE)</f>
        <v>8.6199999999999992</v>
      </c>
      <c r="H419" s="60">
        <f t="shared" si="7"/>
        <v>4310</v>
      </c>
    </row>
    <row r="420" spans="1:8" ht="24.75" x14ac:dyDescent="0.25">
      <c r="A420" s="55" t="s">
        <v>1219</v>
      </c>
      <c r="B420" s="56" t="s">
        <v>1186</v>
      </c>
      <c r="C420" s="57" t="s">
        <v>1187</v>
      </c>
      <c r="D420" s="56" t="s">
        <v>11</v>
      </c>
      <c r="E420" s="56" t="s">
        <v>12</v>
      </c>
      <c r="F420" s="58">
        <v>1008</v>
      </c>
      <c r="G420" s="59">
        <f>VLOOKUP(B420,'[3]COM DESONERAÇÃO'!$B$12:$H$2288,6,FALSE)</f>
        <v>4.43</v>
      </c>
      <c r="H420" s="60">
        <f t="shared" si="7"/>
        <v>4465.4399999999996</v>
      </c>
    </row>
    <row r="421" spans="1:8" x14ac:dyDescent="0.25">
      <c r="A421" s="55" t="s">
        <v>1222</v>
      </c>
      <c r="B421" s="56" t="s">
        <v>1227</v>
      </c>
      <c r="C421" s="57" t="s">
        <v>1228</v>
      </c>
      <c r="D421" s="56" t="s">
        <v>6792</v>
      </c>
      <c r="E421" s="56" t="s">
        <v>68</v>
      </c>
      <c r="F421" s="58">
        <v>20</v>
      </c>
      <c r="G421" s="59">
        <f>VLOOKUP(B421,'[3]COM DESONERAÇÃO'!$B$12:$H$2288,6,FALSE)</f>
        <v>10.68</v>
      </c>
      <c r="H421" s="60">
        <f t="shared" si="7"/>
        <v>213.6</v>
      </c>
    </row>
    <row r="422" spans="1:8" x14ac:dyDescent="0.25">
      <c r="A422" s="55" t="s">
        <v>1225</v>
      </c>
      <c r="B422" s="56" t="s">
        <v>1230</v>
      </c>
      <c r="C422" s="57" t="s">
        <v>1231</v>
      </c>
      <c r="D422" s="56" t="s">
        <v>6792</v>
      </c>
      <c r="E422" s="56" t="s">
        <v>68</v>
      </c>
      <c r="F422" s="58">
        <v>13</v>
      </c>
      <c r="G422" s="59">
        <f>VLOOKUP(B422,'[3]COM DESONERAÇÃO'!$B$12:$H$2288,6,FALSE)</f>
        <v>2.67</v>
      </c>
      <c r="H422" s="60">
        <f t="shared" si="7"/>
        <v>34.71</v>
      </c>
    </row>
    <row r="423" spans="1:8" ht="24.75" x14ac:dyDescent="0.25">
      <c r="A423" s="55" t="s">
        <v>1226</v>
      </c>
      <c r="B423" s="56" t="s">
        <v>1233</v>
      </c>
      <c r="C423" s="57" t="s">
        <v>1234</v>
      </c>
      <c r="D423" s="56" t="s">
        <v>11</v>
      </c>
      <c r="E423" s="56" t="s">
        <v>12</v>
      </c>
      <c r="F423" s="58">
        <v>3</v>
      </c>
      <c r="G423" s="59">
        <f>VLOOKUP(B423,'[3]COM DESONERAÇÃO'!$B$12:$H$2288,6,FALSE)</f>
        <v>22.8</v>
      </c>
      <c r="H423" s="60">
        <f t="shared" si="7"/>
        <v>68.400000000000006</v>
      </c>
    </row>
    <row r="424" spans="1:8" ht="24.75" x14ac:dyDescent="0.25">
      <c r="A424" s="55" t="s">
        <v>1229</v>
      </c>
      <c r="B424" s="56" t="s">
        <v>1236</v>
      </c>
      <c r="C424" s="57" t="s">
        <v>1237</v>
      </c>
      <c r="D424" s="56" t="s">
        <v>11</v>
      </c>
      <c r="E424" s="56" t="s">
        <v>12</v>
      </c>
      <c r="F424" s="58">
        <v>10</v>
      </c>
      <c r="G424" s="59">
        <f>VLOOKUP(B424,'[3]COM DESONERAÇÃO'!$B$12:$H$2288,6,FALSE)</f>
        <v>20.079999999999998</v>
      </c>
      <c r="H424" s="60">
        <f t="shared" si="7"/>
        <v>200.8</v>
      </c>
    </row>
    <row r="425" spans="1:8" x14ac:dyDescent="0.25">
      <c r="A425" s="55" t="s">
        <v>1232</v>
      </c>
      <c r="B425" s="56" t="s">
        <v>1239</v>
      </c>
      <c r="C425" s="57" t="s">
        <v>1240</v>
      </c>
      <c r="D425" s="56" t="s">
        <v>6792</v>
      </c>
      <c r="E425" s="56" t="s">
        <v>68</v>
      </c>
      <c r="F425" s="58">
        <v>3</v>
      </c>
      <c r="G425" s="59">
        <f>VLOOKUP(B425,'[3]COM DESONERAÇÃO'!$B$12:$H$2288,6,FALSE)</f>
        <v>17.829999999999998</v>
      </c>
      <c r="H425" s="60">
        <f t="shared" si="7"/>
        <v>53.49</v>
      </c>
    </row>
    <row r="426" spans="1:8" x14ac:dyDescent="0.25">
      <c r="A426" s="55" t="s">
        <v>1235</v>
      </c>
      <c r="B426" s="56" t="s">
        <v>1242</v>
      </c>
      <c r="C426" s="57" t="s">
        <v>1243</v>
      </c>
      <c r="D426" s="56" t="s">
        <v>6792</v>
      </c>
      <c r="E426" s="56" t="s">
        <v>19</v>
      </c>
      <c r="F426" s="58">
        <v>3</v>
      </c>
      <c r="G426" s="59">
        <f>VLOOKUP(B426,'[3]COM DESONERAÇÃO'!$B$12:$H$2288,6,FALSE)</f>
        <v>16.579999999999998</v>
      </c>
      <c r="H426" s="60">
        <f t="shared" ref="H426:H470" si="8">ROUND(F426*G426,2)</f>
        <v>49.74</v>
      </c>
    </row>
    <row r="427" spans="1:8" x14ac:dyDescent="0.25">
      <c r="A427" s="55" t="s">
        <v>1238</v>
      </c>
      <c r="B427" s="56" t="s">
        <v>1245</v>
      </c>
      <c r="C427" s="57" t="s">
        <v>1246</v>
      </c>
      <c r="D427" s="56" t="s">
        <v>6792</v>
      </c>
      <c r="E427" s="56" t="s">
        <v>12</v>
      </c>
      <c r="F427" s="58">
        <v>481</v>
      </c>
      <c r="G427" s="59">
        <f>VLOOKUP(B427,'[3]COM DESONERAÇÃO'!$B$12:$H$2288,6,FALSE)</f>
        <v>30.09</v>
      </c>
      <c r="H427" s="60">
        <f t="shared" si="8"/>
        <v>14473.29</v>
      </c>
    </row>
    <row r="428" spans="1:8" x14ac:dyDescent="0.25">
      <c r="A428" s="55" t="s">
        <v>1241</v>
      </c>
      <c r="B428" s="56" t="s">
        <v>1248</v>
      </c>
      <c r="C428" s="57" t="s">
        <v>1249</v>
      </c>
      <c r="D428" s="56" t="s">
        <v>6792</v>
      </c>
      <c r="E428" s="56" t="s">
        <v>12</v>
      </c>
      <c r="F428" s="58">
        <v>5</v>
      </c>
      <c r="G428" s="59">
        <f>VLOOKUP(B428,'[3]COM DESONERAÇÃO'!$B$12:$H$2288,6,FALSE)</f>
        <v>26.35</v>
      </c>
      <c r="H428" s="60">
        <f t="shared" si="8"/>
        <v>131.75</v>
      </c>
    </row>
    <row r="429" spans="1:8" x14ac:dyDescent="0.25">
      <c r="A429" s="55" t="s">
        <v>1244</v>
      </c>
      <c r="B429" s="56" t="s">
        <v>1251</v>
      </c>
      <c r="C429" s="57" t="s">
        <v>1252</v>
      </c>
      <c r="D429" s="56" t="s">
        <v>6792</v>
      </c>
      <c r="E429" s="56" t="s">
        <v>12</v>
      </c>
      <c r="F429" s="58">
        <v>500</v>
      </c>
      <c r="G429" s="59">
        <f>VLOOKUP(B429,'[3]COM DESONERAÇÃO'!$B$12:$H$2288,6,FALSE)</f>
        <v>18.95</v>
      </c>
      <c r="H429" s="60">
        <f t="shared" si="8"/>
        <v>9475</v>
      </c>
    </row>
    <row r="430" spans="1:8" x14ac:dyDescent="0.25">
      <c r="A430" s="55" t="s">
        <v>1247</v>
      </c>
      <c r="B430" s="56" t="s">
        <v>1254</v>
      </c>
      <c r="C430" s="57" t="s">
        <v>1255</v>
      </c>
      <c r="D430" s="56" t="s">
        <v>6792</v>
      </c>
      <c r="E430" s="56" t="s">
        <v>68</v>
      </c>
      <c r="F430" s="58">
        <v>2</v>
      </c>
      <c r="G430" s="59">
        <f>VLOOKUP(B430,'[3]COM DESONERAÇÃO'!$B$12:$H$2288,6,FALSE)</f>
        <v>21.51</v>
      </c>
      <c r="H430" s="60">
        <f t="shared" si="8"/>
        <v>43.02</v>
      </c>
    </row>
    <row r="431" spans="1:8" x14ac:dyDescent="0.25">
      <c r="A431" s="55" t="s">
        <v>1250</v>
      </c>
      <c r="B431" s="56" t="s">
        <v>1257</v>
      </c>
      <c r="C431" s="57" t="s">
        <v>1258</v>
      </c>
      <c r="D431" s="56" t="s">
        <v>6792</v>
      </c>
      <c r="E431" s="56" t="s">
        <v>68</v>
      </c>
      <c r="F431" s="58">
        <v>8</v>
      </c>
      <c r="G431" s="59">
        <f>VLOOKUP(B431,'[3]COM DESONERAÇÃO'!$B$12:$H$2288,6,FALSE)</f>
        <v>9.48</v>
      </c>
      <c r="H431" s="60">
        <f t="shared" si="8"/>
        <v>75.84</v>
      </c>
    </row>
    <row r="432" spans="1:8" x14ac:dyDescent="0.25">
      <c r="A432" s="55" t="s">
        <v>1253</v>
      </c>
      <c r="B432" s="56" t="s">
        <v>1260</v>
      </c>
      <c r="C432" s="57" t="s">
        <v>1261</v>
      </c>
      <c r="D432" s="56" t="s">
        <v>6792</v>
      </c>
      <c r="E432" s="56" t="s">
        <v>68</v>
      </c>
      <c r="F432" s="58">
        <v>268</v>
      </c>
      <c r="G432" s="59">
        <f>VLOOKUP(B432,'[3]COM DESONERAÇÃO'!$B$12:$H$2288,6,FALSE)</f>
        <v>7.71</v>
      </c>
      <c r="H432" s="60">
        <f t="shared" si="8"/>
        <v>2066.2800000000002</v>
      </c>
    </row>
    <row r="433" spans="1:8" x14ac:dyDescent="0.25">
      <c r="A433" s="55" t="s">
        <v>1256</v>
      </c>
      <c r="B433" s="56" t="s">
        <v>1263</v>
      </c>
      <c r="C433" s="57" t="s">
        <v>1264</v>
      </c>
      <c r="D433" s="56" t="s">
        <v>6792</v>
      </c>
      <c r="E433" s="56" t="s">
        <v>68</v>
      </c>
      <c r="F433" s="58">
        <v>102</v>
      </c>
      <c r="G433" s="59">
        <f>VLOOKUP(B433,'[3]COM DESONERAÇÃO'!$B$12:$H$2288,6,FALSE)</f>
        <v>17.18</v>
      </c>
      <c r="H433" s="60">
        <f t="shared" si="8"/>
        <v>1752.36</v>
      </c>
    </row>
    <row r="434" spans="1:8" x14ac:dyDescent="0.25">
      <c r="A434" s="55" t="s">
        <v>1259</v>
      </c>
      <c r="B434" s="56" t="s">
        <v>1266</v>
      </c>
      <c r="C434" s="57" t="s">
        <v>1267</v>
      </c>
      <c r="D434" s="56" t="s">
        <v>6792</v>
      </c>
      <c r="E434" s="56" t="s">
        <v>68</v>
      </c>
      <c r="F434" s="58">
        <v>14</v>
      </c>
      <c r="G434" s="59">
        <f>VLOOKUP(B434,'[3]COM DESONERAÇÃO'!$B$12:$H$2288,6,FALSE)</f>
        <v>28.04</v>
      </c>
      <c r="H434" s="60">
        <f t="shared" si="8"/>
        <v>392.56</v>
      </c>
    </row>
    <row r="435" spans="1:8" x14ac:dyDescent="0.25">
      <c r="A435" s="55" t="s">
        <v>1262</v>
      </c>
      <c r="B435" s="56" t="s">
        <v>1269</v>
      </c>
      <c r="C435" s="57" t="s">
        <v>1270</v>
      </c>
      <c r="D435" s="56" t="s">
        <v>6792</v>
      </c>
      <c r="E435" s="56" t="s">
        <v>1271</v>
      </c>
      <c r="F435" s="58">
        <v>3</v>
      </c>
      <c r="G435" s="59">
        <f>VLOOKUP(B435,'[3]COM DESONERAÇÃO'!$B$12:$H$2288,6,FALSE)</f>
        <v>8.93</v>
      </c>
      <c r="H435" s="60">
        <f t="shared" si="8"/>
        <v>26.79</v>
      </c>
    </row>
    <row r="436" spans="1:8" x14ac:dyDescent="0.25">
      <c r="A436" s="55" t="s">
        <v>1265</v>
      </c>
      <c r="B436" s="56" t="s">
        <v>1273</v>
      </c>
      <c r="C436" s="57" t="s">
        <v>1274</v>
      </c>
      <c r="D436" s="56" t="s">
        <v>6792</v>
      </c>
      <c r="E436" s="56" t="s">
        <v>19</v>
      </c>
      <c r="F436" s="58">
        <v>33</v>
      </c>
      <c r="G436" s="59">
        <f>VLOOKUP(B436,'[3]COM DESONERAÇÃO'!$B$12:$H$2288,6,FALSE)</f>
        <v>5.94</v>
      </c>
      <c r="H436" s="60">
        <f t="shared" si="8"/>
        <v>196.02</v>
      </c>
    </row>
    <row r="437" spans="1:8" x14ac:dyDescent="0.25">
      <c r="A437" s="55" t="s">
        <v>1268</v>
      </c>
      <c r="B437" s="56" t="s">
        <v>1276</v>
      </c>
      <c r="C437" s="57" t="s">
        <v>1277</v>
      </c>
      <c r="D437" s="56" t="s">
        <v>6792</v>
      </c>
      <c r="E437" s="56" t="s">
        <v>19</v>
      </c>
      <c r="F437" s="58">
        <v>2</v>
      </c>
      <c r="G437" s="59">
        <f>VLOOKUP(B437,'[3]COM DESONERAÇÃO'!$B$12:$H$2288,6,FALSE)</f>
        <v>6.41</v>
      </c>
      <c r="H437" s="60">
        <f t="shared" si="8"/>
        <v>12.82</v>
      </c>
    </row>
    <row r="438" spans="1:8" ht="16.5" x14ac:dyDescent="0.25">
      <c r="A438" s="55" t="s">
        <v>1272</v>
      </c>
      <c r="B438" s="56" t="s">
        <v>1279</v>
      </c>
      <c r="C438" s="57" t="s">
        <v>1280</v>
      </c>
      <c r="D438" s="56" t="s">
        <v>6792</v>
      </c>
      <c r="E438" s="56" t="s">
        <v>19</v>
      </c>
      <c r="F438" s="58">
        <v>5</v>
      </c>
      <c r="G438" s="59">
        <f>VLOOKUP(B438,'[3]COM DESONERAÇÃO'!$B$12:$H$2288,6,FALSE)</f>
        <v>257.52999999999997</v>
      </c>
      <c r="H438" s="60">
        <f t="shared" si="8"/>
        <v>1287.6500000000001</v>
      </c>
    </row>
    <row r="439" spans="1:8" x14ac:dyDescent="0.25">
      <c r="A439" s="55" t="s">
        <v>1275</v>
      </c>
      <c r="B439" s="56" t="s">
        <v>1282</v>
      </c>
      <c r="C439" s="57" t="s">
        <v>1283</v>
      </c>
      <c r="D439" s="56" t="s">
        <v>6792</v>
      </c>
      <c r="E439" s="56" t="s">
        <v>19</v>
      </c>
      <c r="F439" s="58">
        <v>5</v>
      </c>
      <c r="G439" s="59">
        <f>VLOOKUP(B439,'[3]COM DESONERAÇÃO'!$B$12:$H$2288,6,FALSE)</f>
        <v>74.290000000000006</v>
      </c>
      <c r="H439" s="60">
        <f t="shared" si="8"/>
        <v>371.45</v>
      </c>
    </row>
    <row r="440" spans="1:8" x14ac:dyDescent="0.25">
      <c r="A440" s="55" t="s">
        <v>1278</v>
      </c>
      <c r="B440" s="56" t="s">
        <v>1285</v>
      </c>
      <c r="C440" s="57" t="s">
        <v>1286</v>
      </c>
      <c r="D440" s="56" t="s">
        <v>6792</v>
      </c>
      <c r="E440" s="56" t="s">
        <v>19</v>
      </c>
      <c r="F440" s="58">
        <v>5</v>
      </c>
      <c r="G440" s="59">
        <f>VLOOKUP(B440,'[3]COM DESONERAÇÃO'!$B$12:$H$2288,6,FALSE)</f>
        <v>145.52000000000001</v>
      </c>
      <c r="H440" s="60">
        <f t="shared" si="8"/>
        <v>727.6</v>
      </c>
    </row>
    <row r="441" spans="1:8" x14ac:dyDescent="0.25">
      <c r="A441" s="55" t="s">
        <v>1281</v>
      </c>
      <c r="B441" s="56" t="s">
        <v>1288</v>
      </c>
      <c r="C441" s="57" t="s">
        <v>1289</v>
      </c>
      <c r="D441" s="56" t="s">
        <v>6792</v>
      </c>
      <c r="E441" s="56" t="s">
        <v>12</v>
      </c>
      <c r="F441" s="58">
        <v>5</v>
      </c>
      <c r="G441" s="59">
        <f>VLOOKUP(B441,'[3]COM DESONERAÇÃO'!$B$12:$H$2288,6,FALSE)</f>
        <v>114.05</v>
      </c>
      <c r="H441" s="60">
        <f t="shared" si="8"/>
        <v>570.25</v>
      </c>
    </row>
    <row r="442" spans="1:8" x14ac:dyDescent="0.25">
      <c r="A442" s="55" t="s">
        <v>1284</v>
      </c>
      <c r="B442" s="56" t="s">
        <v>1291</v>
      </c>
      <c r="C442" s="57" t="s">
        <v>1292</v>
      </c>
      <c r="D442" s="56" t="s">
        <v>6792</v>
      </c>
      <c r="E442" s="56" t="s">
        <v>12</v>
      </c>
      <c r="F442" s="58">
        <v>450</v>
      </c>
      <c r="G442" s="59">
        <f>VLOOKUP(B442,'[3]COM DESONERAÇÃO'!$B$12:$H$2288,6,FALSE)</f>
        <v>8.5399999999999991</v>
      </c>
      <c r="H442" s="60">
        <f t="shared" si="8"/>
        <v>3843</v>
      </c>
    </row>
    <row r="443" spans="1:8" x14ac:dyDescent="0.25">
      <c r="A443" s="55" t="s">
        <v>1287</v>
      </c>
      <c r="B443" s="56" t="s">
        <v>1294</v>
      </c>
      <c r="C443" s="57" t="s">
        <v>1295</v>
      </c>
      <c r="D443" s="56" t="s">
        <v>6792</v>
      </c>
      <c r="E443" s="56" t="s">
        <v>12</v>
      </c>
      <c r="F443" s="58">
        <v>221</v>
      </c>
      <c r="G443" s="59">
        <f>VLOOKUP(B443,'[3]COM DESONERAÇÃO'!$B$12:$H$2288,6,FALSE)</f>
        <v>179.33</v>
      </c>
      <c r="H443" s="60">
        <f t="shared" si="8"/>
        <v>39631.93</v>
      </c>
    </row>
    <row r="444" spans="1:8" x14ac:dyDescent="0.25">
      <c r="A444" s="55" t="s">
        <v>1290</v>
      </c>
      <c r="B444" s="56" t="s">
        <v>1297</v>
      </c>
      <c r="C444" s="57" t="s">
        <v>1298</v>
      </c>
      <c r="D444" s="56" t="s">
        <v>6792</v>
      </c>
      <c r="E444" s="56" t="s">
        <v>12</v>
      </c>
      <c r="F444" s="58">
        <v>39</v>
      </c>
      <c r="G444" s="59">
        <f>VLOOKUP(B444,'[3]COM DESONERAÇÃO'!$B$12:$H$2288,6,FALSE)</f>
        <v>159.69999999999999</v>
      </c>
      <c r="H444" s="60">
        <f t="shared" si="8"/>
        <v>6228.3</v>
      </c>
    </row>
    <row r="445" spans="1:8" x14ac:dyDescent="0.25">
      <c r="A445" s="55" t="s">
        <v>1293</v>
      </c>
      <c r="B445" s="56" t="s">
        <v>1300</v>
      </c>
      <c r="C445" s="57" t="s">
        <v>1301</v>
      </c>
      <c r="D445" s="56" t="s">
        <v>6792</v>
      </c>
      <c r="E445" s="56" t="s">
        <v>12</v>
      </c>
      <c r="F445" s="58">
        <v>5</v>
      </c>
      <c r="G445" s="59">
        <f>VLOOKUP(B445,'[3]COM DESONERAÇÃO'!$B$12:$H$2288,6,FALSE)</f>
        <v>111.92</v>
      </c>
      <c r="H445" s="60">
        <f t="shared" si="8"/>
        <v>559.6</v>
      </c>
    </row>
    <row r="446" spans="1:8" x14ac:dyDescent="0.25">
      <c r="A446" s="55" t="s">
        <v>1296</v>
      </c>
      <c r="B446" s="56" t="s">
        <v>1303</v>
      </c>
      <c r="C446" s="57" t="s">
        <v>1304</v>
      </c>
      <c r="D446" s="56" t="s">
        <v>6792</v>
      </c>
      <c r="E446" s="56" t="s">
        <v>12</v>
      </c>
      <c r="F446" s="58">
        <v>194</v>
      </c>
      <c r="G446" s="59">
        <f>VLOOKUP(B446,'[3]COM DESONERAÇÃO'!$B$12:$H$2288,6,FALSE)</f>
        <v>42.76</v>
      </c>
      <c r="H446" s="60">
        <f t="shared" si="8"/>
        <v>8295.44</v>
      </c>
    </row>
    <row r="447" spans="1:8" x14ac:dyDescent="0.25">
      <c r="A447" s="55" t="s">
        <v>1299</v>
      </c>
      <c r="B447" s="56" t="s">
        <v>1306</v>
      </c>
      <c r="C447" s="57" t="s">
        <v>1307</v>
      </c>
      <c r="D447" s="56" t="s">
        <v>6792</v>
      </c>
      <c r="E447" s="56" t="s">
        <v>12</v>
      </c>
      <c r="F447" s="58">
        <v>102</v>
      </c>
      <c r="G447" s="59">
        <f>VLOOKUP(B447,'[3]COM DESONERAÇÃO'!$B$12:$H$2288,6,FALSE)</f>
        <v>68.11</v>
      </c>
      <c r="H447" s="60">
        <f t="shared" si="8"/>
        <v>6947.22</v>
      </c>
    </row>
    <row r="448" spans="1:8" ht="24.75" x14ac:dyDescent="0.25">
      <c r="A448" s="55" t="s">
        <v>1302</v>
      </c>
      <c r="B448" s="56" t="s">
        <v>1309</v>
      </c>
      <c r="C448" s="57" t="s">
        <v>1310</v>
      </c>
      <c r="D448" s="56" t="s">
        <v>11</v>
      </c>
      <c r="E448" s="56" t="s">
        <v>68</v>
      </c>
      <c r="F448" s="58">
        <v>209</v>
      </c>
      <c r="G448" s="59">
        <f>VLOOKUP(B448,'[3]COM DESONERAÇÃO'!$B$12:$H$2288,6,FALSE)</f>
        <v>77.19</v>
      </c>
      <c r="H448" s="60">
        <f t="shared" si="8"/>
        <v>16132.71</v>
      </c>
    </row>
    <row r="449" spans="1:8" x14ac:dyDescent="0.25">
      <c r="A449" s="55" t="s">
        <v>1305</v>
      </c>
      <c r="B449" s="56" t="s">
        <v>1312</v>
      </c>
      <c r="C449" s="57" t="s">
        <v>1313</v>
      </c>
      <c r="D449" s="56" t="s">
        <v>6792</v>
      </c>
      <c r="E449" s="56" t="s">
        <v>68</v>
      </c>
      <c r="F449" s="58">
        <v>3</v>
      </c>
      <c r="G449" s="59">
        <f>VLOOKUP(B449,'[3]COM DESONERAÇÃO'!$B$12:$H$2288,6,FALSE)</f>
        <v>99.78</v>
      </c>
      <c r="H449" s="60">
        <f t="shared" si="8"/>
        <v>299.33999999999997</v>
      </c>
    </row>
    <row r="450" spans="1:8" x14ac:dyDescent="0.25">
      <c r="A450" s="55" t="s">
        <v>1308</v>
      </c>
      <c r="B450" s="56" t="s">
        <v>1315</v>
      </c>
      <c r="C450" s="57" t="s">
        <v>1316</v>
      </c>
      <c r="D450" s="56" t="s">
        <v>6792</v>
      </c>
      <c r="E450" s="56" t="s">
        <v>68</v>
      </c>
      <c r="F450" s="58">
        <v>5</v>
      </c>
      <c r="G450" s="59">
        <f>VLOOKUP(B450,'[3]COM DESONERAÇÃO'!$B$12:$H$2288,6,FALSE)</f>
        <v>62.41</v>
      </c>
      <c r="H450" s="60">
        <f t="shared" si="8"/>
        <v>312.05</v>
      </c>
    </row>
    <row r="451" spans="1:8" x14ac:dyDescent="0.25">
      <c r="A451" s="55" t="s">
        <v>1311</v>
      </c>
      <c r="B451" s="56" t="s">
        <v>1318</v>
      </c>
      <c r="C451" s="57" t="s">
        <v>1319</v>
      </c>
      <c r="D451" s="56" t="s">
        <v>6792</v>
      </c>
      <c r="E451" s="56" t="s">
        <v>68</v>
      </c>
      <c r="F451" s="58">
        <v>5</v>
      </c>
      <c r="G451" s="59">
        <f>VLOOKUP(B451,'[3]COM DESONERAÇÃO'!$B$12:$H$2288,6,FALSE)</f>
        <v>62.59</v>
      </c>
      <c r="H451" s="60">
        <f t="shared" si="8"/>
        <v>312.95</v>
      </c>
    </row>
    <row r="452" spans="1:8" x14ac:dyDescent="0.25">
      <c r="A452" s="55" t="s">
        <v>1314</v>
      </c>
      <c r="B452" s="56" t="s">
        <v>1321</v>
      </c>
      <c r="C452" s="57" t="s">
        <v>1322</v>
      </c>
      <c r="D452" s="56" t="s">
        <v>6792</v>
      </c>
      <c r="E452" s="56" t="s">
        <v>68</v>
      </c>
      <c r="F452" s="58">
        <v>5</v>
      </c>
      <c r="G452" s="59">
        <f>VLOOKUP(B452,'[3]COM DESONERAÇÃO'!$B$12:$H$2288,6,FALSE)</f>
        <v>61.3</v>
      </c>
      <c r="H452" s="60">
        <f t="shared" si="8"/>
        <v>306.5</v>
      </c>
    </row>
    <row r="453" spans="1:8" x14ac:dyDescent="0.25">
      <c r="A453" s="55" t="s">
        <v>1317</v>
      </c>
      <c r="B453" s="56" t="s">
        <v>1324</v>
      </c>
      <c r="C453" s="57" t="s">
        <v>1325</v>
      </c>
      <c r="D453" s="56" t="s">
        <v>6792</v>
      </c>
      <c r="E453" s="56" t="s">
        <v>12</v>
      </c>
      <c r="F453" s="58">
        <v>5</v>
      </c>
      <c r="G453" s="59">
        <f>VLOOKUP(B453,'[3]COM DESONERAÇÃO'!$B$12:$H$2288,6,FALSE)</f>
        <v>67.89</v>
      </c>
      <c r="H453" s="60">
        <f t="shared" si="8"/>
        <v>339.45</v>
      </c>
    </row>
    <row r="454" spans="1:8" x14ac:dyDescent="0.25">
      <c r="A454" s="55" t="s">
        <v>1320</v>
      </c>
      <c r="B454" s="56" t="s">
        <v>1327</v>
      </c>
      <c r="C454" s="57" t="s">
        <v>1328</v>
      </c>
      <c r="D454" s="56" t="s">
        <v>6792</v>
      </c>
      <c r="E454" s="56" t="s">
        <v>68</v>
      </c>
      <c r="F454" s="58">
        <v>3</v>
      </c>
      <c r="G454" s="59">
        <f>VLOOKUP(B454,'[3]COM DESONERAÇÃO'!$B$12:$H$2288,6,FALSE)</f>
        <v>154.97999999999999</v>
      </c>
      <c r="H454" s="60">
        <f t="shared" si="8"/>
        <v>464.94</v>
      </c>
    </row>
    <row r="455" spans="1:8" x14ac:dyDescent="0.25">
      <c r="A455" s="55" t="s">
        <v>1323</v>
      </c>
      <c r="B455" s="56" t="s">
        <v>1330</v>
      </c>
      <c r="C455" s="57" t="s">
        <v>1331</v>
      </c>
      <c r="D455" s="56" t="s">
        <v>6792</v>
      </c>
      <c r="E455" s="56" t="s">
        <v>68</v>
      </c>
      <c r="F455" s="58">
        <v>5</v>
      </c>
      <c r="G455" s="59">
        <f>VLOOKUP(B455,'[3]COM DESONERAÇÃO'!$B$12:$H$2288,6,FALSE)</f>
        <v>140.32</v>
      </c>
      <c r="H455" s="60">
        <f t="shared" si="8"/>
        <v>701.6</v>
      </c>
    </row>
    <row r="456" spans="1:8" x14ac:dyDescent="0.25">
      <c r="A456" s="55" t="s">
        <v>1326</v>
      </c>
      <c r="B456" s="56" t="s">
        <v>1333</v>
      </c>
      <c r="C456" s="57" t="s">
        <v>1334</v>
      </c>
      <c r="D456" s="56" t="s">
        <v>6792</v>
      </c>
      <c r="E456" s="56" t="s">
        <v>68</v>
      </c>
      <c r="F456" s="58">
        <v>5</v>
      </c>
      <c r="G456" s="59">
        <f>VLOOKUP(B456,'[3]COM DESONERAÇÃO'!$B$12:$H$2288,6,FALSE)</f>
        <v>105.47</v>
      </c>
      <c r="H456" s="60">
        <f t="shared" si="8"/>
        <v>527.35</v>
      </c>
    </row>
    <row r="457" spans="1:8" x14ac:dyDescent="0.25">
      <c r="A457" s="55" t="s">
        <v>1329</v>
      </c>
      <c r="B457" s="56" t="s">
        <v>1336</v>
      </c>
      <c r="C457" s="57" t="s">
        <v>1337</v>
      </c>
      <c r="D457" s="56" t="s">
        <v>6792</v>
      </c>
      <c r="E457" s="56" t="s">
        <v>68</v>
      </c>
      <c r="F457" s="58">
        <v>5</v>
      </c>
      <c r="G457" s="59">
        <f>VLOOKUP(B457,'[3]COM DESONERAÇÃO'!$B$12:$H$2288,6,FALSE)</f>
        <v>114.98</v>
      </c>
      <c r="H457" s="60">
        <f t="shared" si="8"/>
        <v>574.9</v>
      </c>
    </row>
    <row r="458" spans="1:8" x14ac:dyDescent="0.25">
      <c r="A458" s="55" t="s">
        <v>1332</v>
      </c>
      <c r="B458" s="56" t="s">
        <v>1339</v>
      </c>
      <c r="C458" s="57" t="s">
        <v>1340</v>
      </c>
      <c r="D458" s="56" t="s">
        <v>6792</v>
      </c>
      <c r="E458" s="56" t="s">
        <v>68</v>
      </c>
      <c r="F458" s="58">
        <v>9</v>
      </c>
      <c r="G458" s="59">
        <f>VLOOKUP(B458,'[3]COM DESONERAÇÃO'!$B$12:$H$2288,6,FALSE)</f>
        <v>264.57</v>
      </c>
      <c r="H458" s="60">
        <f t="shared" si="8"/>
        <v>2381.13</v>
      </c>
    </row>
    <row r="459" spans="1:8" x14ac:dyDescent="0.25">
      <c r="A459" s="55" t="s">
        <v>1335</v>
      </c>
      <c r="B459" s="56" t="s">
        <v>1342</v>
      </c>
      <c r="C459" s="57" t="s">
        <v>1343</v>
      </c>
      <c r="D459" s="56" t="s">
        <v>6792</v>
      </c>
      <c r="E459" s="56" t="s">
        <v>68</v>
      </c>
      <c r="F459" s="58">
        <v>5</v>
      </c>
      <c r="G459" s="59">
        <f>VLOOKUP(B459,'[3]COM DESONERAÇÃO'!$B$12:$H$2288,6,FALSE)</f>
        <v>275.83</v>
      </c>
      <c r="H459" s="60">
        <f t="shared" si="8"/>
        <v>1379.15</v>
      </c>
    </row>
    <row r="460" spans="1:8" x14ac:dyDescent="0.25">
      <c r="A460" s="55" t="s">
        <v>1338</v>
      </c>
      <c r="B460" s="56" t="s">
        <v>1345</v>
      </c>
      <c r="C460" s="57" t="s">
        <v>1346</v>
      </c>
      <c r="D460" s="56" t="s">
        <v>6792</v>
      </c>
      <c r="E460" s="56" t="s">
        <v>68</v>
      </c>
      <c r="F460" s="58">
        <v>5</v>
      </c>
      <c r="G460" s="59">
        <f>VLOOKUP(B460,'[3]COM DESONERAÇÃO'!$B$12:$H$2288,6,FALSE)</f>
        <v>52.48</v>
      </c>
      <c r="H460" s="60">
        <f t="shared" si="8"/>
        <v>262.39999999999998</v>
      </c>
    </row>
    <row r="461" spans="1:8" ht="24.75" x14ac:dyDescent="0.25">
      <c r="A461" s="55" t="s">
        <v>1341</v>
      </c>
      <c r="B461" s="56" t="s">
        <v>1348</v>
      </c>
      <c r="C461" s="57" t="s">
        <v>1349</v>
      </c>
      <c r="D461" s="56" t="s">
        <v>11</v>
      </c>
      <c r="E461" s="56" t="s">
        <v>12</v>
      </c>
      <c r="F461" s="58">
        <v>5</v>
      </c>
      <c r="G461" s="59">
        <f>VLOOKUP(B461,'[3]COM DESONERAÇÃO'!$B$12:$H$2288,6,FALSE)</f>
        <v>647.91999999999996</v>
      </c>
      <c r="H461" s="60">
        <f t="shared" si="8"/>
        <v>3239.6</v>
      </c>
    </row>
    <row r="462" spans="1:8" x14ac:dyDescent="0.25">
      <c r="A462" s="55" t="s">
        <v>1344</v>
      </c>
      <c r="B462" s="56" t="s">
        <v>1351</v>
      </c>
      <c r="C462" s="57" t="s">
        <v>1352</v>
      </c>
      <c r="D462" s="56" t="s">
        <v>6792</v>
      </c>
      <c r="E462" s="56" t="s">
        <v>19</v>
      </c>
      <c r="F462" s="58">
        <v>5</v>
      </c>
      <c r="G462" s="59">
        <f>VLOOKUP(B462,'[3]COM DESONERAÇÃO'!$B$12:$H$2288,6,FALSE)</f>
        <v>5.81</v>
      </c>
      <c r="H462" s="60">
        <f t="shared" si="8"/>
        <v>29.05</v>
      </c>
    </row>
    <row r="463" spans="1:8" x14ac:dyDescent="0.25">
      <c r="A463" s="55" t="s">
        <v>1347</v>
      </c>
      <c r="B463" s="56" t="s">
        <v>1354</v>
      </c>
      <c r="C463" s="57" t="s">
        <v>1355</v>
      </c>
      <c r="D463" s="56" t="s">
        <v>6792</v>
      </c>
      <c r="E463" s="56" t="s">
        <v>19</v>
      </c>
      <c r="F463" s="58">
        <v>5</v>
      </c>
      <c r="G463" s="59">
        <f>VLOOKUP(B463,'[3]COM DESONERAÇÃO'!$B$12:$H$2288,6,FALSE)</f>
        <v>5.94</v>
      </c>
      <c r="H463" s="60">
        <f t="shared" si="8"/>
        <v>29.7</v>
      </c>
    </row>
    <row r="464" spans="1:8" x14ac:dyDescent="0.25">
      <c r="A464" s="55" t="s">
        <v>1350</v>
      </c>
      <c r="B464" s="56" t="s">
        <v>1357</v>
      </c>
      <c r="C464" s="57" t="s">
        <v>1358</v>
      </c>
      <c r="D464" s="56" t="s">
        <v>6792</v>
      </c>
      <c r="E464" s="56" t="s">
        <v>19</v>
      </c>
      <c r="F464" s="58">
        <v>5</v>
      </c>
      <c r="G464" s="59">
        <f>VLOOKUP(B464,'[3]COM DESONERAÇÃO'!$B$12:$H$2288,6,FALSE)</f>
        <v>5.81</v>
      </c>
      <c r="H464" s="60">
        <f t="shared" si="8"/>
        <v>29.05</v>
      </c>
    </row>
    <row r="465" spans="1:8" ht="16.5" x14ac:dyDescent="0.25">
      <c r="A465" s="55" t="s">
        <v>1353</v>
      </c>
      <c r="B465" s="56" t="s">
        <v>1360</v>
      </c>
      <c r="C465" s="57" t="s">
        <v>1361</v>
      </c>
      <c r="D465" s="56" t="s">
        <v>11</v>
      </c>
      <c r="E465" s="56" t="s">
        <v>19</v>
      </c>
      <c r="F465" s="58">
        <v>5</v>
      </c>
      <c r="G465" s="59">
        <f>VLOOKUP(B465,'[3]COM DESONERAÇÃO'!$B$12:$H$2288,6,FALSE)</f>
        <v>3.31</v>
      </c>
      <c r="H465" s="60">
        <f t="shared" si="8"/>
        <v>16.55</v>
      </c>
    </row>
    <row r="466" spans="1:8" x14ac:dyDescent="0.25">
      <c r="A466" s="55" t="s">
        <v>1356</v>
      </c>
      <c r="B466" s="56" t="s">
        <v>1363</v>
      </c>
      <c r="C466" s="57" t="s">
        <v>1364</v>
      </c>
      <c r="D466" s="56" t="s">
        <v>6792</v>
      </c>
      <c r="E466" s="56" t="s">
        <v>68</v>
      </c>
      <c r="F466" s="58">
        <v>5</v>
      </c>
      <c r="G466" s="59">
        <f>VLOOKUP(B466,'[3]COM DESONERAÇÃO'!$B$12:$H$2288,6,FALSE)</f>
        <v>15.63</v>
      </c>
      <c r="H466" s="60">
        <f t="shared" si="8"/>
        <v>78.150000000000006</v>
      </c>
    </row>
    <row r="467" spans="1:8" x14ac:dyDescent="0.25">
      <c r="A467" s="55" t="s">
        <v>1359</v>
      </c>
      <c r="B467" s="56" t="s">
        <v>1366</v>
      </c>
      <c r="C467" s="57" t="s">
        <v>1367</v>
      </c>
      <c r="D467" s="56" t="s">
        <v>36</v>
      </c>
      <c r="E467" s="56" t="s">
        <v>1368</v>
      </c>
      <c r="F467" s="58">
        <v>13</v>
      </c>
      <c r="G467" s="59">
        <f>VLOOKUP(B467,'[3]COM DESONERAÇÃO'!$B$12:$H$2288,6,FALSE)</f>
        <v>530.85</v>
      </c>
      <c r="H467" s="60">
        <f t="shared" si="8"/>
        <v>6901.05</v>
      </c>
    </row>
    <row r="468" spans="1:8" x14ac:dyDescent="0.25">
      <c r="A468" s="55" t="s">
        <v>1362</v>
      </c>
      <c r="B468" s="56" t="s">
        <v>1370</v>
      </c>
      <c r="C468" s="57" t="s">
        <v>1371</v>
      </c>
      <c r="D468" s="56" t="s">
        <v>6840</v>
      </c>
      <c r="E468" s="56" t="s">
        <v>12</v>
      </c>
      <c r="F468" s="58">
        <v>25</v>
      </c>
      <c r="G468" s="59">
        <f>VLOOKUP(B468,'[3]COM DESONERAÇÃO'!$B$12:$H$2288,6,FALSE)</f>
        <v>737.16</v>
      </c>
      <c r="H468" s="60">
        <f t="shared" si="8"/>
        <v>18429</v>
      </c>
    </row>
    <row r="469" spans="1:8" x14ac:dyDescent="0.25">
      <c r="A469" s="55" t="s">
        <v>1365</v>
      </c>
      <c r="B469" s="56" t="s">
        <v>1372</v>
      </c>
      <c r="C469" s="57" t="s">
        <v>1373</v>
      </c>
      <c r="D469" s="56" t="s">
        <v>6840</v>
      </c>
      <c r="E469" s="56" t="s">
        <v>12</v>
      </c>
      <c r="F469" s="58">
        <v>35</v>
      </c>
      <c r="G469" s="59">
        <f>VLOOKUP(B469,'[3]COM DESONERAÇÃO'!$B$12:$H$2288,6,FALSE)</f>
        <v>491.48</v>
      </c>
      <c r="H469" s="60">
        <f t="shared" si="8"/>
        <v>17201.8</v>
      </c>
    </row>
    <row r="470" spans="1:8" x14ac:dyDescent="0.25">
      <c r="A470" s="55" t="s">
        <v>1369</v>
      </c>
      <c r="B470" s="56" t="s">
        <v>1374</v>
      </c>
      <c r="C470" s="57" t="s">
        <v>1375</v>
      </c>
      <c r="D470" s="56" t="s">
        <v>6840</v>
      </c>
      <c r="E470" s="56" t="s">
        <v>12</v>
      </c>
      <c r="F470" s="58">
        <v>26</v>
      </c>
      <c r="G470" s="59">
        <f>VLOOKUP(B470,'[3]COM DESONERAÇÃO'!$B$12:$H$2288,6,FALSE)</f>
        <v>512.48</v>
      </c>
      <c r="H470" s="60">
        <f t="shared" si="8"/>
        <v>13324.48</v>
      </c>
    </row>
    <row r="471" spans="1:8" x14ac:dyDescent="0.25">
      <c r="A471" s="53" t="s">
        <v>1376</v>
      </c>
      <c r="B471" s="105" t="s">
        <v>1377</v>
      </c>
      <c r="C471" s="105"/>
      <c r="D471" s="105"/>
      <c r="E471" s="105"/>
      <c r="F471" s="105"/>
      <c r="G471" s="105"/>
      <c r="H471" s="54">
        <f>SUM(H472:H826)</f>
        <v>4329798.450000002</v>
      </c>
    </row>
    <row r="472" spans="1:8" x14ac:dyDescent="0.25">
      <c r="A472" s="55" t="s">
        <v>1378</v>
      </c>
      <c r="B472" s="56" t="s">
        <v>1379</v>
      </c>
      <c r="C472" s="57" t="s">
        <v>1380</v>
      </c>
      <c r="D472" s="56" t="s">
        <v>6792</v>
      </c>
      <c r="E472" s="56" t="s">
        <v>19</v>
      </c>
      <c r="F472" s="58">
        <v>5</v>
      </c>
      <c r="G472" s="59">
        <f>VLOOKUP(B472,'[3]COM DESONERAÇÃO'!$B$12:$H$2288,6,FALSE)</f>
        <v>1790.7</v>
      </c>
      <c r="H472" s="60">
        <f t="shared" ref="H472:H535" si="9">ROUND(F472*G472,2)</f>
        <v>8953.5</v>
      </c>
    </row>
    <row r="473" spans="1:8" x14ac:dyDescent="0.25">
      <c r="A473" s="55" t="s">
        <v>1381</v>
      </c>
      <c r="B473" s="56" t="s">
        <v>1382</v>
      </c>
      <c r="C473" s="57" t="s">
        <v>1383</v>
      </c>
      <c r="D473" s="56" t="s">
        <v>6792</v>
      </c>
      <c r="E473" s="56" t="s">
        <v>19</v>
      </c>
      <c r="F473" s="58">
        <v>5</v>
      </c>
      <c r="G473" s="59">
        <f>VLOOKUP(B473,'[3]COM DESONERAÇÃO'!$B$12:$H$2288,6,FALSE)</f>
        <v>1832.42</v>
      </c>
      <c r="H473" s="60">
        <f t="shared" si="9"/>
        <v>9162.1</v>
      </c>
    </row>
    <row r="474" spans="1:8" x14ac:dyDescent="0.25">
      <c r="A474" s="55" t="s">
        <v>1384</v>
      </c>
      <c r="B474" s="56" t="s">
        <v>1385</v>
      </c>
      <c r="C474" s="57" t="s">
        <v>1386</v>
      </c>
      <c r="D474" s="56" t="s">
        <v>6792</v>
      </c>
      <c r="E474" s="56" t="s">
        <v>19</v>
      </c>
      <c r="F474" s="58">
        <v>4</v>
      </c>
      <c r="G474" s="59">
        <f>VLOOKUP(B474,'[3]COM DESONERAÇÃO'!$B$12:$H$2288,6,FALSE)</f>
        <v>8850.61</v>
      </c>
      <c r="H474" s="60">
        <f t="shared" si="9"/>
        <v>35402.44</v>
      </c>
    </row>
    <row r="475" spans="1:8" x14ac:dyDescent="0.25">
      <c r="A475" s="55" t="s">
        <v>1387</v>
      </c>
      <c r="B475" s="56" t="s">
        <v>1388</v>
      </c>
      <c r="C475" s="57" t="s">
        <v>1389</v>
      </c>
      <c r="D475" s="56" t="s">
        <v>6792</v>
      </c>
      <c r="E475" s="56" t="s">
        <v>19</v>
      </c>
      <c r="F475" s="58">
        <v>4</v>
      </c>
      <c r="G475" s="59">
        <f>VLOOKUP(B475,'[3]COM DESONERAÇÃO'!$B$12:$H$2288,6,FALSE)</f>
        <v>13705.56</v>
      </c>
      <c r="H475" s="60">
        <f t="shared" si="9"/>
        <v>54822.239999999998</v>
      </c>
    </row>
    <row r="476" spans="1:8" x14ac:dyDescent="0.25">
      <c r="A476" s="55" t="s">
        <v>1390</v>
      </c>
      <c r="B476" s="56" t="s">
        <v>1391</v>
      </c>
      <c r="C476" s="57" t="s">
        <v>1392</v>
      </c>
      <c r="D476" s="56" t="s">
        <v>6792</v>
      </c>
      <c r="E476" s="56" t="s">
        <v>19</v>
      </c>
      <c r="F476" s="58">
        <v>2</v>
      </c>
      <c r="G476" s="59">
        <f>VLOOKUP(B476,'[3]COM DESONERAÇÃO'!$B$12:$H$2288,6,FALSE)</f>
        <v>17465.400000000001</v>
      </c>
      <c r="H476" s="60">
        <f t="shared" si="9"/>
        <v>34930.800000000003</v>
      </c>
    </row>
    <row r="477" spans="1:8" x14ac:dyDescent="0.25">
      <c r="A477" s="55" t="s">
        <v>1393</v>
      </c>
      <c r="B477" s="56" t="s">
        <v>1394</v>
      </c>
      <c r="C477" s="57" t="s">
        <v>1395</v>
      </c>
      <c r="D477" s="56" t="s">
        <v>6792</v>
      </c>
      <c r="E477" s="56" t="s">
        <v>19</v>
      </c>
      <c r="F477" s="58">
        <v>5</v>
      </c>
      <c r="G477" s="59">
        <f>VLOOKUP(B477,'[3]COM DESONERAÇÃO'!$B$12:$H$2288,6,FALSE)</f>
        <v>1913.38</v>
      </c>
      <c r="H477" s="60">
        <f t="shared" si="9"/>
        <v>9566.9</v>
      </c>
    </row>
    <row r="478" spans="1:8" x14ac:dyDescent="0.25">
      <c r="A478" s="55" t="s">
        <v>1396</v>
      </c>
      <c r="B478" s="56" t="s">
        <v>1397</v>
      </c>
      <c r="C478" s="57" t="s">
        <v>1398</v>
      </c>
      <c r="D478" s="56" t="s">
        <v>6792</v>
      </c>
      <c r="E478" s="56" t="s">
        <v>19</v>
      </c>
      <c r="F478" s="58">
        <v>3</v>
      </c>
      <c r="G478" s="59">
        <f>VLOOKUP(B478,'[3]COM DESONERAÇÃO'!$B$12:$H$2288,6,FALSE)</f>
        <v>2777.14</v>
      </c>
      <c r="H478" s="60">
        <f t="shared" si="9"/>
        <v>8331.42</v>
      </c>
    </row>
    <row r="479" spans="1:8" x14ac:dyDescent="0.25">
      <c r="A479" s="55" t="s">
        <v>1399</v>
      </c>
      <c r="B479" s="56" t="s">
        <v>1400</v>
      </c>
      <c r="C479" s="57" t="s">
        <v>1401</v>
      </c>
      <c r="D479" s="56" t="s">
        <v>6792</v>
      </c>
      <c r="E479" s="56" t="s">
        <v>68</v>
      </c>
      <c r="F479" s="58">
        <v>25</v>
      </c>
      <c r="G479" s="59">
        <f>VLOOKUP(B479,'[3]COM DESONERAÇÃO'!$B$12:$H$2288,6,FALSE)</f>
        <v>28.25</v>
      </c>
      <c r="H479" s="60">
        <f t="shared" si="9"/>
        <v>706.25</v>
      </c>
    </row>
    <row r="480" spans="1:8" x14ac:dyDescent="0.25">
      <c r="A480" s="55" t="s">
        <v>1402</v>
      </c>
      <c r="B480" s="56" t="s">
        <v>1403</v>
      </c>
      <c r="C480" s="57" t="s">
        <v>1404</v>
      </c>
      <c r="D480" s="56" t="s">
        <v>6792</v>
      </c>
      <c r="E480" s="56" t="s">
        <v>68</v>
      </c>
      <c r="F480" s="58">
        <v>11</v>
      </c>
      <c r="G480" s="59">
        <f>VLOOKUP(B480,'[3]COM DESONERAÇÃO'!$B$12:$H$2288,6,FALSE)</f>
        <v>12.78</v>
      </c>
      <c r="H480" s="60">
        <f t="shared" si="9"/>
        <v>140.58000000000001</v>
      </c>
    </row>
    <row r="481" spans="1:8" x14ac:dyDescent="0.25">
      <c r="A481" s="55" t="s">
        <v>1405</v>
      </c>
      <c r="B481" s="56" t="s">
        <v>1406</v>
      </c>
      <c r="C481" s="57" t="s">
        <v>1407</v>
      </c>
      <c r="D481" s="56" t="s">
        <v>6792</v>
      </c>
      <c r="E481" s="56" t="s">
        <v>19</v>
      </c>
      <c r="F481" s="58">
        <v>2</v>
      </c>
      <c r="G481" s="59">
        <f>VLOOKUP(B481,'[3]COM DESONERAÇÃO'!$B$12:$H$2288,6,FALSE)</f>
        <v>792.97</v>
      </c>
      <c r="H481" s="60">
        <f t="shared" si="9"/>
        <v>1585.94</v>
      </c>
    </row>
    <row r="482" spans="1:8" x14ac:dyDescent="0.25">
      <c r="A482" s="55" t="s">
        <v>1408</v>
      </c>
      <c r="B482" s="56" t="s">
        <v>1409</v>
      </c>
      <c r="C482" s="57" t="s">
        <v>1410</v>
      </c>
      <c r="D482" s="56" t="s">
        <v>6792</v>
      </c>
      <c r="E482" s="56" t="s">
        <v>68</v>
      </c>
      <c r="F482" s="58">
        <v>143</v>
      </c>
      <c r="G482" s="59">
        <f>VLOOKUP(B482,'[3]COM DESONERAÇÃO'!$B$12:$H$2288,6,FALSE)</f>
        <v>171.34</v>
      </c>
      <c r="H482" s="60">
        <f t="shared" si="9"/>
        <v>24501.62</v>
      </c>
    </row>
    <row r="483" spans="1:8" x14ac:dyDescent="0.25">
      <c r="A483" s="55" t="s">
        <v>1411</v>
      </c>
      <c r="B483" s="56" t="s">
        <v>1412</v>
      </c>
      <c r="C483" s="57" t="s">
        <v>1413</v>
      </c>
      <c r="D483" s="56" t="s">
        <v>6792</v>
      </c>
      <c r="E483" s="56" t="s">
        <v>68</v>
      </c>
      <c r="F483" s="58">
        <v>3</v>
      </c>
      <c r="G483" s="59">
        <f>VLOOKUP(B483,'[3]COM DESONERAÇÃO'!$B$12:$H$2288,6,FALSE)</f>
        <v>187.61</v>
      </c>
      <c r="H483" s="60">
        <f t="shared" si="9"/>
        <v>562.83000000000004</v>
      </c>
    </row>
    <row r="484" spans="1:8" x14ac:dyDescent="0.25">
      <c r="A484" s="55" t="s">
        <v>1414</v>
      </c>
      <c r="B484" s="56" t="s">
        <v>1415</v>
      </c>
      <c r="C484" s="57" t="s">
        <v>1416</v>
      </c>
      <c r="D484" s="56" t="s">
        <v>6792</v>
      </c>
      <c r="E484" s="56" t="s">
        <v>68</v>
      </c>
      <c r="F484" s="58">
        <v>5</v>
      </c>
      <c r="G484" s="59">
        <f>VLOOKUP(B484,'[3]COM DESONERAÇÃO'!$B$12:$H$2288,6,FALSE)</f>
        <v>246.83</v>
      </c>
      <c r="H484" s="60">
        <f t="shared" si="9"/>
        <v>1234.1500000000001</v>
      </c>
    </row>
    <row r="485" spans="1:8" x14ac:dyDescent="0.25">
      <c r="A485" s="55" t="s">
        <v>1417</v>
      </c>
      <c r="B485" s="56" t="s">
        <v>1418</v>
      </c>
      <c r="C485" s="57" t="s">
        <v>1419</v>
      </c>
      <c r="D485" s="56" t="s">
        <v>6792</v>
      </c>
      <c r="E485" s="56" t="s">
        <v>68</v>
      </c>
      <c r="F485" s="58">
        <v>5</v>
      </c>
      <c r="G485" s="59">
        <f>VLOOKUP(B485,'[3]COM DESONERAÇÃO'!$B$12:$H$2288,6,FALSE)</f>
        <v>271.38</v>
      </c>
      <c r="H485" s="60">
        <f t="shared" si="9"/>
        <v>1356.9</v>
      </c>
    </row>
    <row r="486" spans="1:8" x14ac:dyDescent="0.25">
      <c r="A486" s="55" t="s">
        <v>1420</v>
      </c>
      <c r="B486" s="56" t="s">
        <v>1421</v>
      </c>
      <c r="C486" s="57" t="s">
        <v>1422</v>
      </c>
      <c r="D486" s="56" t="s">
        <v>6792</v>
      </c>
      <c r="E486" s="56" t="s">
        <v>68</v>
      </c>
      <c r="F486" s="58">
        <v>5</v>
      </c>
      <c r="G486" s="59">
        <f>VLOOKUP(B486,'[3]COM DESONERAÇÃO'!$B$12:$H$2288,6,FALSE)</f>
        <v>40.909999999999997</v>
      </c>
      <c r="H486" s="60">
        <f t="shared" si="9"/>
        <v>204.55</v>
      </c>
    </row>
    <row r="487" spans="1:8" ht="24.75" x14ac:dyDescent="0.25">
      <c r="A487" s="55" t="s">
        <v>1423</v>
      </c>
      <c r="B487" s="56" t="s">
        <v>1424</v>
      </c>
      <c r="C487" s="57" t="s">
        <v>1425</v>
      </c>
      <c r="D487" s="56" t="s">
        <v>11</v>
      </c>
      <c r="E487" s="56" t="s">
        <v>68</v>
      </c>
      <c r="F487" s="58">
        <v>3</v>
      </c>
      <c r="G487" s="59">
        <f>VLOOKUP(B487,'[3]COM DESONERAÇÃO'!$B$12:$H$2288,6,FALSE)</f>
        <v>70.34</v>
      </c>
      <c r="H487" s="60">
        <f t="shared" si="9"/>
        <v>211.02</v>
      </c>
    </row>
    <row r="488" spans="1:8" ht="24.75" x14ac:dyDescent="0.25">
      <c r="A488" s="55" t="s">
        <v>1426</v>
      </c>
      <c r="B488" s="56" t="s">
        <v>1427</v>
      </c>
      <c r="C488" s="57" t="s">
        <v>1428</v>
      </c>
      <c r="D488" s="56" t="s">
        <v>11</v>
      </c>
      <c r="E488" s="56" t="s">
        <v>68</v>
      </c>
      <c r="F488" s="58">
        <v>34</v>
      </c>
      <c r="G488" s="59">
        <f>VLOOKUP(B488,'[3]COM DESONERAÇÃO'!$B$12:$H$2288,6,FALSE)</f>
        <v>108.48</v>
      </c>
      <c r="H488" s="60">
        <f t="shared" si="9"/>
        <v>3688.32</v>
      </c>
    </row>
    <row r="489" spans="1:8" ht="24.75" x14ac:dyDescent="0.25">
      <c r="A489" s="55" t="s">
        <v>1429</v>
      </c>
      <c r="B489" s="56" t="s">
        <v>1430</v>
      </c>
      <c r="C489" s="57" t="s">
        <v>1431</v>
      </c>
      <c r="D489" s="56" t="s">
        <v>11</v>
      </c>
      <c r="E489" s="56" t="s">
        <v>68</v>
      </c>
      <c r="F489" s="58">
        <v>5</v>
      </c>
      <c r="G489" s="59">
        <f>VLOOKUP(B489,'[3]COM DESONERAÇÃO'!$B$12:$H$2288,6,FALSE)</f>
        <v>136.58000000000001</v>
      </c>
      <c r="H489" s="60">
        <f t="shared" si="9"/>
        <v>682.9</v>
      </c>
    </row>
    <row r="490" spans="1:8" ht="24.75" x14ac:dyDescent="0.25">
      <c r="A490" s="55" t="s">
        <v>1432</v>
      </c>
      <c r="B490" s="56" t="s">
        <v>1433</v>
      </c>
      <c r="C490" s="57" t="s">
        <v>1434</v>
      </c>
      <c r="D490" s="56" t="s">
        <v>11</v>
      </c>
      <c r="E490" s="56" t="s">
        <v>68</v>
      </c>
      <c r="F490" s="58">
        <v>5</v>
      </c>
      <c r="G490" s="59">
        <f>VLOOKUP(B490,'[3]COM DESONERAÇÃO'!$B$12:$H$2288,6,FALSE)</f>
        <v>165.22</v>
      </c>
      <c r="H490" s="60">
        <f t="shared" si="9"/>
        <v>826.1</v>
      </c>
    </row>
    <row r="491" spans="1:8" ht="24.75" x14ac:dyDescent="0.25">
      <c r="A491" s="55" t="s">
        <v>1435</v>
      </c>
      <c r="B491" s="56" t="s">
        <v>1436</v>
      </c>
      <c r="C491" s="57" t="s">
        <v>1437</v>
      </c>
      <c r="D491" s="56" t="s">
        <v>11</v>
      </c>
      <c r="E491" s="56" t="s">
        <v>68</v>
      </c>
      <c r="F491" s="58">
        <v>5</v>
      </c>
      <c r="G491" s="59">
        <f>VLOOKUP(B491,'[3]COM DESONERAÇÃO'!$B$12:$H$2288,6,FALSE)</f>
        <v>198.8</v>
      </c>
      <c r="H491" s="60">
        <f t="shared" si="9"/>
        <v>994</v>
      </c>
    </row>
    <row r="492" spans="1:8" x14ac:dyDescent="0.25">
      <c r="A492" s="55" t="s">
        <v>1438</v>
      </c>
      <c r="B492" s="56" t="s">
        <v>1439</v>
      </c>
      <c r="C492" s="57" t="s">
        <v>1440</v>
      </c>
      <c r="D492" s="56" t="s">
        <v>6792</v>
      </c>
      <c r="E492" s="56" t="s">
        <v>68</v>
      </c>
      <c r="F492" s="58">
        <v>5</v>
      </c>
      <c r="G492" s="59">
        <f>VLOOKUP(B492,'[3]COM DESONERAÇÃO'!$B$12:$H$2288,6,FALSE)</f>
        <v>69.7</v>
      </c>
      <c r="H492" s="60">
        <f t="shared" si="9"/>
        <v>348.5</v>
      </c>
    </row>
    <row r="493" spans="1:8" x14ac:dyDescent="0.25">
      <c r="A493" s="55" t="s">
        <v>1441</v>
      </c>
      <c r="B493" s="56" t="s">
        <v>1442</v>
      </c>
      <c r="C493" s="57" t="s">
        <v>1443</v>
      </c>
      <c r="D493" s="56" t="s">
        <v>6792</v>
      </c>
      <c r="E493" s="56" t="s">
        <v>68</v>
      </c>
      <c r="F493" s="58">
        <v>3</v>
      </c>
      <c r="G493" s="59">
        <f>VLOOKUP(B493,'[3]COM DESONERAÇÃO'!$B$12:$H$2288,6,FALSE)</f>
        <v>79.959999999999994</v>
      </c>
      <c r="H493" s="60">
        <f t="shared" si="9"/>
        <v>239.88</v>
      </c>
    </row>
    <row r="494" spans="1:8" ht="33" x14ac:dyDescent="0.25">
      <c r="A494" s="55" t="s">
        <v>1444</v>
      </c>
      <c r="B494" s="56" t="s">
        <v>1445</v>
      </c>
      <c r="C494" s="57" t="s">
        <v>1446</v>
      </c>
      <c r="D494" s="56" t="s">
        <v>11</v>
      </c>
      <c r="E494" s="56" t="s">
        <v>68</v>
      </c>
      <c r="F494" s="58">
        <v>15</v>
      </c>
      <c r="G494" s="59">
        <f>VLOOKUP(B494,'[3]COM DESONERAÇÃO'!$B$12:$H$2288,6,FALSE)</f>
        <v>47.06</v>
      </c>
      <c r="H494" s="60">
        <f t="shared" si="9"/>
        <v>705.9</v>
      </c>
    </row>
    <row r="495" spans="1:8" ht="33" x14ac:dyDescent="0.25">
      <c r="A495" s="55" t="s">
        <v>1447</v>
      </c>
      <c r="B495" s="56" t="s">
        <v>1448</v>
      </c>
      <c r="C495" s="57" t="s">
        <v>1449</v>
      </c>
      <c r="D495" s="56" t="s">
        <v>11</v>
      </c>
      <c r="E495" s="56" t="s">
        <v>68</v>
      </c>
      <c r="F495" s="58">
        <v>53</v>
      </c>
      <c r="G495" s="59">
        <f>VLOOKUP(B495,'[3]COM DESONERAÇÃO'!$B$12:$H$2288,6,FALSE)</f>
        <v>124.33</v>
      </c>
      <c r="H495" s="60">
        <f t="shared" si="9"/>
        <v>6589.49</v>
      </c>
    </row>
    <row r="496" spans="1:8" ht="24.75" x14ac:dyDescent="0.25">
      <c r="A496" s="55" t="s">
        <v>1450</v>
      </c>
      <c r="B496" s="56" t="s">
        <v>1451</v>
      </c>
      <c r="C496" s="57" t="s">
        <v>1452</v>
      </c>
      <c r="D496" s="56" t="s">
        <v>11</v>
      </c>
      <c r="E496" s="56" t="s">
        <v>68</v>
      </c>
      <c r="F496" s="58">
        <v>5</v>
      </c>
      <c r="G496" s="59">
        <f>VLOOKUP(B496,'[3]COM DESONERAÇÃO'!$B$12:$H$2288,6,FALSE)</f>
        <v>217.74</v>
      </c>
      <c r="H496" s="60">
        <f t="shared" si="9"/>
        <v>1088.7</v>
      </c>
    </row>
    <row r="497" spans="1:8" x14ac:dyDescent="0.25">
      <c r="A497" s="55" t="s">
        <v>1453</v>
      </c>
      <c r="B497" s="56" t="s">
        <v>1454</v>
      </c>
      <c r="C497" s="57" t="s">
        <v>1455</v>
      </c>
      <c r="D497" s="56" t="s">
        <v>6792</v>
      </c>
      <c r="E497" s="56" t="s">
        <v>68</v>
      </c>
      <c r="F497" s="58">
        <v>5</v>
      </c>
      <c r="G497" s="59">
        <f>VLOOKUP(B497,'[3]COM DESONERAÇÃO'!$B$12:$H$2288,6,FALSE)</f>
        <v>552.02</v>
      </c>
      <c r="H497" s="60">
        <f t="shared" si="9"/>
        <v>2760.1</v>
      </c>
    </row>
    <row r="498" spans="1:8" x14ac:dyDescent="0.25">
      <c r="A498" s="55" t="s">
        <v>1456</v>
      </c>
      <c r="B498" s="56" t="s">
        <v>1457</v>
      </c>
      <c r="C498" s="57" t="s">
        <v>1401</v>
      </c>
      <c r="D498" s="56" t="s">
        <v>6792</v>
      </c>
      <c r="E498" s="56" t="s">
        <v>68</v>
      </c>
      <c r="F498" s="58">
        <v>5</v>
      </c>
      <c r="G498" s="59">
        <f>VLOOKUP(B498,'[3]COM DESONERAÇÃO'!$B$12:$H$2288,6,FALSE)</f>
        <v>28.25</v>
      </c>
      <c r="H498" s="60">
        <f t="shared" si="9"/>
        <v>141.25</v>
      </c>
    </row>
    <row r="499" spans="1:8" ht="16.5" x14ac:dyDescent="0.25">
      <c r="A499" s="55" t="s">
        <v>1458</v>
      </c>
      <c r="B499" s="56" t="s">
        <v>1459</v>
      </c>
      <c r="C499" s="57" t="s">
        <v>1460</v>
      </c>
      <c r="D499" s="56" t="s">
        <v>11</v>
      </c>
      <c r="E499" s="56" t="s">
        <v>68</v>
      </c>
      <c r="F499" s="58">
        <v>52</v>
      </c>
      <c r="G499" s="59">
        <f>VLOOKUP(B499,'[3]COM DESONERAÇÃO'!$B$12:$H$2288,6,FALSE)</f>
        <v>34.72</v>
      </c>
      <c r="H499" s="60">
        <f t="shared" si="9"/>
        <v>1805.44</v>
      </c>
    </row>
    <row r="500" spans="1:8" x14ac:dyDescent="0.25">
      <c r="A500" s="55" t="s">
        <v>1461</v>
      </c>
      <c r="B500" s="56" t="s">
        <v>1462</v>
      </c>
      <c r="C500" s="57" t="s">
        <v>1463</v>
      </c>
      <c r="D500" s="56" t="s">
        <v>6792</v>
      </c>
      <c r="E500" s="56" t="s">
        <v>68</v>
      </c>
      <c r="F500" s="58">
        <v>755</v>
      </c>
      <c r="G500" s="59">
        <f>VLOOKUP(B500,'[3]COM DESONERAÇÃO'!$B$12:$H$2288,6,FALSE)</f>
        <v>22.53</v>
      </c>
      <c r="H500" s="60">
        <f t="shared" si="9"/>
        <v>17010.150000000001</v>
      </c>
    </row>
    <row r="501" spans="1:8" ht="16.5" x14ac:dyDescent="0.25">
      <c r="A501" s="55" t="s">
        <v>1464</v>
      </c>
      <c r="B501" s="56" t="s">
        <v>1465</v>
      </c>
      <c r="C501" s="57" t="s">
        <v>1466</v>
      </c>
      <c r="D501" s="56" t="s">
        <v>11</v>
      </c>
      <c r="E501" s="56" t="s">
        <v>68</v>
      </c>
      <c r="F501" s="58">
        <v>1402</v>
      </c>
      <c r="G501" s="59">
        <f>VLOOKUP(B501,'[3]COM DESONERAÇÃO'!$B$12:$H$2288,6,FALSE)</f>
        <v>5.8</v>
      </c>
      <c r="H501" s="60">
        <f t="shared" si="9"/>
        <v>8131.6</v>
      </c>
    </row>
    <row r="502" spans="1:8" ht="16.5" x14ac:dyDescent="0.25">
      <c r="A502" s="55" t="s">
        <v>1467</v>
      </c>
      <c r="B502" s="56" t="s">
        <v>1468</v>
      </c>
      <c r="C502" s="57" t="s">
        <v>1469</v>
      </c>
      <c r="D502" s="56" t="s">
        <v>11</v>
      </c>
      <c r="E502" s="56" t="s">
        <v>68</v>
      </c>
      <c r="F502" s="58">
        <v>630</v>
      </c>
      <c r="G502" s="59">
        <f>VLOOKUP(B502,'[3]COM DESONERAÇÃO'!$B$12:$H$2288,6,FALSE)</f>
        <v>11.33</v>
      </c>
      <c r="H502" s="60">
        <f t="shared" si="9"/>
        <v>7137.9</v>
      </c>
    </row>
    <row r="503" spans="1:8" ht="16.5" x14ac:dyDescent="0.25">
      <c r="A503" s="55" t="s">
        <v>1470</v>
      </c>
      <c r="B503" s="56" t="s">
        <v>1471</v>
      </c>
      <c r="C503" s="57" t="s">
        <v>1472</v>
      </c>
      <c r="D503" s="56" t="s">
        <v>11</v>
      </c>
      <c r="E503" s="56" t="s">
        <v>68</v>
      </c>
      <c r="F503" s="58">
        <v>604</v>
      </c>
      <c r="G503" s="59">
        <f>VLOOKUP(B503,'[3]COM DESONERAÇÃO'!$B$12:$H$2288,6,FALSE)</f>
        <v>17.239999999999998</v>
      </c>
      <c r="H503" s="60">
        <f t="shared" si="9"/>
        <v>10412.959999999999</v>
      </c>
    </row>
    <row r="504" spans="1:8" ht="16.5" x14ac:dyDescent="0.25">
      <c r="A504" s="55" t="s">
        <v>1473</v>
      </c>
      <c r="B504" s="56" t="s">
        <v>1474</v>
      </c>
      <c r="C504" s="57" t="s">
        <v>1475</v>
      </c>
      <c r="D504" s="56" t="s">
        <v>11</v>
      </c>
      <c r="E504" s="56" t="s">
        <v>68</v>
      </c>
      <c r="F504" s="58">
        <v>604</v>
      </c>
      <c r="G504" s="59">
        <f>VLOOKUP(B504,'[3]COM DESONERAÇÃO'!$B$12:$H$2288,6,FALSE)</f>
        <v>19.12</v>
      </c>
      <c r="H504" s="60">
        <f t="shared" si="9"/>
        <v>11548.48</v>
      </c>
    </row>
    <row r="505" spans="1:8" ht="16.5" x14ac:dyDescent="0.25">
      <c r="A505" s="55" t="s">
        <v>1476</v>
      </c>
      <c r="B505" s="56" t="s">
        <v>1477</v>
      </c>
      <c r="C505" s="57" t="s">
        <v>1478</v>
      </c>
      <c r="D505" s="56" t="s">
        <v>11</v>
      </c>
      <c r="E505" s="56" t="s">
        <v>68</v>
      </c>
      <c r="F505" s="58">
        <v>252</v>
      </c>
      <c r="G505" s="59">
        <f>VLOOKUP(B505,'[3]COM DESONERAÇÃO'!$B$12:$H$2288,6,FALSE)</f>
        <v>30.42</v>
      </c>
      <c r="H505" s="60">
        <f t="shared" si="9"/>
        <v>7665.84</v>
      </c>
    </row>
    <row r="506" spans="1:8" ht="16.5" x14ac:dyDescent="0.25">
      <c r="A506" s="55" t="s">
        <v>1479</v>
      </c>
      <c r="B506" s="56" t="s">
        <v>1480</v>
      </c>
      <c r="C506" s="57" t="s">
        <v>1481</v>
      </c>
      <c r="D506" s="56" t="s">
        <v>11</v>
      </c>
      <c r="E506" s="56" t="s">
        <v>68</v>
      </c>
      <c r="F506" s="58">
        <v>252</v>
      </c>
      <c r="G506" s="59">
        <f>VLOOKUP(B506,'[3]COM DESONERAÇÃO'!$B$12:$H$2288,6,FALSE)</f>
        <v>49.33</v>
      </c>
      <c r="H506" s="60">
        <f t="shared" si="9"/>
        <v>12431.16</v>
      </c>
    </row>
    <row r="507" spans="1:8" ht="16.5" x14ac:dyDescent="0.25">
      <c r="A507" s="55" t="s">
        <v>1482</v>
      </c>
      <c r="B507" s="56" t="s">
        <v>1483</v>
      </c>
      <c r="C507" s="57" t="s">
        <v>1484</v>
      </c>
      <c r="D507" s="56" t="s">
        <v>11</v>
      </c>
      <c r="E507" s="56" t="s">
        <v>68</v>
      </c>
      <c r="F507" s="58">
        <v>127</v>
      </c>
      <c r="G507" s="59">
        <f>VLOOKUP(B507,'[3]COM DESONERAÇÃO'!$B$12:$H$2288,6,FALSE)</f>
        <v>67.760000000000005</v>
      </c>
      <c r="H507" s="60">
        <f t="shared" si="9"/>
        <v>8605.52</v>
      </c>
    </row>
    <row r="508" spans="1:8" x14ac:dyDescent="0.25">
      <c r="A508" s="55" t="s">
        <v>1485</v>
      </c>
      <c r="B508" s="56" t="s">
        <v>1486</v>
      </c>
      <c r="C508" s="57" t="s">
        <v>1487</v>
      </c>
      <c r="D508" s="56" t="s">
        <v>6792</v>
      </c>
      <c r="E508" s="56" t="s">
        <v>68</v>
      </c>
      <c r="F508" s="58">
        <v>127</v>
      </c>
      <c r="G508" s="59">
        <f>VLOOKUP(B508,'[3]COM DESONERAÇÃO'!$B$12:$H$2288,6,FALSE)</f>
        <v>168.88</v>
      </c>
      <c r="H508" s="60">
        <f t="shared" si="9"/>
        <v>21447.759999999998</v>
      </c>
    </row>
    <row r="509" spans="1:8" ht="16.5" x14ac:dyDescent="0.25">
      <c r="A509" s="55" t="s">
        <v>1488</v>
      </c>
      <c r="B509" s="56" t="s">
        <v>1489</v>
      </c>
      <c r="C509" s="57" t="s">
        <v>1490</v>
      </c>
      <c r="D509" s="56" t="s">
        <v>11</v>
      </c>
      <c r="E509" s="56" t="s">
        <v>19</v>
      </c>
      <c r="F509" s="58">
        <v>31</v>
      </c>
      <c r="G509" s="59">
        <f>VLOOKUP(B509,'[3]COM DESONERAÇÃO'!$B$12:$H$2288,6,FALSE)</f>
        <v>28.73</v>
      </c>
      <c r="H509" s="60">
        <f t="shared" si="9"/>
        <v>890.63</v>
      </c>
    </row>
    <row r="510" spans="1:8" ht="16.5" x14ac:dyDescent="0.25">
      <c r="A510" s="55" t="s">
        <v>1491</v>
      </c>
      <c r="B510" s="56" t="s">
        <v>1492</v>
      </c>
      <c r="C510" s="57" t="s">
        <v>1493</v>
      </c>
      <c r="D510" s="56" t="s">
        <v>11</v>
      </c>
      <c r="E510" s="56" t="s">
        <v>19</v>
      </c>
      <c r="F510" s="58">
        <v>32</v>
      </c>
      <c r="G510" s="59">
        <f>VLOOKUP(B510,'[3]COM DESONERAÇÃO'!$B$12:$H$2288,6,FALSE)</f>
        <v>32.54</v>
      </c>
      <c r="H510" s="60">
        <f t="shared" si="9"/>
        <v>1041.28</v>
      </c>
    </row>
    <row r="511" spans="1:8" ht="16.5" x14ac:dyDescent="0.25">
      <c r="A511" s="55" t="s">
        <v>1494</v>
      </c>
      <c r="B511" s="56" t="s">
        <v>1495</v>
      </c>
      <c r="C511" s="57" t="s">
        <v>1496</v>
      </c>
      <c r="D511" s="56" t="s">
        <v>11</v>
      </c>
      <c r="E511" s="56" t="s">
        <v>19</v>
      </c>
      <c r="F511" s="58">
        <v>32</v>
      </c>
      <c r="G511" s="59">
        <f>VLOOKUP(B511,'[3]COM DESONERAÇÃO'!$B$12:$H$2288,6,FALSE)</f>
        <v>67.709999999999994</v>
      </c>
      <c r="H511" s="60">
        <f t="shared" si="9"/>
        <v>2166.7199999999998</v>
      </c>
    </row>
    <row r="512" spans="1:8" ht="16.5" x14ac:dyDescent="0.25">
      <c r="A512" s="55" t="s">
        <v>1497</v>
      </c>
      <c r="B512" s="56" t="s">
        <v>1498</v>
      </c>
      <c r="C512" s="57" t="s">
        <v>1499</v>
      </c>
      <c r="D512" s="56" t="s">
        <v>11</v>
      </c>
      <c r="E512" s="56" t="s">
        <v>19</v>
      </c>
      <c r="F512" s="58">
        <v>36</v>
      </c>
      <c r="G512" s="59">
        <f>VLOOKUP(B512,'[3]COM DESONERAÇÃO'!$B$12:$H$2288,6,FALSE)</f>
        <v>85.99</v>
      </c>
      <c r="H512" s="60">
        <f t="shared" si="9"/>
        <v>3095.64</v>
      </c>
    </row>
    <row r="513" spans="1:8" ht="16.5" x14ac:dyDescent="0.25">
      <c r="A513" s="55" t="s">
        <v>1500</v>
      </c>
      <c r="B513" s="56" t="s">
        <v>1501</v>
      </c>
      <c r="C513" s="57" t="s">
        <v>1502</v>
      </c>
      <c r="D513" s="56" t="s">
        <v>11</v>
      </c>
      <c r="E513" s="56" t="s">
        <v>19</v>
      </c>
      <c r="F513" s="58">
        <v>33</v>
      </c>
      <c r="G513" s="59">
        <f>VLOOKUP(B513,'[3]COM DESONERAÇÃO'!$B$12:$H$2288,6,FALSE)</f>
        <v>118.02</v>
      </c>
      <c r="H513" s="60">
        <f t="shared" si="9"/>
        <v>3894.66</v>
      </c>
    </row>
    <row r="514" spans="1:8" ht="16.5" x14ac:dyDescent="0.25">
      <c r="A514" s="55" t="s">
        <v>1503</v>
      </c>
      <c r="B514" s="56" t="s">
        <v>1504</v>
      </c>
      <c r="C514" s="57" t="s">
        <v>1505</v>
      </c>
      <c r="D514" s="56" t="s">
        <v>11</v>
      </c>
      <c r="E514" s="56" t="s">
        <v>19</v>
      </c>
      <c r="F514" s="58">
        <v>26</v>
      </c>
      <c r="G514" s="59">
        <f>VLOOKUP(B514,'[3]COM DESONERAÇÃO'!$B$12:$H$2288,6,FALSE)</f>
        <v>228.52</v>
      </c>
      <c r="H514" s="60">
        <f t="shared" si="9"/>
        <v>5941.52</v>
      </c>
    </row>
    <row r="515" spans="1:8" ht="16.5" x14ac:dyDescent="0.25">
      <c r="A515" s="55" t="s">
        <v>1506</v>
      </c>
      <c r="B515" s="56" t="s">
        <v>1507</v>
      </c>
      <c r="C515" s="57" t="s">
        <v>1508</v>
      </c>
      <c r="D515" s="56" t="s">
        <v>11</v>
      </c>
      <c r="E515" s="56" t="s">
        <v>19</v>
      </c>
      <c r="F515" s="58">
        <v>12</v>
      </c>
      <c r="G515" s="59">
        <f>VLOOKUP(B515,'[3]COM DESONERAÇÃO'!$B$12:$H$2288,6,FALSE)</f>
        <v>277.89</v>
      </c>
      <c r="H515" s="60">
        <f t="shared" si="9"/>
        <v>3334.68</v>
      </c>
    </row>
    <row r="516" spans="1:8" ht="16.5" x14ac:dyDescent="0.25">
      <c r="A516" s="55" t="s">
        <v>1509</v>
      </c>
      <c r="B516" s="56" t="s">
        <v>1510</v>
      </c>
      <c r="C516" s="57" t="s">
        <v>1511</v>
      </c>
      <c r="D516" s="56" t="s">
        <v>11</v>
      </c>
      <c r="E516" s="56" t="s">
        <v>19</v>
      </c>
      <c r="F516" s="58">
        <v>12</v>
      </c>
      <c r="G516" s="59">
        <f>VLOOKUP(B516,'[3]COM DESONERAÇÃO'!$B$12:$H$2288,6,FALSE)</f>
        <v>548.97</v>
      </c>
      <c r="H516" s="60">
        <f t="shared" si="9"/>
        <v>6587.64</v>
      </c>
    </row>
    <row r="517" spans="1:8" ht="16.5" x14ac:dyDescent="0.25">
      <c r="A517" s="55" t="s">
        <v>1512</v>
      </c>
      <c r="B517" s="56" t="s">
        <v>1513</v>
      </c>
      <c r="C517" s="57" t="s">
        <v>1514</v>
      </c>
      <c r="D517" s="56" t="s">
        <v>11</v>
      </c>
      <c r="E517" s="56" t="s">
        <v>19</v>
      </c>
      <c r="F517" s="58">
        <v>31</v>
      </c>
      <c r="G517" s="59">
        <f>VLOOKUP(B517,'[3]COM DESONERAÇÃO'!$B$12:$H$2288,6,FALSE)</f>
        <v>21.72</v>
      </c>
      <c r="H517" s="60">
        <f t="shared" si="9"/>
        <v>673.32</v>
      </c>
    </row>
    <row r="518" spans="1:8" ht="16.5" x14ac:dyDescent="0.25">
      <c r="A518" s="55" t="s">
        <v>1515</v>
      </c>
      <c r="B518" s="56" t="s">
        <v>1516</v>
      </c>
      <c r="C518" s="57" t="s">
        <v>1517</v>
      </c>
      <c r="D518" s="56" t="s">
        <v>11</v>
      </c>
      <c r="E518" s="56" t="s">
        <v>19</v>
      </c>
      <c r="F518" s="58">
        <v>31</v>
      </c>
      <c r="G518" s="59">
        <f>VLOOKUP(B518,'[3]COM DESONERAÇÃO'!$B$12:$H$2288,6,FALSE)</f>
        <v>27.52</v>
      </c>
      <c r="H518" s="60">
        <f t="shared" si="9"/>
        <v>853.12</v>
      </c>
    </row>
    <row r="519" spans="1:8" ht="24.75" x14ac:dyDescent="0.25">
      <c r="A519" s="55" t="s">
        <v>1518</v>
      </c>
      <c r="B519" s="56" t="s">
        <v>1519</v>
      </c>
      <c r="C519" s="57" t="s">
        <v>1520</v>
      </c>
      <c r="D519" s="56" t="s">
        <v>11</v>
      </c>
      <c r="E519" s="56" t="s">
        <v>19</v>
      </c>
      <c r="F519" s="58">
        <v>52</v>
      </c>
      <c r="G519" s="59">
        <f>VLOOKUP(B519,'[3]COM DESONERAÇÃO'!$B$12:$H$2288,6,FALSE)</f>
        <v>66.69</v>
      </c>
      <c r="H519" s="60">
        <f t="shared" si="9"/>
        <v>3467.88</v>
      </c>
    </row>
    <row r="520" spans="1:8" ht="24.75" x14ac:dyDescent="0.25">
      <c r="A520" s="55" t="s">
        <v>1521</v>
      </c>
      <c r="B520" s="56" t="s">
        <v>1522</v>
      </c>
      <c r="C520" s="57" t="s">
        <v>1523</v>
      </c>
      <c r="D520" s="56" t="s">
        <v>11</v>
      </c>
      <c r="E520" s="56" t="s">
        <v>19</v>
      </c>
      <c r="F520" s="58">
        <v>122</v>
      </c>
      <c r="G520" s="59">
        <f>VLOOKUP(B520,'[3]COM DESONERAÇÃO'!$B$12:$H$2288,6,FALSE)</f>
        <v>76.19</v>
      </c>
      <c r="H520" s="60">
        <f t="shared" si="9"/>
        <v>9295.18</v>
      </c>
    </row>
    <row r="521" spans="1:8" ht="24.75" x14ac:dyDescent="0.25">
      <c r="A521" s="55" t="s">
        <v>1524</v>
      </c>
      <c r="B521" s="56" t="s">
        <v>1525</v>
      </c>
      <c r="C521" s="57" t="s">
        <v>1526</v>
      </c>
      <c r="D521" s="56" t="s">
        <v>11</v>
      </c>
      <c r="E521" s="56" t="s">
        <v>19</v>
      </c>
      <c r="F521" s="58">
        <v>162</v>
      </c>
      <c r="G521" s="59">
        <f>VLOOKUP(B521,'[3]COM DESONERAÇÃO'!$B$12:$H$2288,6,FALSE)</f>
        <v>92.54</v>
      </c>
      <c r="H521" s="60">
        <f t="shared" si="9"/>
        <v>14991.48</v>
      </c>
    </row>
    <row r="522" spans="1:8" ht="24.75" x14ac:dyDescent="0.25">
      <c r="A522" s="55" t="s">
        <v>1527</v>
      </c>
      <c r="B522" s="56" t="s">
        <v>1528</v>
      </c>
      <c r="C522" s="57" t="s">
        <v>1529</v>
      </c>
      <c r="D522" s="56" t="s">
        <v>11</v>
      </c>
      <c r="E522" s="56" t="s">
        <v>19</v>
      </c>
      <c r="F522" s="58">
        <v>152</v>
      </c>
      <c r="G522" s="59">
        <f>VLOOKUP(B522,'[3]COM DESONERAÇÃO'!$B$12:$H$2288,6,FALSE)</f>
        <v>125.61</v>
      </c>
      <c r="H522" s="60">
        <f t="shared" si="9"/>
        <v>19092.72</v>
      </c>
    </row>
    <row r="523" spans="1:8" ht="24.75" x14ac:dyDescent="0.25">
      <c r="A523" s="55" t="s">
        <v>1530</v>
      </c>
      <c r="B523" s="56" t="s">
        <v>1531</v>
      </c>
      <c r="C523" s="57" t="s">
        <v>1532</v>
      </c>
      <c r="D523" s="56" t="s">
        <v>11</v>
      </c>
      <c r="E523" s="56" t="s">
        <v>19</v>
      </c>
      <c r="F523" s="58">
        <v>102</v>
      </c>
      <c r="G523" s="59">
        <f>VLOOKUP(B523,'[3]COM DESONERAÇÃO'!$B$12:$H$2288,6,FALSE)</f>
        <v>134.4</v>
      </c>
      <c r="H523" s="60">
        <f t="shared" si="9"/>
        <v>13708.8</v>
      </c>
    </row>
    <row r="524" spans="1:8" ht="24.75" x14ac:dyDescent="0.25">
      <c r="A524" s="55" t="s">
        <v>1533</v>
      </c>
      <c r="B524" s="56" t="s">
        <v>1534</v>
      </c>
      <c r="C524" s="57" t="s">
        <v>1535</v>
      </c>
      <c r="D524" s="56" t="s">
        <v>11</v>
      </c>
      <c r="E524" s="56" t="s">
        <v>19</v>
      </c>
      <c r="F524" s="58">
        <v>26</v>
      </c>
      <c r="G524" s="59">
        <f>VLOOKUP(B524,'[3]COM DESONERAÇÃO'!$B$12:$H$2288,6,FALSE)</f>
        <v>68.3</v>
      </c>
      <c r="H524" s="60">
        <f t="shared" si="9"/>
        <v>1775.8</v>
      </c>
    </row>
    <row r="525" spans="1:8" ht="24.75" x14ac:dyDescent="0.25">
      <c r="A525" s="55" t="s">
        <v>1536</v>
      </c>
      <c r="B525" s="56" t="s">
        <v>1537</v>
      </c>
      <c r="C525" s="57" t="s">
        <v>1538</v>
      </c>
      <c r="D525" s="56" t="s">
        <v>11</v>
      </c>
      <c r="E525" s="56" t="s">
        <v>19</v>
      </c>
      <c r="F525" s="58">
        <v>77</v>
      </c>
      <c r="G525" s="59">
        <f>VLOOKUP(B525,'[3]COM DESONERAÇÃO'!$B$12:$H$2288,6,FALSE)</f>
        <v>72.67</v>
      </c>
      <c r="H525" s="60">
        <f t="shared" si="9"/>
        <v>5595.59</v>
      </c>
    </row>
    <row r="526" spans="1:8" ht="16.5" x14ac:dyDescent="0.25">
      <c r="A526" s="55" t="s">
        <v>1539</v>
      </c>
      <c r="B526" s="56" t="s">
        <v>1540</v>
      </c>
      <c r="C526" s="57" t="s">
        <v>1541</v>
      </c>
      <c r="D526" s="56" t="s">
        <v>11</v>
      </c>
      <c r="E526" s="56" t="s">
        <v>19</v>
      </c>
      <c r="F526" s="58">
        <v>4</v>
      </c>
      <c r="G526" s="59">
        <f>VLOOKUP(B526,'[3]COM DESONERAÇÃO'!$B$12:$H$2288,6,FALSE)</f>
        <v>40.74</v>
      </c>
      <c r="H526" s="60">
        <f t="shared" si="9"/>
        <v>162.96</v>
      </c>
    </row>
    <row r="527" spans="1:8" ht="16.5" x14ac:dyDescent="0.25">
      <c r="A527" s="55" t="s">
        <v>1542</v>
      </c>
      <c r="B527" s="56" t="s">
        <v>1543</v>
      </c>
      <c r="C527" s="57" t="s">
        <v>1544</v>
      </c>
      <c r="D527" s="56" t="s">
        <v>11</v>
      </c>
      <c r="E527" s="56" t="s">
        <v>19</v>
      </c>
      <c r="F527" s="58">
        <v>4</v>
      </c>
      <c r="G527" s="59">
        <f>VLOOKUP(B527,'[3]COM DESONERAÇÃO'!$B$12:$H$2288,6,FALSE)</f>
        <v>48.79</v>
      </c>
      <c r="H527" s="60">
        <f t="shared" si="9"/>
        <v>195.16</v>
      </c>
    </row>
    <row r="528" spans="1:8" ht="16.5" x14ac:dyDescent="0.25">
      <c r="A528" s="55" t="s">
        <v>1545</v>
      </c>
      <c r="B528" s="56" t="s">
        <v>1546</v>
      </c>
      <c r="C528" s="57" t="s">
        <v>1547</v>
      </c>
      <c r="D528" s="56" t="s">
        <v>11</v>
      </c>
      <c r="E528" s="56" t="s">
        <v>19</v>
      </c>
      <c r="F528" s="58">
        <v>4</v>
      </c>
      <c r="G528" s="59">
        <f>VLOOKUP(B528,'[3]COM DESONERAÇÃO'!$B$12:$H$2288,6,FALSE)</f>
        <v>65.84</v>
      </c>
      <c r="H528" s="60">
        <f t="shared" si="9"/>
        <v>263.36</v>
      </c>
    </row>
    <row r="529" spans="1:8" ht="16.5" x14ac:dyDescent="0.25">
      <c r="A529" s="55" t="s">
        <v>1548</v>
      </c>
      <c r="B529" s="56" t="s">
        <v>1549</v>
      </c>
      <c r="C529" s="57" t="s">
        <v>1550</v>
      </c>
      <c r="D529" s="56" t="s">
        <v>11</v>
      </c>
      <c r="E529" s="56" t="s">
        <v>19</v>
      </c>
      <c r="F529" s="58">
        <v>4</v>
      </c>
      <c r="G529" s="59">
        <f>VLOOKUP(B529,'[3]COM DESONERAÇÃO'!$B$12:$H$2288,6,FALSE)</f>
        <v>177.66</v>
      </c>
      <c r="H529" s="60">
        <f t="shared" si="9"/>
        <v>710.64</v>
      </c>
    </row>
    <row r="530" spans="1:8" ht="16.5" x14ac:dyDescent="0.25">
      <c r="A530" s="55" t="s">
        <v>1551</v>
      </c>
      <c r="B530" s="56" t="s">
        <v>1552</v>
      </c>
      <c r="C530" s="57" t="s">
        <v>1553</v>
      </c>
      <c r="D530" s="56" t="s">
        <v>6840</v>
      </c>
      <c r="E530" s="56" t="s">
        <v>19</v>
      </c>
      <c r="F530" s="58">
        <v>4</v>
      </c>
      <c r="G530" s="59">
        <f>VLOOKUP(B530,'[3]COM DESONERAÇÃO'!$B$12:$H$2288,6,FALSE)</f>
        <v>1333.72</v>
      </c>
      <c r="H530" s="60">
        <f t="shared" si="9"/>
        <v>5334.88</v>
      </c>
    </row>
    <row r="531" spans="1:8" ht="24.75" x14ac:dyDescent="0.25">
      <c r="A531" s="55" t="s">
        <v>1554</v>
      </c>
      <c r="B531" s="56" t="s">
        <v>1555</v>
      </c>
      <c r="C531" s="57" t="s">
        <v>1556</v>
      </c>
      <c r="D531" s="56" t="s">
        <v>11</v>
      </c>
      <c r="E531" s="56" t="s">
        <v>19</v>
      </c>
      <c r="F531" s="58">
        <v>52</v>
      </c>
      <c r="G531" s="59">
        <f>VLOOKUP(B531,'[3]COM DESONERAÇÃO'!$B$12:$H$2288,6,FALSE)</f>
        <v>437.71</v>
      </c>
      <c r="H531" s="60">
        <f t="shared" si="9"/>
        <v>22760.92</v>
      </c>
    </row>
    <row r="532" spans="1:8" x14ac:dyDescent="0.25">
      <c r="A532" s="55" t="s">
        <v>1557</v>
      </c>
      <c r="B532" s="56" t="s">
        <v>1558</v>
      </c>
      <c r="C532" s="57" t="s">
        <v>1559</v>
      </c>
      <c r="D532" s="56" t="s">
        <v>6792</v>
      </c>
      <c r="E532" s="56" t="s">
        <v>19</v>
      </c>
      <c r="F532" s="58">
        <v>52</v>
      </c>
      <c r="G532" s="59">
        <f>VLOOKUP(B532,'[3]COM DESONERAÇÃO'!$B$12:$H$2288,6,FALSE)</f>
        <v>543.29</v>
      </c>
      <c r="H532" s="60">
        <f t="shared" si="9"/>
        <v>28251.08</v>
      </c>
    </row>
    <row r="533" spans="1:8" x14ac:dyDescent="0.25">
      <c r="A533" s="55" t="s">
        <v>1560</v>
      </c>
      <c r="B533" s="56" t="s">
        <v>1561</v>
      </c>
      <c r="C533" s="57" t="s">
        <v>1562</v>
      </c>
      <c r="D533" s="56" t="s">
        <v>6792</v>
      </c>
      <c r="E533" s="56" t="s">
        <v>19</v>
      </c>
      <c r="F533" s="58">
        <v>81</v>
      </c>
      <c r="G533" s="59">
        <f>VLOOKUP(B533,'[3]COM DESONERAÇÃO'!$B$12:$H$2288,6,FALSE)</f>
        <v>373.53</v>
      </c>
      <c r="H533" s="60">
        <f t="shared" si="9"/>
        <v>30255.93</v>
      </c>
    </row>
    <row r="534" spans="1:8" ht="16.5" x14ac:dyDescent="0.25">
      <c r="A534" s="55" t="s">
        <v>1563</v>
      </c>
      <c r="B534" s="56" t="s">
        <v>1564</v>
      </c>
      <c r="C534" s="57" t="s">
        <v>1565</v>
      </c>
      <c r="D534" s="56" t="s">
        <v>6792</v>
      </c>
      <c r="E534" s="56" t="s">
        <v>19</v>
      </c>
      <c r="F534" s="58">
        <v>61</v>
      </c>
      <c r="G534" s="59">
        <f>VLOOKUP(B534,'[3]COM DESONERAÇÃO'!$B$12:$H$2288,6,FALSE)</f>
        <v>477.71</v>
      </c>
      <c r="H534" s="60">
        <f t="shared" si="9"/>
        <v>29140.31</v>
      </c>
    </row>
    <row r="535" spans="1:8" x14ac:dyDescent="0.25">
      <c r="A535" s="55" t="s">
        <v>1566</v>
      </c>
      <c r="B535" s="56" t="s">
        <v>1567</v>
      </c>
      <c r="C535" s="57" t="s">
        <v>1568</v>
      </c>
      <c r="D535" s="56" t="s">
        <v>6792</v>
      </c>
      <c r="E535" s="56" t="s">
        <v>68</v>
      </c>
      <c r="F535" s="58">
        <v>152</v>
      </c>
      <c r="G535" s="59">
        <f>VLOOKUP(B535,'[3]COM DESONERAÇÃO'!$B$12:$H$2288,6,FALSE)</f>
        <v>21.22</v>
      </c>
      <c r="H535" s="60">
        <f t="shared" si="9"/>
        <v>3225.44</v>
      </c>
    </row>
    <row r="536" spans="1:8" ht="33" x14ac:dyDescent="0.25">
      <c r="A536" s="55" t="s">
        <v>1569</v>
      </c>
      <c r="B536" s="56" t="s">
        <v>1570</v>
      </c>
      <c r="C536" s="57" t="s">
        <v>1571</v>
      </c>
      <c r="D536" s="56" t="s">
        <v>11</v>
      </c>
      <c r="E536" s="56" t="s">
        <v>68</v>
      </c>
      <c r="F536" s="58">
        <v>77</v>
      </c>
      <c r="G536" s="59">
        <f>VLOOKUP(B536,'[3]COM DESONERAÇÃO'!$B$12:$H$2288,6,FALSE)</f>
        <v>42.08</v>
      </c>
      <c r="H536" s="60">
        <f t="shared" ref="H536:H599" si="10">ROUND(F536*G536,2)</f>
        <v>3240.16</v>
      </c>
    </row>
    <row r="537" spans="1:8" ht="33" x14ac:dyDescent="0.25">
      <c r="A537" s="55" t="s">
        <v>1572</v>
      </c>
      <c r="B537" s="56" t="s">
        <v>1573</v>
      </c>
      <c r="C537" s="57" t="s">
        <v>1574</v>
      </c>
      <c r="D537" s="56" t="s">
        <v>11</v>
      </c>
      <c r="E537" s="56" t="s">
        <v>68</v>
      </c>
      <c r="F537" s="58">
        <v>77</v>
      </c>
      <c r="G537" s="59">
        <f>VLOOKUP(B537,'[3]COM DESONERAÇÃO'!$B$12:$H$2288,6,FALSE)</f>
        <v>67.47</v>
      </c>
      <c r="H537" s="60">
        <f t="shared" si="10"/>
        <v>5195.1899999999996</v>
      </c>
    </row>
    <row r="538" spans="1:8" ht="33" x14ac:dyDescent="0.25">
      <c r="A538" s="55" t="s">
        <v>1575</v>
      </c>
      <c r="B538" s="56" t="s">
        <v>1576</v>
      </c>
      <c r="C538" s="57" t="s">
        <v>1577</v>
      </c>
      <c r="D538" s="56" t="s">
        <v>11</v>
      </c>
      <c r="E538" s="56" t="s">
        <v>68</v>
      </c>
      <c r="F538" s="58">
        <v>77</v>
      </c>
      <c r="G538" s="59">
        <f>VLOOKUP(B538,'[3]COM DESONERAÇÃO'!$B$12:$H$2288,6,FALSE)</f>
        <v>84.07</v>
      </c>
      <c r="H538" s="60">
        <f t="shared" si="10"/>
        <v>6473.39</v>
      </c>
    </row>
    <row r="539" spans="1:8" ht="24.75" x14ac:dyDescent="0.25">
      <c r="A539" s="55" t="s">
        <v>1578</v>
      </c>
      <c r="B539" s="56" t="s">
        <v>1579</v>
      </c>
      <c r="C539" s="57" t="s">
        <v>1580</v>
      </c>
      <c r="D539" s="56" t="s">
        <v>11</v>
      </c>
      <c r="E539" s="56" t="s">
        <v>68</v>
      </c>
      <c r="F539" s="58">
        <v>154</v>
      </c>
      <c r="G539" s="59">
        <f>VLOOKUP(B539,'[3]COM DESONERAÇÃO'!$B$12:$H$2288,6,FALSE)</f>
        <v>178.94</v>
      </c>
      <c r="H539" s="60">
        <f t="shared" si="10"/>
        <v>27556.76</v>
      </c>
    </row>
    <row r="540" spans="1:8" ht="33" x14ac:dyDescent="0.25">
      <c r="A540" s="55" t="s">
        <v>1581</v>
      </c>
      <c r="B540" s="56" t="s">
        <v>1582</v>
      </c>
      <c r="C540" s="57" t="s">
        <v>1583</v>
      </c>
      <c r="D540" s="56" t="s">
        <v>11</v>
      </c>
      <c r="E540" s="56" t="s">
        <v>68</v>
      </c>
      <c r="F540" s="58">
        <v>77</v>
      </c>
      <c r="G540" s="59">
        <f>VLOOKUP(B540,'[3]COM DESONERAÇÃO'!$B$12:$H$2288,6,FALSE)</f>
        <v>68.64</v>
      </c>
      <c r="H540" s="60">
        <f t="shared" si="10"/>
        <v>5285.28</v>
      </c>
    </row>
    <row r="541" spans="1:8" ht="33" x14ac:dyDescent="0.25">
      <c r="A541" s="55" t="s">
        <v>1584</v>
      </c>
      <c r="B541" s="56" t="s">
        <v>1585</v>
      </c>
      <c r="C541" s="57" t="s">
        <v>1586</v>
      </c>
      <c r="D541" s="56" t="s">
        <v>11</v>
      </c>
      <c r="E541" s="56" t="s">
        <v>68</v>
      </c>
      <c r="F541" s="58">
        <v>77</v>
      </c>
      <c r="G541" s="59">
        <f>VLOOKUP(B541,'[3]COM DESONERAÇÃO'!$B$12:$H$2288,6,FALSE)</f>
        <v>145.43</v>
      </c>
      <c r="H541" s="60">
        <f t="shared" si="10"/>
        <v>11198.11</v>
      </c>
    </row>
    <row r="542" spans="1:8" ht="33" x14ac:dyDescent="0.25">
      <c r="A542" s="55" t="s">
        <v>1587</v>
      </c>
      <c r="B542" s="56" t="s">
        <v>1588</v>
      </c>
      <c r="C542" s="57" t="s">
        <v>1589</v>
      </c>
      <c r="D542" s="56" t="s">
        <v>11</v>
      </c>
      <c r="E542" s="56" t="s">
        <v>68</v>
      </c>
      <c r="F542" s="58">
        <v>77</v>
      </c>
      <c r="G542" s="59">
        <f>VLOOKUP(B542,'[3]COM DESONERAÇÃO'!$B$12:$H$2288,6,FALSE)</f>
        <v>173.34</v>
      </c>
      <c r="H542" s="60">
        <f t="shared" si="10"/>
        <v>13347.18</v>
      </c>
    </row>
    <row r="543" spans="1:8" ht="16.5" x14ac:dyDescent="0.25">
      <c r="A543" s="55" t="s">
        <v>1590</v>
      </c>
      <c r="B543" s="56" t="s">
        <v>1591</v>
      </c>
      <c r="C543" s="57" t="s">
        <v>1592</v>
      </c>
      <c r="D543" s="56" t="s">
        <v>6792</v>
      </c>
      <c r="E543" s="56" t="s">
        <v>68</v>
      </c>
      <c r="F543" s="58">
        <v>77</v>
      </c>
      <c r="G543" s="59">
        <f>VLOOKUP(B543,'[3]COM DESONERAÇÃO'!$B$12:$H$2288,6,FALSE)</f>
        <v>18.899999999999999</v>
      </c>
      <c r="H543" s="60">
        <f t="shared" si="10"/>
        <v>1455.3</v>
      </c>
    </row>
    <row r="544" spans="1:8" ht="16.5" x14ac:dyDescent="0.25">
      <c r="A544" s="55" t="s">
        <v>1593</v>
      </c>
      <c r="B544" s="56" t="s">
        <v>1594</v>
      </c>
      <c r="C544" s="57" t="s">
        <v>1595</v>
      </c>
      <c r="D544" s="56" t="s">
        <v>6792</v>
      </c>
      <c r="E544" s="56" t="s">
        <v>68</v>
      </c>
      <c r="F544" s="58">
        <v>77</v>
      </c>
      <c r="G544" s="59">
        <f>VLOOKUP(B544,'[3]COM DESONERAÇÃO'!$B$12:$H$2288,6,FALSE)</f>
        <v>20.8</v>
      </c>
      <c r="H544" s="60">
        <f t="shared" si="10"/>
        <v>1601.6</v>
      </c>
    </row>
    <row r="545" spans="1:8" ht="16.5" x14ac:dyDescent="0.25">
      <c r="A545" s="55" t="s">
        <v>1596</v>
      </c>
      <c r="B545" s="56" t="s">
        <v>1597</v>
      </c>
      <c r="C545" s="57" t="s">
        <v>1598</v>
      </c>
      <c r="D545" s="56" t="s">
        <v>6792</v>
      </c>
      <c r="E545" s="56" t="s">
        <v>68</v>
      </c>
      <c r="F545" s="58">
        <v>77</v>
      </c>
      <c r="G545" s="59">
        <f>VLOOKUP(B545,'[3]COM DESONERAÇÃO'!$B$12:$H$2288,6,FALSE)</f>
        <v>25.31</v>
      </c>
      <c r="H545" s="60">
        <f t="shared" si="10"/>
        <v>1948.87</v>
      </c>
    </row>
    <row r="546" spans="1:8" ht="16.5" x14ac:dyDescent="0.25">
      <c r="A546" s="55" t="s">
        <v>1599</v>
      </c>
      <c r="B546" s="56" t="s">
        <v>1600</v>
      </c>
      <c r="C546" s="57" t="s">
        <v>1601</v>
      </c>
      <c r="D546" s="56" t="s">
        <v>6792</v>
      </c>
      <c r="E546" s="56" t="s">
        <v>68</v>
      </c>
      <c r="F546" s="58">
        <v>77</v>
      </c>
      <c r="G546" s="59">
        <f>VLOOKUP(B546,'[3]COM DESONERAÇÃO'!$B$12:$H$2288,6,FALSE)</f>
        <v>28.64</v>
      </c>
      <c r="H546" s="60">
        <f t="shared" si="10"/>
        <v>2205.2800000000002</v>
      </c>
    </row>
    <row r="547" spans="1:8" ht="33" x14ac:dyDescent="0.25">
      <c r="A547" s="55" t="s">
        <v>1602</v>
      </c>
      <c r="B547" s="56" t="s">
        <v>1603</v>
      </c>
      <c r="C547" s="57" t="s">
        <v>1604</v>
      </c>
      <c r="D547" s="56" t="s">
        <v>11</v>
      </c>
      <c r="E547" s="56" t="s">
        <v>68</v>
      </c>
      <c r="F547" s="58">
        <v>91</v>
      </c>
      <c r="G547" s="59">
        <f>VLOOKUP(B547,'[3]COM DESONERAÇÃO'!$B$12:$H$2288,6,FALSE)</f>
        <v>111.67</v>
      </c>
      <c r="H547" s="60">
        <f t="shared" si="10"/>
        <v>10161.969999999999</v>
      </c>
    </row>
    <row r="548" spans="1:8" ht="33" x14ac:dyDescent="0.25">
      <c r="A548" s="55" t="s">
        <v>1605</v>
      </c>
      <c r="B548" s="56" t="s">
        <v>1606</v>
      </c>
      <c r="C548" s="57" t="s">
        <v>1607</v>
      </c>
      <c r="D548" s="56" t="s">
        <v>11</v>
      </c>
      <c r="E548" s="56" t="s">
        <v>68</v>
      </c>
      <c r="F548" s="58">
        <v>77</v>
      </c>
      <c r="G548" s="59">
        <f>VLOOKUP(B548,'[3]COM DESONERAÇÃO'!$B$12:$H$2288,6,FALSE)</f>
        <v>146.83000000000001</v>
      </c>
      <c r="H548" s="60">
        <f t="shared" si="10"/>
        <v>11305.91</v>
      </c>
    </row>
    <row r="549" spans="1:8" x14ac:dyDescent="0.25">
      <c r="A549" s="55" t="s">
        <v>1608</v>
      </c>
      <c r="B549" s="56" t="s">
        <v>1609</v>
      </c>
      <c r="C549" s="57" t="s">
        <v>1610</v>
      </c>
      <c r="D549" s="56" t="s">
        <v>6792</v>
      </c>
      <c r="E549" s="56" t="s">
        <v>68</v>
      </c>
      <c r="F549" s="58">
        <v>167</v>
      </c>
      <c r="G549" s="59">
        <f>VLOOKUP(B549,'[3]COM DESONERAÇÃO'!$B$12:$H$2288,6,FALSE)</f>
        <v>52.09</v>
      </c>
      <c r="H549" s="60">
        <f t="shared" si="10"/>
        <v>8699.0300000000007</v>
      </c>
    </row>
    <row r="550" spans="1:8" ht="24.75" x14ac:dyDescent="0.25">
      <c r="A550" s="55" t="s">
        <v>1611</v>
      </c>
      <c r="B550" s="56" t="s">
        <v>1612</v>
      </c>
      <c r="C550" s="57" t="s">
        <v>1613</v>
      </c>
      <c r="D550" s="56" t="s">
        <v>11</v>
      </c>
      <c r="E550" s="56" t="s">
        <v>19</v>
      </c>
      <c r="F550" s="58">
        <v>88</v>
      </c>
      <c r="G550" s="59">
        <f>VLOOKUP(B550,'[3]COM DESONERAÇÃO'!$B$12:$H$2288,6,FALSE)</f>
        <v>359.46</v>
      </c>
      <c r="H550" s="60">
        <f t="shared" si="10"/>
        <v>31632.48</v>
      </c>
    </row>
    <row r="551" spans="1:8" x14ac:dyDescent="0.25">
      <c r="A551" s="55" t="s">
        <v>1614</v>
      </c>
      <c r="B551" s="56" t="s">
        <v>1615</v>
      </c>
      <c r="C551" s="57" t="s">
        <v>1616</v>
      </c>
      <c r="D551" s="56" t="s">
        <v>6792</v>
      </c>
      <c r="E551" s="56" t="s">
        <v>19</v>
      </c>
      <c r="F551" s="58">
        <v>13</v>
      </c>
      <c r="G551" s="59">
        <f>VLOOKUP(B551,'[3]COM DESONERAÇÃO'!$B$12:$H$2288,6,FALSE)</f>
        <v>921.49</v>
      </c>
      <c r="H551" s="60">
        <f t="shared" si="10"/>
        <v>11979.37</v>
      </c>
    </row>
    <row r="552" spans="1:8" ht="16.5" x14ac:dyDescent="0.25">
      <c r="A552" s="55" t="s">
        <v>1617</v>
      </c>
      <c r="B552" s="56" t="s">
        <v>1618</v>
      </c>
      <c r="C552" s="57" t="s">
        <v>1619</v>
      </c>
      <c r="D552" s="56" t="s">
        <v>11</v>
      </c>
      <c r="E552" s="56" t="s">
        <v>19</v>
      </c>
      <c r="F552" s="58">
        <v>40</v>
      </c>
      <c r="G552" s="59">
        <f>VLOOKUP(B552,'[3]COM DESONERAÇÃO'!$B$12:$H$2288,6,FALSE)</f>
        <v>414.49</v>
      </c>
      <c r="H552" s="60">
        <f t="shared" si="10"/>
        <v>16579.599999999999</v>
      </c>
    </row>
    <row r="553" spans="1:8" ht="16.5" x14ac:dyDescent="0.25">
      <c r="A553" s="55" t="s">
        <v>1620</v>
      </c>
      <c r="B553" s="56" t="s">
        <v>1621</v>
      </c>
      <c r="C553" s="57" t="s">
        <v>1622</v>
      </c>
      <c r="D553" s="56" t="s">
        <v>11</v>
      </c>
      <c r="E553" s="56" t="s">
        <v>19</v>
      </c>
      <c r="F553" s="58">
        <v>47</v>
      </c>
      <c r="G553" s="59">
        <f>VLOOKUP(B553,'[3]COM DESONERAÇÃO'!$B$12:$H$2288,6,FALSE)</f>
        <v>562.66999999999996</v>
      </c>
      <c r="H553" s="60">
        <f t="shared" si="10"/>
        <v>26445.49</v>
      </c>
    </row>
    <row r="554" spans="1:8" ht="41.25" x14ac:dyDescent="0.25">
      <c r="A554" s="55" t="s">
        <v>1623</v>
      </c>
      <c r="B554" s="56" t="s">
        <v>1624</v>
      </c>
      <c r="C554" s="57" t="s">
        <v>1625</v>
      </c>
      <c r="D554" s="56" t="s">
        <v>11</v>
      </c>
      <c r="E554" s="56" t="s">
        <v>19</v>
      </c>
      <c r="F554" s="58">
        <v>16</v>
      </c>
      <c r="G554" s="59">
        <f>VLOOKUP(B554,'[3]COM DESONERAÇÃO'!$B$12:$H$2288,6,FALSE)</f>
        <v>2004.64</v>
      </c>
      <c r="H554" s="60">
        <f t="shared" si="10"/>
        <v>32074.240000000002</v>
      </c>
    </row>
    <row r="555" spans="1:8" x14ac:dyDescent="0.25">
      <c r="A555" s="55" t="s">
        <v>1626</v>
      </c>
      <c r="B555" s="56" t="s">
        <v>1627</v>
      </c>
      <c r="C555" s="57" t="s">
        <v>1628</v>
      </c>
      <c r="D555" s="56" t="s">
        <v>6792</v>
      </c>
      <c r="E555" s="56" t="s">
        <v>68</v>
      </c>
      <c r="F555" s="58">
        <v>177</v>
      </c>
      <c r="G555" s="59">
        <f>VLOOKUP(B555,'[3]COM DESONERAÇÃO'!$B$12:$H$2288,6,FALSE)</f>
        <v>26.06</v>
      </c>
      <c r="H555" s="60">
        <f t="shared" si="10"/>
        <v>4612.62</v>
      </c>
    </row>
    <row r="556" spans="1:8" x14ac:dyDescent="0.25">
      <c r="A556" s="55" t="s">
        <v>1629</v>
      </c>
      <c r="B556" s="56" t="s">
        <v>1630</v>
      </c>
      <c r="C556" s="57" t="s">
        <v>1631</v>
      </c>
      <c r="D556" s="56" t="s">
        <v>6792</v>
      </c>
      <c r="E556" s="56" t="s">
        <v>68</v>
      </c>
      <c r="F556" s="58">
        <v>177</v>
      </c>
      <c r="G556" s="59">
        <f>VLOOKUP(B556,'[3]COM DESONERAÇÃO'!$B$12:$H$2288,6,FALSE)</f>
        <v>37.22</v>
      </c>
      <c r="H556" s="60">
        <f t="shared" si="10"/>
        <v>6587.94</v>
      </c>
    </row>
    <row r="557" spans="1:8" x14ac:dyDescent="0.25">
      <c r="A557" s="55" t="s">
        <v>1632</v>
      </c>
      <c r="B557" s="56" t="s">
        <v>1633</v>
      </c>
      <c r="C557" s="57" t="s">
        <v>1634</v>
      </c>
      <c r="D557" s="56" t="s">
        <v>6792</v>
      </c>
      <c r="E557" s="56" t="s">
        <v>19</v>
      </c>
      <c r="F557" s="58">
        <v>152</v>
      </c>
      <c r="G557" s="59">
        <f>VLOOKUP(B557,'[3]COM DESONERAÇÃO'!$B$12:$H$2288,6,FALSE)</f>
        <v>77.22</v>
      </c>
      <c r="H557" s="60">
        <f t="shared" si="10"/>
        <v>11737.44</v>
      </c>
    </row>
    <row r="558" spans="1:8" x14ac:dyDescent="0.25">
      <c r="A558" s="55" t="s">
        <v>1635</v>
      </c>
      <c r="B558" s="56" t="s">
        <v>1636</v>
      </c>
      <c r="C558" s="57" t="s">
        <v>1637</v>
      </c>
      <c r="D558" s="56" t="s">
        <v>6792</v>
      </c>
      <c r="E558" s="56" t="s">
        <v>19</v>
      </c>
      <c r="F558" s="58">
        <v>102</v>
      </c>
      <c r="G558" s="59">
        <f>VLOOKUP(B558,'[3]COM DESONERAÇÃO'!$B$12:$H$2288,6,FALSE)</f>
        <v>62.72</v>
      </c>
      <c r="H558" s="60">
        <f t="shared" si="10"/>
        <v>6397.44</v>
      </c>
    </row>
    <row r="559" spans="1:8" x14ac:dyDescent="0.25">
      <c r="A559" s="55" t="s">
        <v>1638</v>
      </c>
      <c r="B559" s="56" t="s">
        <v>1639</v>
      </c>
      <c r="C559" s="57" t="s">
        <v>1640</v>
      </c>
      <c r="D559" s="56" t="s">
        <v>6792</v>
      </c>
      <c r="E559" s="56" t="s">
        <v>19</v>
      </c>
      <c r="F559" s="58">
        <v>102</v>
      </c>
      <c r="G559" s="59">
        <f>VLOOKUP(B559,'[3]COM DESONERAÇÃO'!$B$12:$H$2288,6,FALSE)</f>
        <v>147.25</v>
      </c>
      <c r="H559" s="60">
        <f t="shared" si="10"/>
        <v>15019.5</v>
      </c>
    </row>
    <row r="560" spans="1:8" ht="16.5" x14ac:dyDescent="0.25">
      <c r="A560" s="55" t="s">
        <v>1641</v>
      </c>
      <c r="B560" s="56" t="s">
        <v>1642</v>
      </c>
      <c r="C560" s="57" t="s">
        <v>1643</v>
      </c>
      <c r="D560" s="56" t="s">
        <v>11</v>
      </c>
      <c r="E560" s="56" t="s">
        <v>19</v>
      </c>
      <c r="F560" s="58">
        <v>52</v>
      </c>
      <c r="G560" s="59">
        <f>VLOOKUP(B560,'[3]COM DESONERAÇÃO'!$B$12:$H$2288,6,FALSE)</f>
        <v>650.07000000000005</v>
      </c>
      <c r="H560" s="60">
        <f t="shared" si="10"/>
        <v>33803.64</v>
      </c>
    </row>
    <row r="561" spans="1:8" ht="16.5" x14ac:dyDescent="0.25">
      <c r="A561" s="55" t="s">
        <v>1644</v>
      </c>
      <c r="B561" s="56" t="s">
        <v>1645</v>
      </c>
      <c r="C561" s="57" t="s">
        <v>1646</v>
      </c>
      <c r="D561" s="56" t="s">
        <v>11</v>
      </c>
      <c r="E561" s="56" t="s">
        <v>19</v>
      </c>
      <c r="F561" s="58">
        <v>13</v>
      </c>
      <c r="G561" s="59">
        <f>VLOOKUP(B561,'[3]COM DESONERAÇÃO'!$B$12:$H$2288,6,FALSE)</f>
        <v>894.07</v>
      </c>
      <c r="H561" s="60">
        <f t="shared" si="10"/>
        <v>11622.91</v>
      </c>
    </row>
    <row r="562" spans="1:8" ht="16.5" x14ac:dyDescent="0.25">
      <c r="A562" s="55" t="s">
        <v>1647</v>
      </c>
      <c r="B562" s="56" t="s">
        <v>1648</v>
      </c>
      <c r="C562" s="57" t="s">
        <v>1649</v>
      </c>
      <c r="D562" s="56" t="s">
        <v>11</v>
      </c>
      <c r="E562" s="56" t="s">
        <v>19</v>
      </c>
      <c r="F562" s="58">
        <v>9</v>
      </c>
      <c r="G562" s="59">
        <f>VLOOKUP(B562,'[3]COM DESONERAÇÃO'!$B$12:$H$2288,6,FALSE)</f>
        <v>1376.32</v>
      </c>
      <c r="H562" s="60">
        <f t="shared" si="10"/>
        <v>12386.88</v>
      </c>
    </row>
    <row r="563" spans="1:8" ht="16.5" x14ac:dyDescent="0.25">
      <c r="A563" s="55" t="s">
        <v>1650</v>
      </c>
      <c r="B563" s="56" t="s">
        <v>1651</v>
      </c>
      <c r="C563" s="57" t="s">
        <v>1652</v>
      </c>
      <c r="D563" s="56" t="s">
        <v>36</v>
      </c>
      <c r="E563" s="56" t="s">
        <v>1653</v>
      </c>
      <c r="F563" s="58">
        <v>25</v>
      </c>
      <c r="G563" s="59">
        <f>VLOOKUP(B563,'[3]COM DESONERAÇÃO'!$B$12:$H$2288,6,FALSE)</f>
        <v>31.49</v>
      </c>
      <c r="H563" s="60">
        <f t="shared" si="10"/>
        <v>787.25</v>
      </c>
    </row>
    <row r="564" spans="1:8" ht="16.5" x14ac:dyDescent="0.25">
      <c r="A564" s="55" t="s">
        <v>1654</v>
      </c>
      <c r="B564" s="56" t="s">
        <v>1655</v>
      </c>
      <c r="C564" s="57" t="s">
        <v>1656</v>
      </c>
      <c r="D564" s="56" t="s">
        <v>11</v>
      </c>
      <c r="E564" s="56" t="s">
        <v>19</v>
      </c>
      <c r="F564" s="58">
        <v>52</v>
      </c>
      <c r="G564" s="59">
        <f>VLOOKUP(B564,'[3]COM DESONERAÇÃO'!$B$12:$H$2288,6,FALSE)</f>
        <v>667.68</v>
      </c>
      <c r="H564" s="60">
        <f t="shared" si="10"/>
        <v>34719.360000000001</v>
      </c>
    </row>
    <row r="565" spans="1:8" ht="16.5" x14ac:dyDescent="0.25">
      <c r="A565" s="55" t="s">
        <v>1657</v>
      </c>
      <c r="B565" s="56" t="s">
        <v>1658</v>
      </c>
      <c r="C565" s="57" t="s">
        <v>1659</v>
      </c>
      <c r="D565" s="56" t="s">
        <v>11</v>
      </c>
      <c r="E565" s="56" t="s">
        <v>19</v>
      </c>
      <c r="F565" s="58">
        <v>52</v>
      </c>
      <c r="G565" s="59">
        <f>VLOOKUP(B565,'[3]COM DESONERAÇÃO'!$B$12:$H$2288,6,FALSE)</f>
        <v>720.76</v>
      </c>
      <c r="H565" s="60">
        <f t="shared" si="10"/>
        <v>37479.519999999997</v>
      </c>
    </row>
    <row r="566" spans="1:8" ht="16.5" x14ac:dyDescent="0.25">
      <c r="A566" s="55" t="s">
        <v>1660</v>
      </c>
      <c r="B566" s="56" t="s">
        <v>1661</v>
      </c>
      <c r="C566" s="57" t="s">
        <v>1662</v>
      </c>
      <c r="D566" s="56" t="s">
        <v>11</v>
      </c>
      <c r="E566" s="56" t="s">
        <v>19</v>
      </c>
      <c r="F566" s="58">
        <v>175</v>
      </c>
      <c r="G566" s="59">
        <f>VLOOKUP(B566,'[3]COM DESONERAÇÃO'!$B$12:$H$2288,6,FALSE)</f>
        <v>225.37</v>
      </c>
      <c r="H566" s="60">
        <f t="shared" si="10"/>
        <v>39439.75</v>
      </c>
    </row>
    <row r="567" spans="1:8" ht="16.5" x14ac:dyDescent="0.25">
      <c r="A567" s="55" t="s">
        <v>1663</v>
      </c>
      <c r="B567" s="56" t="s">
        <v>1664</v>
      </c>
      <c r="C567" s="57" t="s">
        <v>1665</v>
      </c>
      <c r="D567" s="56" t="s">
        <v>11</v>
      </c>
      <c r="E567" s="56" t="s">
        <v>19</v>
      </c>
      <c r="F567" s="58">
        <v>26</v>
      </c>
      <c r="G567" s="59">
        <f>VLOOKUP(B567,'[3]COM DESONERAÇÃO'!$B$12:$H$2288,6,FALSE)</f>
        <v>349.22</v>
      </c>
      <c r="H567" s="60">
        <f t="shared" si="10"/>
        <v>9079.7199999999993</v>
      </c>
    </row>
    <row r="568" spans="1:8" ht="16.5" x14ac:dyDescent="0.25">
      <c r="A568" s="55" t="s">
        <v>1666</v>
      </c>
      <c r="B568" s="56" t="s">
        <v>1667</v>
      </c>
      <c r="C568" s="57" t="s">
        <v>1668</v>
      </c>
      <c r="D568" s="56" t="s">
        <v>11</v>
      </c>
      <c r="E568" s="56" t="s">
        <v>19</v>
      </c>
      <c r="F568" s="58">
        <v>52</v>
      </c>
      <c r="G568" s="59">
        <f>VLOOKUP(B568,'[3]COM DESONERAÇÃO'!$B$12:$H$2288,6,FALSE)</f>
        <v>260.76</v>
      </c>
      <c r="H568" s="60">
        <f t="shared" si="10"/>
        <v>13559.52</v>
      </c>
    </row>
    <row r="569" spans="1:8" ht="24.75" x14ac:dyDescent="0.25">
      <c r="A569" s="55" t="s">
        <v>1669</v>
      </c>
      <c r="B569" s="56" t="s">
        <v>1670</v>
      </c>
      <c r="C569" s="57" t="s">
        <v>1671</v>
      </c>
      <c r="D569" s="56" t="s">
        <v>11</v>
      </c>
      <c r="E569" s="56" t="s">
        <v>19</v>
      </c>
      <c r="F569" s="58">
        <v>26</v>
      </c>
      <c r="G569" s="59">
        <f>VLOOKUP(B569,'[3]COM DESONERAÇÃO'!$B$12:$H$2288,6,FALSE)</f>
        <v>232.01</v>
      </c>
      <c r="H569" s="60">
        <f t="shared" si="10"/>
        <v>6032.26</v>
      </c>
    </row>
    <row r="570" spans="1:8" ht="16.5" x14ac:dyDescent="0.25">
      <c r="A570" s="55" t="s">
        <v>1672</v>
      </c>
      <c r="B570" s="56" t="s">
        <v>1673</v>
      </c>
      <c r="C570" s="57" t="s">
        <v>1674</v>
      </c>
      <c r="D570" s="56" t="s">
        <v>11</v>
      </c>
      <c r="E570" s="56" t="s">
        <v>19</v>
      </c>
      <c r="F570" s="58">
        <v>5</v>
      </c>
      <c r="G570" s="59">
        <f>VLOOKUP(B570,'[3]COM DESONERAÇÃO'!$B$12:$H$2288,6,FALSE)</f>
        <v>187.8</v>
      </c>
      <c r="H570" s="60">
        <f t="shared" si="10"/>
        <v>939</v>
      </c>
    </row>
    <row r="571" spans="1:8" x14ac:dyDescent="0.25">
      <c r="A571" s="55" t="s">
        <v>1675</v>
      </c>
      <c r="B571" s="56" t="s">
        <v>1676</v>
      </c>
      <c r="C571" s="57" t="s">
        <v>1677</v>
      </c>
      <c r="D571" s="56" t="s">
        <v>6792</v>
      </c>
      <c r="E571" s="56" t="s">
        <v>19</v>
      </c>
      <c r="F571" s="58">
        <v>5</v>
      </c>
      <c r="G571" s="59">
        <f>VLOOKUP(B571,'[3]COM DESONERAÇÃO'!$B$12:$H$2288,6,FALSE)</f>
        <v>2826.48</v>
      </c>
      <c r="H571" s="60">
        <f t="shared" si="10"/>
        <v>14132.4</v>
      </c>
    </row>
    <row r="572" spans="1:8" x14ac:dyDescent="0.25">
      <c r="A572" s="55" t="s">
        <v>1678</v>
      </c>
      <c r="B572" s="56" t="s">
        <v>1679</v>
      </c>
      <c r="C572" s="57" t="s">
        <v>1680</v>
      </c>
      <c r="D572" s="56" t="s">
        <v>6792</v>
      </c>
      <c r="E572" s="56" t="s">
        <v>19</v>
      </c>
      <c r="F572" s="58">
        <v>5</v>
      </c>
      <c r="G572" s="59">
        <f>VLOOKUP(B572,'[3]COM DESONERAÇÃO'!$B$12:$H$2288,6,FALSE)</f>
        <v>2896.69</v>
      </c>
      <c r="H572" s="60">
        <f t="shared" si="10"/>
        <v>14483.45</v>
      </c>
    </row>
    <row r="573" spans="1:8" ht="24.75" x14ac:dyDescent="0.25">
      <c r="A573" s="55" t="s">
        <v>1681</v>
      </c>
      <c r="B573" s="56" t="s">
        <v>1682</v>
      </c>
      <c r="C573" s="57" t="s">
        <v>1683</v>
      </c>
      <c r="D573" s="56" t="s">
        <v>11</v>
      </c>
      <c r="E573" s="56" t="s">
        <v>19</v>
      </c>
      <c r="F573" s="58">
        <v>5</v>
      </c>
      <c r="G573" s="59">
        <f>VLOOKUP(B573,'[3]COM DESONERAÇÃO'!$B$12:$H$2288,6,FALSE)</f>
        <v>1108.77</v>
      </c>
      <c r="H573" s="60">
        <f t="shared" si="10"/>
        <v>5543.85</v>
      </c>
    </row>
    <row r="574" spans="1:8" x14ac:dyDescent="0.25">
      <c r="A574" s="55" t="s">
        <v>1684</v>
      </c>
      <c r="B574" s="56" t="s">
        <v>1685</v>
      </c>
      <c r="C574" s="57" t="s">
        <v>1686</v>
      </c>
      <c r="D574" s="56" t="s">
        <v>6792</v>
      </c>
      <c r="E574" s="56" t="s">
        <v>19</v>
      </c>
      <c r="F574" s="58">
        <v>5</v>
      </c>
      <c r="G574" s="59">
        <f>VLOOKUP(B574,'[3]COM DESONERAÇÃO'!$B$12:$H$2288,6,FALSE)</f>
        <v>1831.53</v>
      </c>
      <c r="H574" s="60">
        <f t="shared" si="10"/>
        <v>9157.65</v>
      </c>
    </row>
    <row r="575" spans="1:8" ht="16.5" x14ac:dyDescent="0.25">
      <c r="A575" s="55" t="s">
        <v>1687</v>
      </c>
      <c r="B575" s="56" t="s">
        <v>1688</v>
      </c>
      <c r="C575" s="57" t="s">
        <v>1689</v>
      </c>
      <c r="D575" s="56" t="s">
        <v>11</v>
      </c>
      <c r="E575" s="56" t="s">
        <v>19</v>
      </c>
      <c r="F575" s="58">
        <v>3</v>
      </c>
      <c r="G575" s="59">
        <f>VLOOKUP(B575,'[3]COM DESONERAÇÃO'!$B$12:$H$2288,6,FALSE)</f>
        <v>1747.86</v>
      </c>
      <c r="H575" s="60">
        <f t="shared" si="10"/>
        <v>5243.58</v>
      </c>
    </row>
    <row r="576" spans="1:8" ht="16.5" x14ac:dyDescent="0.25">
      <c r="A576" s="55" t="s">
        <v>1690</v>
      </c>
      <c r="B576" s="56" t="s">
        <v>1691</v>
      </c>
      <c r="C576" s="57" t="s">
        <v>1692</v>
      </c>
      <c r="D576" s="56" t="s">
        <v>11</v>
      </c>
      <c r="E576" s="56" t="s">
        <v>19</v>
      </c>
      <c r="F576" s="58">
        <v>12</v>
      </c>
      <c r="G576" s="59">
        <f>VLOOKUP(B576,'[3]COM DESONERAÇÃO'!$B$12:$H$2288,6,FALSE)</f>
        <v>3038.26</v>
      </c>
      <c r="H576" s="60">
        <f t="shared" si="10"/>
        <v>36459.120000000003</v>
      </c>
    </row>
    <row r="577" spans="1:8" x14ac:dyDescent="0.25">
      <c r="A577" s="55" t="s">
        <v>1693</v>
      </c>
      <c r="B577" s="56" t="s">
        <v>1694</v>
      </c>
      <c r="C577" s="57" t="s">
        <v>1695</v>
      </c>
      <c r="D577" s="56" t="s">
        <v>6792</v>
      </c>
      <c r="E577" s="56" t="s">
        <v>19</v>
      </c>
      <c r="F577" s="58">
        <v>12</v>
      </c>
      <c r="G577" s="59">
        <f>VLOOKUP(B577,'[3]COM DESONERAÇÃO'!$B$12:$H$2288,6,FALSE)</f>
        <v>2587.94</v>
      </c>
      <c r="H577" s="60">
        <f t="shared" si="10"/>
        <v>31055.279999999999</v>
      </c>
    </row>
    <row r="578" spans="1:8" ht="24.75" x14ac:dyDescent="0.25">
      <c r="A578" s="55" t="s">
        <v>1696</v>
      </c>
      <c r="B578" s="56" t="s">
        <v>1697</v>
      </c>
      <c r="C578" s="57" t="s">
        <v>1698</v>
      </c>
      <c r="D578" s="56" t="s">
        <v>11</v>
      </c>
      <c r="E578" s="56" t="s">
        <v>19</v>
      </c>
      <c r="F578" s="58">
        <v>7</v>
      </c>
      <c r="G578" s="59">
        <f>VLOOKUP(B578,'[3]COM DESONERAÇÃO'!$B$12:$H$2288,6,FALSE)</f>
        <v>2531.61</v>
      </c>
      <c r="H578" s="60">
        <f t="shared" si="10"/>
        <v>17721.27</v>
      </c>
    </row>
    <row r="579" spans="1:8" x14ac:dyDescent="0.25">
      <c r="A579" s="55" t="s">
        <v>1699</v>
      </c>
      <c r="B579" s="56" t="s">
        <v>1700</v>
      </c>
      <c r="C579" s="57" t="s">
        <v>1701</v>
      </c>
      <c r="D579" s="56" t="s">
        <v>6792</v>
      </c>
      <c r="E579" s="56" t="s">
        <v>19</v>
      </c>
      <c r="F579" s="58">
        <v>4</v>
      </c>
      <c r="G579" s="59">
        <f>VLOOKUP(B579,'[3]COM DESONERAÇÃO'!$B$12:$H$2288,6,FALSE)</f>
        <v>5218.2700000000004</v>
      </c>
      <c r="H579" s="60">
        <f t="shared" si="10"/>
        <v>20873.080000000002</v>
      </c>
    </row>
    <row r="580" spans="1:8" x14ac:dyDescent="0.25">
      <c r="A580" s="55" t="s">
        <v>1702</v>
      </c>
      <c r="B580" s="56" t="s">
        <v>1703</v>
      </c>
      <c r="C580" s="57" t="s">
        <v>1704</v>
      </c>
      <c r="D580" s="56" t="s">
        <v>6792</v>
      </c>
      <c r="E580" s="56" t="s">
        <v>68</v>
      </c>
      <c r="F580" s="58">
        <v>5</v>
      </c>
      <c r="G580" s="59">
        <f>VLOOKUP(B580,'[3]COM DESONERAÇÃO'!$B$12:$H$2288,6,FALSE)</f>
        <v>372.04</v>
      </c>
      <c r="H580" s="60">
        <f t="shared" si="10"/>
        <v>1860.2</v>
      </c>
    </row>
    <row r="581" spans="1:8" x14ac:dyDescent="0.25">
      <c r="A581" s="55" t="s">
        <v>1705</v>
      </c>
      <c r="B581" s="56" t="s">
        <v>1706</v>
      </c>
      <c r="C581" s="57" t="s">
        <v>1707</v>
      </c>
      <c r="D581" s="56" t="s">
        <v>6792</v>
      </c>
      <c r="E581" s="56" t="s">
        <v>68</v>
      </c>
      <c r="F581" s="58">
        <v>5</v>
      </c>
      <c r="G581" s="59">
        <f>VLOOKUP(B581,'[3]COM DESONERAÇÃO'!$B$12:$H$2288,6,FALSE)</f>
        <v>491.62</v>
      </c>
      <c r="H581" s="60">
        <f t="shared" si="10"/>
        <v>2458.1</v>
      </c>
    </row>
    <row r="582" spans="1:8" x14ac:dyDescent="0.25">
      <c r="A582" s="55" t="s">
        <v>1708</v>
      </c>
      <c r="B582" s="56" t="s">
        <v>1709</v>
      </c>
      <c r="C582" s="57" t="s">
        <v>1710</v>
      </c>
      <c r="D582" s="56" t="s">
        <v>6792</v>
      </c>
      <c r="E582" s="56" t="s">
        <v>68</v>
      </c>
      <c r="F582" s="58">
        <v>3</v>
      </c>
      <c r="G582" s="59">
        <f>VLOOKUP(B582,'[3]COM DESONERAÇÃO'!$B$12:$H$2288,6,FALSE)</f>
        <v>534.91999999999996</v>
      </c>
      <c r="H582" s="60">
        <f t="shared" si="10"/>
        <v>1604.76</v>
      </c>
    </row>
    <row r="583" spans="1:8" ht="24.75" x14ac:dyDescent="0.25">
      <c r="A583" s="55" t="s">
        <v>1711</v>
      </c>
      <c r="B583" s="56" t="s">
        <v>1712</v>
      </c>
      <c r="C583" s="57" t="s">
        <v>1713</v>
      </c>
      <c r="D583" s="56" t="s">
        <v>11</v>
      </c>
      <c r="E583" s="56" t="s">
        <v>68</v>
      </c>
      <c r="F583" s="58">
        <v>25</v>
      </c>
      <c r="G583" s="59">
        <f>VLOOKUP(B583,'[3]COM DESONERAÇÃO'!$B$12:$H$2288,6,FALSE)</f>
        <v>26.25</v>
      </c>
      <c r="H583" s="60">
        <f t="shared" si="10"/>
        <v>656.25</v>
      </c>
    </row>
    <row r="584" spans="1:8" ht="24.75" x14ac:dyDescent="0.25">
      <c r="A584" s="55" t="s">
        <v>1714</v>
      </c>
      <c r="B584" s="56" t="s">
        <v>1715</v>
      </c>
      <c r="C584" s="57" t="s">
        <v>1716</v>
      </c>
      <c r="D584" s="56" t="s">
        <v>11</v>
      </c>
      <c r="E584" s="56" t="s">
        <v>68</v>
      </c>
      <c r="F584" s="58">
        <v>202</v>
      </c>
      <c r="G584" s="59">
        <f>VLOOKUP(B584,'[3]COM DESONERAÇÃO'!$B$12:$H$2288,6,FALSE)</f>
        <v>32.71</v>
      </c>
      <c r="H584" s="60">
        <f t="shared" si="10"/>
        <v>6607.42</v>
      </c>
    </row>
    <row r="585" spans="1:8" ht="24.75" x14ac:dyDescent="0.25">
      <c r="A585" s="55" t="s">
        <v>1717</v>
      </c>
      <c r="B585" s="56" t="s">
        <v>1718</v>
      </c>
      <c r="C585" s="57" t="s">
        <v>1719</v>
      </c>
      <c r="D585" s="56" t="s">
        <v>11</v>
      </c>
      <c r="E585" s="56" t="s">
        <v>68</v>
      </c>
      <c r="F585" s="58">
        <v>19</v>
      </c>
      <c r="G585" s="59">
        <f>VLOOKUP(B585,'[3]COM DESONERAÇÃO'!$B$12:$H$2288,6,FALSE)</f>
        <v>40.590000000000003</v>
      </c>
      <c r="H585" s="60">
        <f t="shared" si="10"/>
        <v>771.21</v>
      </c>
    </row>
    <row r="586" spans="1:8" ht="24.75" x14ac:dyDescent="0.25">
      <c r="A586" s="55" t="s">
        <v>1720</v>
      </c>
      <c r="B586" s="56" t="s">
        <v>1721</v>
      </c>
      <c r="C586" s="57" t="s">
        <v>1722</v>
      </c>
      <c r="D586" s="56" t="s">
        <v>11</v>
      </c>
      <c r="E586" s="56" t="s">
        <v>68</v>
      </c>
      <c r="F586" s="58">
        <v>499</v>
      </c>
      <c r="G586" s="59">
        <f>VLOOKUP(B586,'[3]COM DESONERAÇÃO'!$B$12:$H$2288,6,FALSE)</f>
        <v>45.55</v>
      </c>
      <c r="H586" s="60">
        <f t="shared" si="10"/>
        <v>22729.45</v>
      </c>
    </row>
    <row r="587" spans="1:8" ht="24.75" x14ac:dyDescent="0.25">
      <c r="A587" s="55" t="s">
        <v>1723</v>
      </c>
      <c r="B587" s="56" t="s">
        <v>1724</v>
      </c>
      <c r="C587" s="57" t="s">
        <v>1725</v>
      </c>
      <c r="D587" s="56" t="s">
        <v>11</v>
      </c>
      <c r="E587" s="56" t="s">
        <v>68</v>
      </c>
      <c r="F587" s="58">
        <v>94</v>
      </c>
      <c r="G587" s="59">
        <f>VLOOKUP(B587,'[3]COM DESONERAÇÃO'!$B$12:$H$2288,6,FALSE)</f>
        <v>64.37</v>
      </c>
      <c r="H587" s="60">
        <f t="shared" si="10"/>
        <v>6050.78</v>
      </c>
    </row>
    <row r="588" spans="1:8" x14ac:dyDescent="0.25">
      <c r="A588" s="55" t="s">
        <v>1726</v>
      </c>
      <c r="B588" s="56" t="s">
        <v>1727</v>
      </c>
      <c r="C588" s="57" t="s">
        <v>1728</v>
      </c>
      <c r="D588" s="56" t="s">
        <v>6792</v>
      </c>
      <c r="E588" s="56" t="s">
        <v>68</v>
      </c>
      <c r="F588" s="58">
        <v>3</v>
      </c>
      <c r="G588" s="59">
        <f>VLOOKUP(B588,'[3]COM DESONERAÇÃO'!$B$12:$H$2288,6,FALSE)</f>
        <v>158.44</v>
      </c>
      <c r="H588" s="60">
        <f t="shared" si="10"/>
        <v>475.32</v>
      </c>
    </row>
    <row r="589" spans="1:8" x14ac:dyDescent="0.25">
      <c r="A589" s="55" t="s">
        <v>1729</v>
      </c>
      <c r="B589" s="56" t="s">
        <v>1730</v>
      </c>
      <c r="C589" s="57" t="s">
        <v>1731</v>
      </c>
      <c r="D589" s="56" t="s">
        <v>6792</v>
      </c>
      <c r="E589" s="56" t="s">
        <v>68</v>
      </c>
      <c r="F589" s="58">
        <v>3</v>
      </c>
      <c r="G589" s="59">
        <f>VLOOKUP(B589,'[3]COM DESONERAÇÃO'!$B$12:$H$2288,6,FALSE)</f>
        <v>50.22</v>
      </c>
      <c r="H589" s="60">
        <f t="shared" si="10"/>
        <v>150.66</v>
      </c>
    </row>
    <row r="590" spans="1:8" x14ac:dyDescent="0.25">
      <c r="A590" s="55" t="s">
        <v>1732</v>
      </c>
      <c r="B590" s="56" t="s">
        <v>1733</v>
      </c>
      <c r="C590" s="57" t="s">
        <v>1734</v>
      </c>
      <c r="D590" s="56" t="s">
        <v>6792</v>
      </c>
      <c r="E590" s="56" t="s">
        <v>19</v>
      </c>
      <c r="F590" s="58">
        <v>78</v>
      </c>
      <c r="G590" s="59">
        <f>VLOOKUP(B590,'[3]COM DESONERAÇÃO'!$B$12:$H$2288,6,FALSE)</f>
        <v>73.459999999999994</v>
      </c>
      <c r="H590" s="60">
        <f t="shared" si="10"/>
        <v>5729.88</v>
      </c>
    </row>
    <row r="591" spans="1:8" x14ac:dyDescent="0.25">
      <c r="A591" s="55" t="s">
        <v>1735</v>
      </c>
      <c r="B591" s="56" t="s">
        <v>1736</v>
      </c>
      <c r="C591" s="57" t="s">
        <v>1737</v>
      </c>
      <c r="D591" s="56" t="s">
        <v>6792</v>
      </c>
      <c r="E591" s="56" t="s">
        <v>19</v>
      </c>
      <c r="F591" s="58">
        <v>42</v>
      </c>
      <c r="G591" s="59">
        <f>VLOOKUP(B591,'[3]COM DESONERAÇÃO'!$B$12:$H$2288,6,FALSE)</f>
        <v>85.71</v>
      </c>
      <c r="H591" s="60">
        <f t="shared" si="10"/>
        <v>3599.82</v>
      </c>
    </row>
    <row r="592" spans="1:8" ht="33" x14ac:dyDescent="0.25">
      <c r="A592" s="55" t="s">
        <v>1738</v>
      </c>
      <c r="B592" s="56" t="s">
        <v>1739</v>
      </c>
      <c r="C592" s="57" t="s">
        <v>1740</v>
      </c>
      <c r="D592" s="56" t="s">
        <v>11</v>
      </c>
      <c r="E592" s="56" t="s">
        <v>19</v>
      </c>
      <c r="F592" s="58">
        <v>4</v>
      </c>
      <c r="G592" s="59">
        <f>VLOOKUP(B592,'[3]COM DESONERAÇÃO'!$B$12:$H$2288,6,FALSE)</f>
        <v>74.83</v>
      </c>
      <c r="H592" s="60">
        <f t="shared" si="10"/>
        <v>299.32</v>
      </c>
    </row>
    <row r="593" spans="1:8" ht="16.5" x14ac:dyDescent="0.25">
      <c r="A593" s="55" t="s">
        <v>1741</v>
      </c>
      <c r="B593" s="56" t="s">
        <v>1742</v>
      </c>
      <c r="C593" s="57" t="s">
        <v>1743</v>
      </c>
      <c r="D593" s="56" t="s">
        <v>6792</v>
      </c>
      <c r="E593" s="56" t="s">
        <v>19</v>
      </c>
      <c r="F593" s="58">
        <v>4</v>
      </c>
      <c r="G593" s="59">
        <f>VLOOKUP(B593,'[3]COM DESONERAÇÃO'!$B$12:$H$2288,6,FALSE)</f>
        <v>56.36</v>
      </c>
      <c r="H593" s="60">
        <f t="shared" si="10"/>
        <v>225.44</v>
      </c>
    </row>
    <row r="594" spans="1:8" ht="16.5" x14ac:dyDescent="0.25">
      <c r="A594" s="55" t="s">
        <v>1744</v>
      </c>
      <c r="B594" s="56" t="s">
        <v>1745</v>
      </c>
      <c r="C594" s="57" t="s">
        <v>1746</v>
      </c>
      <c r="D594" s="56" t="s">
        <v>6792</v>
      </c>
      <c r="E594" s="56" t="s">
        <v>19</v>
      </c>
      <c r="F594" s="58">
        <v>4</v>
      </c>
      <c r="G594" s="59">
        <f>VLOOKUP(B594,'[3]COM DESONERAÇÃO'!$B$12:$H$2288,6,FALSE)</f>
        <v>78.150000000000006</v>
      </c>
      <c r="H594" s="60">
        <f t="shared" si="10"/>
        <v>312.60000000000002</v>
      </c>
    </row>
    <row r="595" spans="1:8" ht="24.75" x14ac:dyDescent="0.25">
      <c r="A595" s="55" t="s">
        <v>1747</v>
      </c>
      <c r="B595" s="56" t="s">
        <v>1748</v>
      </c>
      <c r="C595" s="57" t="s">
        <v>1749</v>
      </c>
      <c r="D595" s="56" t="s">
        <v>11</v>
      </c>
      <c r="E595" s="56" t="s">
        <v>19</v>
      </c>
      <c r="F595" s="58">
        <v>5</v>
      </c>
      <c r="G595" s="59">
        <f>VLOOKUP(B595,'[3]COM DESONERAÇÃO'!$B$12:$H$2288,6,FALSE)</f>
        <v>53.29</v>
      </c>
      <c r="H595" s="60">
        <f t="shared" si="10"/>
        <v>266.45</v>
      </c>
    </row>
    <row r="596" spans="1:8" ht="24.75" x14ac:dyDescent="0.25">
      <c r="A596" s="55" t="s">
        <v>1750</v>
      </c>
      <c r="B596" s="56" t="s">
        <v>1751</v>
      </c>
      <c r="C596" s="57" t="s">
        <v>1752</v>
      </c>
      <c r="D596" s="56" t="s">
        <v>11</v>
      </c>
      <c r="E596" s="56" t="s">
        <v>19</v>
      </c>
      <c r="F596" s="58">
        <v>4</v>
      </c>
      <c r="G596" s="59">
        <f>VLOOKUP(B596,'[3]COM DESONERAÇÃO'!$B$12:$H$2288,6,FALSE)</f>
        <v>107.46</v>
      </c>
      <c r="H596" s="60">
        <f t="shared" si="10"/>
        <v>429.84</v>
      </c>
    </row>
    <row r="597" spans="1:8" ht="24.75" x14ac:dyDescent="0.25">
      <c r="A597" s="55" t="s">
        <v>1753</v>
      </c>
      <c r="B597" s="56" t="s">
        <v>1754</v>
      </c>
      <c r="C597" s="57" t="s">
        <v>1755</v>
      </c>
      <c r="D597" s="56" t="s">
        <v>11</v>
      </c>
      <c r="E597" s="56" t="s">
        <v>19</v>
      </c>
      <c r="F597" s="58">
        <v>8</v>
      </c>
      <c r="G597" s="59">
        <f>VLOOKUP(B597,'[3]COM DESONERAÇÃO'!$B$12:$H$2288,6,FALSE)</f>
        <v>21.14</v>
      </c>
      <c r="H597" s="60">
        <f t="shared" si="10"/>
        <v>169.12</v>
      </c>
    </row>
    <row r="598" spans="1:8" x14ac:dyDescent="0.25">
      <c r="A598" s="55" t="s">
        <v>1756</v>
      </c>
      <c r="B598" s="56" t="s">
        <v>1757</v>
      </c>
      <c r="C598" s="57" t="s">
        <v>1758</v>
      </c>
      <c r="D598" s="56" t="s">
        <v>6792</v>
      </c>
      <c r="E598" s="56" t="s">
        <v>19</v>
      </c>
      <c r="F598" s="58">
        <v>3</v>
      </c>
      <c r="G598" s="59">
        <f>VLOOKUP(B598,'[3]COM DESONERAÇÃO'!$B$12:$H$2288,6,FALSE)</f>
        <v>596.16</v>
      </c>
      <c r="H598" s="60">
        <f t="shared" si="10"/>
        <v>1788.48</v>
      </c>
    </row>
    <row r="599" spans="1:8" ht="24.75" x14ac:dyDescent="0.25">
      <c r="A599" s="55" t="s">
        <v>1759</v>
      </c>
      <c r="B599" s="56" t="s">
        <v>1760</v>
      </c>
      <c r="C599" s="57" t="s">
        <v>1761</v>
      </c>
      <c r="D599" s="56" t="s">
        <v>11</v>
      </c>
      <c r="E599" s="56" t="s">
        <v>19</v>
      </c>
      <c r="F599" s="58">
        <v>7</v>
      </c>
      <c r="G599" s="59">
        <f>VLOOKUP(B599,'[3]COM DESONERAÇÃO'!$B$12:$H$2288,6,FALSE)</f>
        <v>22.05</v>
      </c>
      <c r="H599" s="60">
        <f t="shared" si="10"/>
        <v>154.35</v>
      </c>
    </row>
    <row r="600" spans="1:8" x14ac:dyDescent="0.25">
      <c r="A600" s="55" t="s">
        <v>1762</v>
      </c>
      <c r="B600" s="56" t="s">
        <v>1763</v>
      </c>
      <c r="C600" s="57" t="s">
        <v>1764</v>
      </c>
      <c r="D600" s="56" t="s">
        <v>6792</v>
      </c>
      <c r="E600" s="56" t="s">
        <v>19</v>
      </c>
      <c r="F600" s="58">
        <v>7</v>
      </c>
      <c r="G600" s="59">
        <f>VLOOKUP(B600,'[3]COM DESONERAÇÃO'!$B$12:$H$2288,6,FALSE)</f>
        <v>238.39</v>
      </c>
      <c r="H600" s="60">
        <f t="shared" ref="H600:H663" si="11">ROUND(F600*G600,2)</f>
        <v>1668.73</v>
      </c>
    </row>
    <row r="601" spans="1:8" ht="33" x14ac:dyDescent="0.25">
      <c r="A601" s="55" t="s">
        <v>1765</v>
      </c>
      <c r="B601" s="56" t="s">
        <v>1766</v>
      </c>
      <c r="C601" s="57" t="s">
        <v>1767</v>
      </c>
      <c r="D601" s="56" t="s">
        <v>11</v>
      </c>
      <c r="E601" s="56" t="s">
        <v>19</v>
      </c>
      <c r="F601" s="58">
        <v>7</v>
      </c>
      <c r="G601" s="59">
        <f>VLOOKUP(B601,'[3]COM DESONERAÇÃO'!$B$12:$H$2288,6,FALSE)</f>
        <v>11.77</v>
      </c>
      <c r="H601" s="60">
        <f t="shared" si="11"/>
        <v>82.39</v>
      </c>
    </row>
    <row r="602" spans="1:8" ht="33" x14ac:dyDescent="0.25">
      <c r="A602" s="55" t="s">
        <v>1768</v>
      </c>
      <c r="B602" s="56" t="s">
        <v>1769</v>
      </c>
      <c r="C602" s="57" t="s">
        <v>1770</v>
      </c>
      <c r="D602" s="56" t="s">
        <v>11</v>
      </c>
      <c r="E602" s="56" t="s">
        <v>19</v>
      </c>
      <c r="F602" s="58">
        <v>7</v>
      </c>
      <c r="G602" s="59">
        <f>VLOOKUP(B602,'[3]COM DESONERAÇÃO'!$B$12:$H$2288,6,FALSE)</f>
        <v>24.44</v>
      </c>
      <c r="H602" s="60">
        <f t="shared" si="11"/>
        <v>171.08</v>
      </c>
    </row>
    <row r="603" spans="1:8" ht="33" x14ac:dyDescent="0.25">
      <c r="A603" s="55" t="s">
        <v>1771</v>
      </c>
      <c r="B603" s="56" t="s">
        <v>1772</v>
      </c>
      <c r="C603" s="57" t="s">
        <v>1773</v>
      </c>
      <c r="D603" s="56" t="s">
        <v>11</v>
      </c>
      <c r="E603" s="56" t="s">
        <v>19</v>
      </c>
      <c r="F603" s="58">
        <v>7</v>
      </c>
      <c r="G603" s="59">
        <f>VLOOKUP(B603,'[3]COM DESONERAÇÃO'!$B$12:$H$2288,6,FALSE)</f>
        <v>32.479999999999997</v>
      </c>
      <c r="H603" s="60">
        <f t="shared" si="11"/>
        <v>227.36</v>
      </c>
    </row>
    <row r="604" spans="1:8" x14ac:dyDescent="0.25">
      <c r="A604" s="55" t="s">
        <v>1774</v>
      </c>
      <c r="B604" s="56" t="s">
        <v>1775</v>
      </c>
      <c r="C604" s="57" t="s">
        <v>1776</v>
      </c>
      <c r="D604" s="56" t="s">
        <v>6792</v>
      </c>
      <c r="E604" s="56" t="s">
        <v>68</v>
      </c>
      <c r="F604" s="58">
        <v>7</v>
      </c>
      <c r="G604" s="59">
        <f>VLOOKUP(B604,'[3]COM DESONERAÇÃO'!$B$12:$H$2288,6,FALSE)</f>
        <v>254.05</v>
      </c>
      <c r="H604" s="60">
        <f t="shared" si="11"/>
        <v>1778.35</v>
      </c>
    </row>
    <row r="605" spans="1:8" x14ac:dyDescent="0.25">
      <c r="A605" s="55" t="s">
        <v>1777</v>
      </c>
      <c r="B605" s="56" t="s">
        <v>1778</v>
      </c>
      <c r="C605" s="57" t="s">
        <v>1779</v>
      </c>
      <c r="D605" s="56" t="s">
        <v>6792</v>
      </c>
      <c r="E605" s="56" t="s">
        <v>68</v>
      </c>
      <c r="F605" s="58">
        <v>7</v>
      </c>
      <c r="G605" s="59">
        <f>VLOOKUP(B605,'[3]COM DESONERAÇÃO'!$B$12:$H$2288,6,FALSE)</f>
        <v>341.83</v>
      </c>
      <c r="H605" s="60">
        <f t="shared" si="11"/>
        <v>2392.81</v>
      </c>
    </row>
    <row r="606" spans="1:8" x14ac:dyDescent="0.25">
      <c r="A606" s="55" t="s">
        <v>1780</v>
      </c>
      <c r="B606" s="56" t="s">
        <v>1781</v>
      </c>
      <c r="C606" s="57" t="s">
        <v>1782</v>
      </c>
      <c r="D606" s="56" t="s">
        <v>6792</v>
      </c>
      <c r="E606" s="56" t="s">
        <v>68</v>
      </c>
      <c r="F606" s="58">
        <v>5</v>
      </c>
      <c r="G606" s="59">
        <f>VLOOKUP(B606,'[3]COM DESONERAÇÃO'!$B$12:$H$2288,6,FALSE)</f>
        <v>394.34</v>
      </c>
      <c r="H606" s="60">
        <f t="shared" si="11"/>
        <v>1971.7</v>
      </c>
    </row>
    <row r="607" spans="1:8" x14ac:dyDescent="0.25">
      <c r="A607" s="55" t="s">
        <v>1783</v>
      </c>
      <c r="B607" s="56" t="s">
        <v>1784</v>
      </c>
      <c r="C607" s="57" t="s">
        <v>1785</v>
      </c>
      <c r="D607" s="56" t="s">
        <v>6792</v>
      </c>
      <c r="E607" s="56" t="s">
        <v>68</v>
      </c>
      <c r="F607" s="58">
        <v>5</v>
      </c>
      <c r="G607" s="59">
        <f>VLOOKUP(B607,'[3]COM DESONERAÇÃO'!$B$12:$H$2288,6,FALSE)</f>
        <v>535.54999999999995</v>
      </c>
      <c r="H607" s="60">
        <f t="shared" si="11"/>
        <v>2677.75</v>
      </c>
    </row>
    <row r="608" spans="1:8" ht="16.5" x14ac:dyDescent="0.25">
      <c r="A608" s="55" t="s">
        <v>1786</v>
      </c>
      <c r="B608" s="56" t="s">
        <v>1787</v>
      </c>
      <c r="C608" s="57" t="s">
        <v>1788</v>
      </c>
      <c r="D608" s="56" t="s">
        <v>6792</v>
      </c>
      <c r="E608" s="56" t="s">
        <v>19</v>
      </c>
      <c r="F608" s="58">
        <v>5</v>
      </c>
      <c r="G608" s="59">
        <f>VLOOKUP(B608,'[3]COM DESONERAÇÃO'!$B$12:$H$2288,6,FALSE)</f>
        <v>941.61</v>
      </c>
      <c r="H608" s="60">
        <f t="shared" si="11"/>
        <v>4708.05</v>
      </c>
    </row>
    <row r="609" spans="1:8" ht="16.5" x14ac:dyDescent="0.25">
      <c r="A609" s="55" t="s">
        <v>1789</v>
      </c>
      <c r="B609" s="56" t="s">
        <v>1790</v>
      </c>
      <c r="C609" s="57" t="s">
        <v>1791</v>
      </c>
      <c r="D609" s="56" t="s">
        <v>6792</v>
      </c>
      <c r="E609" s="56" t="s">
        <v>19</v>
      </c>
      <c r="F609" s="58">
        <v>3</v>
      </c>
      <c r="G609" s="59">
        <f>VLOOKUP(B609,'[3]COM DESONERAÇÃO'!$B$12:$H$2288,6,FALSE)</f>
        <v>1365.67</v>
      </c>
      <c r="H609" s="60">
        <f t="shared" si="11"/>
        <v>4097.01</v>
      </c>
    </row>
    <row r="610" spans="1:8" ht="16.5" x14ac:dyDescent="0.25">
      <c r="A610" s="55" t="s">
        <v>1792</v>
      </c>
      <c r="B610" s="56" t="s">
        <v>1793</v>
      </c>
      <c r="C610" s="57" t="s">
        <v>1794</v>
      </c>
      <c r="D610" s="56" t="s">
        <v>11</v>
      </c>
      <c r="E610" s="56" t="s">
        <v>68</v>
      </c>
      <c r="F610" s="58">
        <v>157</v>
      </c>
      <c r="G610" s="59">
        <f>VLOOKUP(B610,'[3]COM DESONERAÇÃO'!$B$12:$H$2288,6,FALSE)</f>
        <v>57.72</v>
      </c>
      <c r="H610" s="60">
        <f t="shared" si="11"/>
        <v>9062.0400000000009</v>
      </c>
    </row>
    <row r="611" spans="1:8" ht="16.5" x14ac:dyDescent="0.25">
      <c r="A611" s="55" t="s">
        <v>1795</v>
      </c>
      <c r="B611" s="56" t="s">
        <v>1796</v>
      </c>
      <c r="C611" s="57" t="s">
        <v>1797</v>
      </c>
      <c r="D611" s="56" t="s">
        <v>11</v>
      </c>
      <c r="E611" s="56" t="s">
        <v>68</v>
      </c>
      <c r="F611" s="58">
        <v>101</v>
      </c>
      <c r="G611" s="59">
        <f>VLOOKUP(B611,'[3]COM DESONERAÇÃO'!$B$12:$H$2288,6,FALSE)</f>
        <v>103.08</v>
      </c>
      <c r="H611" s="60">
        <f t="shared" si="11"/>
        <v>10411.08</v>
      </c>
    </row>
    <row r="612" spans="1:8" x14ac:dyDescent="0.25">
      <c r="A612" s="55" t="s">
        <v>1798</v>
      </c>
      <c r="B612" s="56" t="s">
        <v>1799</v>
      </c>
      <c r="C612" s="57" t="s">
        <v>1800</v>
      </c>
      <c r="D612" s="56" t="s">
        <v>6792</v>
      </c>
      <c r="E612" s="56" t="s">
        <v>12</v>
      </c>
      <c r="F612" s="58">
        <v>13</v>
      </c>
      <c r="G612" s="59">
        <f>VLOOKUP(B612,'[3]COM DESONERAÇÃO'!$B$12:$H$2288,6,FALSE)</f>
        <v>263.8</v>
      </c>
      <c r="H612" s="60">
        <f t="shared" si="11"/>
        <v>3429.4</v>
      </c>
    </row>
    <row r="613" spans="1:8" x14ac:dyDescent="0.25">
      <c r="A613" s="55" t="s">
        <v>1801</v>
      </c>
      <c r="B613" s="56" t="s">
        <v>1802</v>
      </c>
      <c r="C613" s="57" t="s">
        <v>1803</v>
      </c>
      <c r="D613" s="56" t="s">
        <v>6792</v>
      </c>
      <c r="E613" s="56" t="s">
        <v>12</v>
      </c>
      <c r="F613" s="58">
        <v>12</v>
      </c>
      <c r="G613" s="59">
        <f>VLOOKUP(B613,'[3]COM DESONERAÇÃO'!$B$12:$H$2288,6,FALSE)</f>
        <v>238.49</v>
      </c>
      <c r="H613" s="60">
        <f t="shared" si="11"/>
        <v>2861.88</v>
      </c>
    </row>
    <row r="614" spans="1:8" ht="33" x14ac:dyDescent="0.25">
      <c r="A614" s="55" t="s">
        <v>1804</v>
      </c>
      <c r="B614" s="56" t="s">
        <v>1805</v>
      </c>
      <c r="C614" s="57" t="s">
        <v>1806</v>
      </c>
      <c r="D614" s="56" t="s">
        <v>11</v>
      </c>
      <c r="E614" s="56" t="s">
        <v>68</v>
      </c>
      <c r="F614" s="58">
        <v>59</v>
      </c>
      <c r="G614" s="59">
        <f>VLOOKUP(B614,'[3]COM DESONERAÇÃO'!$B$12:$H$2288,6,FALSE)</f>
        <v>99.95</v>
      </c>
      <c r="H614" s="60">
        <f t="shared" si="11"/>
        <v>5897.05</v>
      </c>
    </row>
    <row r="615" spans="1:8" ht="33" x14ac:dyDescent="0.25">
      <c r="A615" s="55" t="s">
        <v>1807</v>
      </c>
      <c r="B615" s="56" t="s">
        <v>1808</v>
      </c>
      <c r="C615" s="57" t="s">
        <v>1809</v>
      </c>
      <c r="D615" s="56" t="s">
        <v>11</v>
      </c>
      <c r="E615" s="56" t="s">
        <v>68</v>
      </c>
      <c r="F615" s="58">
        <v>59</v>
      </c>
      <c r="G615" s="59">
        <f>VLOOKUP(B615,'[3]COM DESONERAÇÃO'!$B$12:$H$2288,6,FALSE)</f>
        <v>124.38</v>
      </c>
      <c r="H615" s="60">
        <f t="shared" si="11"/>
        <v>7338.42</v>
      </c>
    </row>
    <row r="616" spans="1:8" ht="33" x14ac:dyDescent="0.25">
      <c r="A616" s="55" t="s">
        <v>1810</v>
      </c>
      <c r="B616" s="56" t="s">
        <v>1811</v>
      </c>
      <c r="C616" s="57" t="s">
        <v>1812</v>
      </c>
      <c r="D616" s="56" t="s">
        <v>11</v>
      </c>
      <c r="E616" s="56" t="s">
        <v>68</v>
      </c>
      <c r="F616" s="58">
        <v>29</v>
      </c>
      <c r="G616" s="59">
        <f>VLOOKUP(B616,'[3]COM DESONERAÇÃO'!$B$12:$H$2288,6,FALSE)</f>
        <v>176.83</v>
      </c>
      <c r="H616" s="60">
        <f t="shared" si="11"/>
        <v>5128.07</v>
      </c>
    </row>
    <row r="617" spans="1:8" ht="33" x14ac:dyDescent="0.25">
      <c r="A617" s="55" t="s">
        <v>1813</v>
      </c>
      <c r="B617" s="56" t="s">
        <v>1814</v>
      </c>
      <c r="C617" s="57" t="s">
        <v>1815</v>
      </c>
      <c r="D617" s="56" t="s">
        <v>11</v>
      </c>
      <c r="E617" s="56" t="s">
        <v>68</v>
      </c>
      <c r="F617" s="58">
        <v>26</v>
      </c>
      <c r="G617" s="59">
        <f>VLOOKUP(B617,'[3]COM DESONERAÇÃO'!$B$12:$H$2288,6,FALSE)</f>
        <v>339.85</v>
      </c>
      <c r="H617" s="60">
        <f t="shared" si="11"/>
        <v>8836.1</v>
      </c>
    </row>
    <row r="618" spans="1:8" ht="33" x14ac:dyDescent="0.25">
      <c r="A618" s="55" t="s">
        <v>1816</v>
      </c>
      <c r="B618" s="56" t="s">
        <v>1817</v>
      </c>
      <c r="C618" s="57" t="s">
        <v>1818</v>
      </c>
      <c r="D618" s="56" t="s">
        <v>11</v>
      </c>
      <c r="E618" s="56" t="s">
        <v>68</v>
      </c>
      <c r="F618" s="58">
        <v>7</v>
      </c>
      <c r="G618" s="59">
        <f>VLOOKUP(B618,'[3]COM DESONERAÇÃO'!$B$12:$H$2288,6,FALSE)</f>
        <v>546.9</v>
      </c>
      <c r="H618" s="60">
        <f t="shared" si="11"/>
        <v>3828.3</v>
      </c>
    </row>
    <row r="619" spans="1:8" ht="33" x14ac:dyDescent="0.25">
      <c r="A619" s="55" t="s">
        <v>1819</v>
      </c>
      <c r="B619" s="56" t="s">
        <v>1820</v>
      </c>
      <c r="C619" s="57" t="s">
        <v>1821</v>
      </c>
      <c r="D619" s="56" t="s">
        <v>11</v>
      </c>
      <c r="E619" s="56" t="s">
        <v>68</v>
      </c>
      <c r="F619" s="58">
        <v>7</v>
      </c>
      <c r="G619" s="59">
        <f>VLOOKUP(B619,'[3]COM DESONERAÇÃO'!$B$12:$H$2288,6,FALSE)</f>
        <v>651.33000000000004</v>
      </c>
      <c r="H619" s="60">
        <f t="shared" si="11"/>
        <v>4559.3100000000004</v>
      </c>
    </row>
    <row r="620" spans="1:8" ht="33" x14ac:dyDescent="0.25">
      <c r="A620" s="55" t="s">
        <v>1822</v>
      </c>
      <c r="B620" s="56" t="s">
        <v>1823</v>
      </c>
      <c r="C620" s="57" t="s">
        <v>1824</v>
      </c>
      <c r="D620" s="56" t="s">
        <v>11</v>
      </c>
      <c r="E620" s="56" t="s">
        <v>68</v>
      </c>
      <c r="F620" s="58">
        <v>7</v>
      </c>
      <c r="G620" s="59">
        <f>VLOOKUP(B620,'[3]COM DESONERAÇÃO'!$B$12:$H$2288,6,FALSE)</f>
        <v>942.03</v>
      </c>
      <c r="H620" s="60">
        <f t="shared" si="11"/>
        <v>6594.21</v>
      </c>
    </row>
    <row r="621" spans="1:8" x14ac:dyDescent="0.25">
      <c r="A621" s="55" t="s">
        <v>1825</v>
      </c>
      <c r="B621" s="56" t="s">
        <v>1826</v>
      </c>
      <c r="C621" s="57" t="s">
        <v>1827</v>
      </c>
      <c r="D621" s="56" t="s">
        <v>6792</v>
      </c>
      <c r="E621" s="56" t="s">
        <v>68</v>
      </c>
      <c r="F621" s="58">
        <v>3</v>
      </c>
      <c r="G621" s="59">
        <f>VLOOKUP(B621,'[3]COM DESONERAÇÃO'!$B$12:$H$2288,6,FALSE)</f>
        <v>258.27</v>
      </c>
      <c r="H621" s="60">
        <f t="shared" si="11"/>
        <v>774.81</v>
      </c>
    </row>
    <row r="622" spans="1:8" ht="16.5" x14ac:dyDescent="0.25">
      <c r="A622" s="55" t="s">
        <v>1828</v>
      </c>
      <c r="B622" s="56" t="s">
        <v>1829</v>
      </c>
      <c r="C622" s="57" t="s">
        <v>1830</v>
      </c>
      <c r="D622" s="56" t="s">
        <v>11</v>
      </c>
      <c r="E622" s="56" t="s">
        <v>68</v>
      </c>
      <c r="F622" s="58">
        <v>3</v>
      </c>
      <c r="G622" s="59">
        <f>VLOOKUP(B622,'[3]COM DESONERAÇÃO'!$B$12:$H$2288,6,FALSE)</f>
        <v>19.690000000000001</v>
      </c>
      <c r="H622" s="60">
        <f t="shared" si="11"/>
        <v>59.07</v>
      </c>
    </row>
    <row r="623" spans="1:8" ht="16.5" x14ac:dyDescent="0.25">
      <c r="A623" s="55" t="s">
        <v>1831</v>
      </c>
      <c r="B623" s="56" t="s">
        <v>1832</v>
      </c>
      <c r="C623" s="57" t="s">
        <v>1833</v>
      </c>
      <c r="D623" s="56" t="s">
        <v>11</v>
      </c>
      <c r="E623" s="56" t="s">
        <v>68</v>
      </c>
      <c r="F623" s="58">
        <v>3</v>
      </c>
      <c r="G623" s="59">
        <f>VLOOKUP(B623,'[3]COM DESONERAÇÃO'!$B$12:$H$2288,6,FALSE)</f>
        <v>26.52</v>
      </c>
      <c r="H623" s="60">
        <f t="shared" si="11"/>
        <v>79.56</v>
      </c>
    </row>
    <row r="624" spans="1:8" ht="16.5" x14ac:dyDescent="0.25">
      <c r="A624" s="55" t="s">
        <v>1834</v>
      </c>
      <c r="B624" s="56" t="s">
        <v>1835</v>
      </c>
      <c r="C624" s="57" t="s">
        <v>1836</v>
      </c>
      <c r="D624" s="56" t="s">
        <v>11</v>
      </c>
      <c r="E624" s="56" t="s">
        <v>68</v>
      </c>
      <c r="F624" s="58">
        <v>3</v>
      </c>
      <c r="G624" s="59">
        <f>VLOOKUP(B624,'[3]COM DESONERAÇÃO'!$B$12:$H$2288,6,FALSE)</f>
        <v>44.86</v>
      </c>
      <c r="H624" s="60">
        <f t="shared" si="11"/>
        <v>134.58000000000001</v>
      </c>
    </row>
    <row r="625" spans="1:8" ht="24.75" x14ac:dyDescent="0.25">
      <c r="A625" s="55" t="s">
        <v>1837</v>
      </c>
      <c r="B625" s="56" t="s">
        <v>1838</v>
      </c>
      <c r="C625" s="57" t="s">
        <v>1839</v>
      </c>
      <c r="D625" s="56" t="s">
        <v>11</v>
      </c>
      <c r="E625" s="56" t="s">
        <v>68</v>
      </c>
      <c r="F625" s="58">
        <v>35</v>
      </c>
      <c r="G625" s="59">
        <f>VLOOKUP(B625,'[3]COM DESONERAÇÃO'!$B$12:$H$2288,6,FALSE)</f>
        <v>36.32</v>
      </c>
      <c r="H625" s="60">
        <f t="shared" si="11"/>
        <v>1271.2</v>
      </c>
    </row>
    <row r="626" spans="1:8" ht="16.5" x14ac:dyDescent="0.25">
      <c r="A626" s="55" t="s">
        <v>1840</v>
      </c>
      <c r="B626" s="56" t="s">
        <v>1841</v>
      </c>
      <c r="C626" s="57" t="s">
        <v>1842</v>
      </c>
      <c r="D626" s="56" t="s">
        <v>11</v>
      </c>
      <c r="E626" s="56" t="s">
        <v>68</v>
      </c>
      <c r="F626" s="58">
        <v>7</v>
      </c>
      <c r="G626" s="59">
        <f>VLOOKUP(B626,'[3]COM DESONERAÇÃO'!$B$12:$H$2288,6,FALSE)</f>
        <v>82.5</v>
      </c>
      <c r="H626" s="60">
        <f t="shared" si="11"/>
        <v>577.5</v>
      </c>
    </row>
    <row r="627" spans="1:8" x14ac:dyDescent="0.25">
      <c r="A627" s="55" t="s">
        <v>1843</v>
      </c>
      <c r="B627" s="56" t="s">
        <v>1844</v>
      </c>
      <c r="C627" s="57" t="s">
        <v>1845</v>
      </c>
      <c r="D627" s="56" t="s">
        <v>6792</v>
      </c>
      <c r="E627" s="56" t="s">
        <v>68</v>
      </c>
      <c r="F627" s="58">
        <v>7</v>
      </c>
      <c r="G627" s="59">
        <f>VLOOKUP(B627,'[3]COM DESONERAÇÃO'!$B$12:$H$2288,6,FALSE)</f>
        <v>75</v>
      </c>
      <c r="H627" s="60">
        <f t="shared" si="11"/>
        <v>525</v>
      </c>
    </row>
    <row r="628" spans="1:8" x14ac:dyDescent="0.25">
      <c r="A628" s="55" t="s">
        <v>1846</v>
      </c>
      <c r="B628" s="56" t="s">
        <v>1847</v>
      </c>
      <c r="C628" s="57" t="s">
        <v>1848</v>
      </c>
      <c r="D628" s="56" t="s">
        <v>6792</v>
      </c>
      <c r="E628" s="56" t="s">
        <v>68</v>
      </c>
      <c r="F628" s="58">
        <v>7</v>
      </c>
      <c r="G628" s="59">
        <f>VLOOKUP(B628,'[3]COM DESONERAÇÃO'!$B$12:$H$2288,6,FALSE)</f>
        <v>67.959999999999994</v>
      </c>
      <c r="H628" s="60">
        <f t="shared" si="11"/>
        <v>475.72</v>
      </c>
    </row>
    <row r="629" spans="1:8" x14ac:dyDescent="0.25">
      <c r="A629" s="55" t="s">
        <v>1849</v>
      </c>
      <c r="B629" s="56" t="s">
        <v>1850</v>
      </c>
      <c r="C629" s="57" t="s">
        <v>1851</v>
      </c>
      <c r="D629" s="56" t="s">
        <v>6792</v>
      </c>
      <c r="E629" s="56" t="s">
        <v>68</v>
      </c>
      <c r="F629" s="58">
        <v>7</v>
      </c>
      <c r="G629" s="59">
        <f>VLOOKUP(B629,'[3]COM DESONERAÇÃO'!$B$12:$H$2288,6,FALSE)</f>
        <v>86.37</v>
      </c>
      <c r="H629" s="60">
        <f t="shared" si="11"/>
        <v>604.59</v>
      </c>
    </row>
    <row r="630" spans="1:8" x14ac:dyDescent="0.25">
      <c r="A630" s="55" t="s">
        <v>1852</v>
      </c>
      <c r="B630" s="56" t="s">
        <v>1853</v>
      </c>
      <c r="C630" s="57" t="s">
        <v>1854</v>
      </c>
      <c r="D630" s="56" t="s">
        <v>6792</v>
      </c>
      <c r="E630" s="56" t="s">
        <v>68</v>
      </c>
      <c r="F630" s="58">
        <v>7</v>
      </c>
      <c r="G630" s="59">
        <f>VLOOKUP(B630,'[3]COM DESONERAÇÃO'!$B$12:$H$2288,6,FALSE)</f>
        <v>75.739999999999995</v>
      </c>
      <c r="H630" s="60">
        <f t="shared" si="11"/>
        <v>530.17999999999995</v>
      </c>
    </row>
    <row r="631" spans="1:8" x14ac:dyDescent="0.25">
      <c r="A631" s="55" t="s">
        <v>1855</v>
      </c>
      <c r="B631" s="56" t="s">
        <v>1856</v>
      </c>
      <c r="C631" s="57" t="s">
        <v>1857</v>
      </c>
      <c r="D631" s="56" t="s">
        <v>6792</v>
      </c>
      <c r="E631" s="56" t="s">
        <v>19</v>
      </c>
      <c r="F631" s="58">
        <v>7</v>
      </c>
      <c r="G631" s="59">
        <f>VLOOKUP(B631,'[3]COM DESONERAÇÃO'!$B$12:$H$2288,6,FALSE)</f>
        <v>78.739999999999995</v>
      </c>
      <c r="H631" s="60">
        <f t="shared" si="11"/>
        <v>551.17999999999995</v>
      </c>
    </row>
    <row r="632" spans="1:8" x14ac:dyDescent="0.25">
      <c r="A632" s="55" t="s">
        <v>1858</v>
      </c>
      <c r="B632" s="56" t="s">
        <v>1859</v>
      </c>
      <c r="C632" s="57" t="s">
        <v>1860</v>
      </c>
      <c r="D632" s="56" t="s">
        <v>6792</v>
      </c>
      <c r="E632" s="56" t="s">
        <v>19</v>
      </c>
      <c r="F632" s="58">
        <v>7</v>
      </c>
      <c r="G632" s="59">
        <f>VLOOKUP(B632,'[3]COM DESONERAÇÃO'!$B$12:$H$2288,6,FALSE)</f>
        <v>84.11</v>
      </c>
      <c r="H632" s="60">
        <f t="shared" si="11"/>
        <v>588.77</v>
      </c>
    </row>
    <row r="633" spans="1:8" ht="24.75" x14ac:dyDescent="0.25">
      <c r="A633" s="55" t="s">
        <v>1861</v>
      </c>
      <c r="B633" s="56" t="s">
        <v>1862</v>
      </c>
      <c r="C633" s="57" t="s">
        <v>1863</v>
      </c>
      <c r="D633" s="56" t="s">
        <v>11</v>
      </c>
      <c r="E633" s="56" t="s">
        <v>68</v>
      </c>
      <c r="F633" s="58">
        <v>1900</v>
      </c>
      <c r="G633" s="59">
        <f>VLOOKUP(B633,'[3]COM DESONERAÇÃO'!$B$12:$H$2288,6,FALSE)</f>
        <v>65.489999999999995</v>
      </c>
      <c r="H633" s="60">
        <f t="shared" si="11"/>
        <v>124431</v>
      </c>
    </row>
    <row r="634" spans="1:8" ht="24.75" x14ac:dyDescent="0.25">
      <c r="A634" s="55" t="s">
        <v>1864</v>
      </c>
      <c r="B634" s="56" t="s">
        <v>1865</v>
      </c>
      <c r="C634" s="57" t="s">
        <v>1866</v>
      </c>
      <c r="D634" s="56" t="s">
        <v>11</v>
      </c>
      <c r="E634" s="56" t="s">
        <v>68</v>
      </c>
      <c r="F634" s="58">
        <v>1600</v>
      </c>
      <c r="G634" s="59">
        <f>VLOOKUP(B634,'[3]COM DESONERAÇÃO'!$B$12:$H$2288,6,FALSE)</f>
        <v>89.94</v>
      </c>
      <c r="H634" s="60">
        <f t="shared" si="11"/>
        <v>143904</v>
      </c>
    </row>
    <row r="635" spans="1:8" ht="24.75" x14ac:dyDescent="0.25">
      <c r="A635" s="55" t="s">
        <v>1867</v>
      </c>
      <c r="B635" s="56" t="s">
        <v>1868</v>
      </c>
      <c r="C635" s="57" t="s">
        <v>1869</v>
      </c>
      <c r="D635" s="56" t="s">
        <v>11</v>
      </c>
      <c r="E635" s="56" t="s">
        <v>68</v>
      </c>
      <c r="F635" s="58">
        <v>1600</v>
      </c>
      <c r="G635" s="59">
        <f>VLOOKUP(B635,'[3]COM DESONERAÇÃO'!$B$12:$H$2288,6,FALSE)</f>
        <v>173.58</v>
      </c>
      <c r="H635" s="60">
        <f t="shared" si="11"/>
        <v>277728</v>
      </c>
    </row>
    <row r="636" spans="1:8" x14ac:dyDescent="0.25">
      <c r="A636" s="55" t="s">
        <v>1870</v>
      </c>
      <c r="B636" s="56" t="s">
        <v>1871</v>
      </c>
      <c r="C636" s="57" t="s">
        <v>1872</v>
      </c>
      <c r="D636" s="56" t="s">
        <v>6792</v>
      </c>
      <c r="E636" s="56" t="s">
        <v>68</v>
      </c>
      <c r="F636" s="58">
        <v>3800</v>
      </c>
      <c r="G636" s="59">
        <f>VLOOKUP(B636,'[3]COM DESONERAÇÃO'!$B$12:$H$2288,6,FALSE)</f>
        <v>98.83</v>
      </c>
      <c r="H636" s="60">
        <f t="shared" si="11"/>
        <v>375554</v>
      </c>
    </row>
    <row r="637" spans="1:8" x14ac:dyDescent="0.25">
      <c r="A637" s="55" t="s">
        <v>1873</v>
      </c>
      <c r="B637" s="56" t="s">
        <v>1874</v>
      </c>
      <c r="C637" s="57" t="s">
        <v>1875</v>
      </c>
      <c r="D637" s="56" t="s">
        <v>6792</v>
      </c>
      <c r="E637" s="56" t="s">
        <v>68</v>
      </c>
      <c r="F637" s="58">
        <v>1500</v>
      </c>
      <c r="G637" s="59">
        <f>VLOOKUP(B637,'[3]COM DESONERAÇÃO'!$B$12:$H$2288,6,FALSE)</f>
        <v>135.03</v>
      </c>
      <c r="H637" s="60">
        <f t="shared" si="11"/>
        <v>202545</v>
      </c>
    </row>
    <row r="638" spans="1:8" x14ac:dyDescent="0.25">
      <c r="A638" s="55" t="s">
        <v>1876</v>
      </c>
      <c r="B638" s="56" t="s">
        <v>1877</v>
      </c>
      <c r="C638" s="57" t="s">
        <v>1878</v>
      </c>
      <c r="D638" s="56" t="s">
        <v>6792</v>
      </c>
      <c r="E638" s="56" t="s">
        <v>68</v>
      </c>
      <c r="F638" s="58">
        <v>100</v>
      </c>
      <c r="G638" s="59">
        <f>VLOOKUP(B638,'[3]COM DESONERAÇÃO'!$B$12:$H$2288,6,FALSE)</f>
        <v>47.78</v>
      </c>
      <c r="H638" s="60">
        <f t="shared" si="11"/>
        <v>4778</v>
      </c>
    </row>
    <row r="639" spans="1:8" ht="16.5" x14ac:dyDescent="0.25">
      <c r="A639" s="55" t="s">
        <v>1879</v>
      </c>
      <c r="B639" s="56" t="s">
        <v>1880</v>
      </c>
      <c r="C639" s="57" t="s">
        <v>1881</v>
      </c>
      <c r="D639" s="56" t="s">
        <v>11</v>
      </c>
      <c r="E639" s="56" t="s">
        <v>68</v>
      </c>
      <c r="F639" s="58">
        <v>1200</v>
      </c>
      <c r="G639" s="59">
        <f>VLOOKUP(B639,'[3]COM DESONERAÇÃO'!$B$12:$H$2288,6,FALSE)</f>
        <v>52.83</v>
      </c>
      <c r="H639" s="60">
        <f t="shared" si="11"/>
        <v>63396</v>
      </c>
    </row>
    <row r="640" spans="1:8" ht="16.5" x14ac:dyDescent="0.25">
      <c r="A640" s="55" t="s">
        <v>1882</v>
      </c>
      <c r="B640" s="56" t="s">
        <v>1883</v>
      </c>
      <c r="C640" s="57" t="s">
        <v>1884</v>
      </c>
      <c r="D640" s="56" t="s">
        <v>11</v>
      </c>
      <c r="E640" s="56" t="s">
        <v>68</v>
      </c>
      <c r="F640" s="58">
        <v>100</v>
      </c>
      <c r="G640" s="59">
        <f>VLOOKUP(B640,'[3]COM DESONERAÇÃO'!$B$12:$H$2288,6,FALSE)</f>
        <v>40.35</v>
      </c>
      <c r="H640" s="60">
        <f t="shared" si="11"/>
        <v>4035</v>
      </c>
    </row>
    <row r="641" spans="1:8" x14ac:dyDescent="0.25">
      <c r="A641" s="55" t="s">
        <v>1885</v>
      </c>
      <c r="B641" s="56" t="s">
        <v>1886</v>
      </c>
      <c r="C641" s="57" t="s">
        <v>1887</v>
      </c>
      <c r="D641" s="56" t="s">
        <v>6792</v>
      </c>
      <c r="E641" s="56" t="s">
        <v>68</v>
      </c>
      <c r="F641" s="58">
        <v>600</v>
      </c>
      <c r="G641" s="59">
        <f>VLOOKUP(B641,'[3]COM DESONERAÇÃO'!$B$12:$H$2288,6,FALSE)</f>
        <v>101.53</v>
      </c>
      <c r="H641" s="60">
        <f t="shared" si="11"/>
        <v>60918</v>
      </c>
    </row>
    <row r="642" spans="1:8" x14ac:dyDescent="0.25">
      <c r="A642" s="55" t="s">
        <v>1888</v>
      </c>
      <c r="B642" s="56" t="s">
        <v>1889</v>
      </c>
      <c r="C642" s="57" t="s">
        <v>1890</v>
      </c>
      <c r="D642" s="56" t="s">
        <v>6792</v>
      </c>
      <c r="E642" s="56" t="s">
        <v>68</v>
      </c>
      <c r="F642" s="58">
        <v>1700</v>
      </c>
      <c r="G642" s="59">
        <f>VLOOKUP(B642,'[3]COM DESONERAÇÃO'!$B$12:$H$2288,6,FALSE)</f>
        <v>186.7</v>
      </c>
      <c r="H642" s="60">
        <f t="shared" si="11"/>
        <v>317390</v>
      </c>
    </row>
    <row r="643" spans="1:8" x14ac:dyDescent="0.25">
      <c r="A643" s="55" t="s">
        <v>1891</v>
      </c>
      <c r="B643" s="56" t="s">
        <v>1892</v>
      </c>
      <c r="C643" s="57" t="s">
        <v>1893</v>
      </c>
      <c r="D643" s="56" t="s">
        <v>6792</v>
      </c>
      <c r="E643" s="56" t="s">
        <v>68</v>
      </c>
      <c r="F643" s="58">
        <v>150</v>
      </c>
      <c r="G643" s="59">
        <f>VLOOKUP(B643,'[3]COM DESONERAÇÃO'!$B$12:$H$2288,6,FALSE)</f>
        <v>44.41</v>
      </c>
      <c r="H643" s="60">
        <f t="shared" si="11"/>
        <v>6661.5</v>
      </c>
    </row>
    <row r="644" spans="1:8" x14ac:dyDescent="0.25">
      <c r="A644" s="55" t="s">
        <v>1894</v>
      </c>
      <c r="B644" s="56" t="s">
        <v>1895</v>
      </c>
      <c r="C644" s="57" t="s">
        <v>1896</v>
      </c>
      <c r="D644" s="56" t="s">
        <v>6792</v>
      </c>
      <c r="E644" s="56" t="s">
        <v>68</v>
      </c>
      <c r="F644" s="58">
        <v>600</v>
      </c>
      <c r="G644" s="59">
        <f>VLOOKUP(B644,'[3]COM DESONERAÇÃO'!$B$12:$H$2288,6,FALSE)</f>
        <v>54.47</v>
      </c>
      <c r="H644" s="60">
        <f t="shared" si="11"/>
        <v>32682</v>
      </c>
    </row>
    <row r="645" spans="1:8" x14ac:dyDescent="0.25">
      <c r="A645" s="55" t="s">
        <v>1897</v>
      </c>
      <c r="B645" s="56" t="s">
        <v>1898</v>
      </c>
      <c r="C645" s="57" t="s">
        <v>1899</v>
      </c>
      <c r="D645" s="56" t="s">
        <v>6792</v>
      </c>
      <c r="E645" s="56" t="s">
        <v>68</v>
      </c>
      <c r="F645" s="58">
        <v>100</v>
      </c>
      <c r="G645" s="59">
        <f>VLOOKUP(B645,'[3]COM DESONERAÇÃO'!$B$12:$H$2288,6,FALSE)</f>
        <v>87.42</v>
      </c>
      <c r="H645" s="60">
        <f t="shared" si="11"/>
        <v>8742</v>
      </c>
    </row>
    <row r="646" spans="1:8" x14ac:dyDescent="0.25">
      <c r="A646" s="55" t="s">
        <v>1900</v>
      </c>
      <c r="B646" s="56" t="s">
        <v>1901</v>
      </c>
      <c r="C646" s="57" t="s">
        <v>1902</v>
      </c>
      <c r="D646" s="56" t="s">
        <v>6792</v>
      </c>
      <c r="E646" s="56" t="s">
        <v>68</v>
      </c>
      <c r="F646" s="58">
        <v>2000</v>
      </c>
      <c r="G646" s="59">
        <f>VLOOKUP(B646,'[3]COM DESONERAÇÃO'!$B$12:$H$2288,6,FALSE)</f>
        <v>158.69</v>
      </c>
      <c r="H646" s="60">
        <f t="shared" si="11"/>
        <v>317380</v>
      </c>
    </row>
    <row r="647" spans="1:8" x14ac:dyDescent="0.25">
      <c r="A647" s="55" t="s">
        <v>1903</v>
      </c>
      <c r="B647" s="56" t="s">
        <v>1904</v>
      </c>
      <c r="C647" s="57" t="s">
        <v>1905</v>
      </c>
      <c r="D647" s="56" t="s">
        <v>6792</v>
      </c>
      <c r="E647" s="56" t="s">
        <v>19</v>
      </c>
      <c r="F647" s="58">
        <v>5</v>
      </c>
      <c r="G647" s="59">
        <f>VLOOKUP(B647,'[3]COM DESONERAÇÃO'!$B$12:$H$2288,6,FALSE)</f>
        <v>13.74</v>
      </c>
      <c r="H647" s="60">
        <f t="shared" si="11"/>
        <v>68.7</v>
      </c>
    </row>
    <row r="648" spans="1:8" x14ac:dyDescent="0.25">
      <c r="A648" s="55" t="s">
        <v>1906</v>
      </c>
      <c r="B648" s="56" t="s">
        <v>1907</v>
      </c>
      <c r="C648" s="57" t="s">
        <v>1908</v>
      </c>
      <c r="D648" s="56" t="s">
        <v>6792</v>
      </c>
      <c r="E648" s="56" t="s">
        <v>19</v>
      </c>
      <c r="F648" s="58">
        <v>5</v>
      </c>
      <c r="G648" s="59">
        <f>VLOOKUP(B648,'[3]COM DESONERAÇÃO'!$B$12:$H$2288,6,FALSE)</f>
        <v>17.940000000000001</v>
      </c>
      <c r="H648" s="60">
        <f t="shared" si="11"/>
        <v>89.7</v>
      </c>
    </row>
    <row r="649" spans="1:8" x14ac:dyDescent="0.25">
      <c r="A649" s="55" t="s">
        <v>1909</v>
      </c>
      <c r="B649" s="56" t="s">
        <v>1910</v>
      </c>
      <c r="C649" s="57" t="s">
        <v>1911</v>
      </c>
      <c r="D649" s="56" t="s">
        <v>6792</v>
      </c>
      <c r="E649" s="56" t="s">
        <v>19</v>
      </c>
      <c r="F649" s="58">
        <v>5</v>
      </c>
      <c r="G649" s="59">
        <f>VLOOKUP(B649,'[3]COM DESONERAÇÃO'!$B$12:$H$2288,6,FALSE)</f>
        <v>37.479999999999997</v>
      </c>
      <c r="H649" s="60">
        <f t="shared" si="11"/>
        <v>187.4</v>
      </c>
    </row>
    <row r="650" spans="1:8" x14ac:dyDescent="0.25">
      <c r="A650" s="55" t="s">
        <v>1912</v>
      </c>
      <c r="B650" s="56" t="s">
        <v>1913</v>
      </c>
      <c r="C650" s="57" t="s">
        <v>1914</v>
      </c>
      <c r="D650" s="56" t="s">
        <v>6792</v>
      </c>
      <c r="E650" s="56" t="s">
        <v>19</v>
      </c>
      <c r="F650" s="58">
        <v>5</v>
      </c>
      <c r="G650" s="59">
        <f>VLOOKUP(B650,'[3]COM DESONERAÇÃO'!$B$12:$H$2288,6,FALSE)</f>
        <v>238.39</v>
      </c>
      <c r="H650" s="60">
        <f t="shared" si="11"/>
        <v>1191.95</v>
      </c>
    </row>
    <row r="651" spans="1:8" ht="16.5" x14ac:dyDescent="0.25">
      <c r="A651" s="55" t="s">
        <v>1915</v>
      </c>
      <c r="B651" s="56" t="s">
        <v>1916</v>
      </c>
      <c r="C651" s="57" t="s">
        <v>1917</v>
      </c>
      <c r="D651" s="56" t="s">
        <v>11</v>
      </c>
      <c r="E651" s="56" t="s">
        <v>68</v>
      </c>
      <c r="F651" s="58">
        <v>7</v>
      </c>
      <c r="G651" s="59">
        <f>VLOOKUP(B651,'[3]COM DESONERAÇÃO'!$B$12:$H$2288,6,FALSE)</f>
        <v>7.52</v>
      </c>
      <c r="H651" s="60">
        <f t="shared" si="11"/>
        <v>52.64</v>
      </c>
    </row>
    <row r="652" spans="1:8" ht="16.5" x14ac:dyDescent="0.25">
      <c r="A652" s="55" t="s">
        <v>1918</v>
      </c>
      <c r="B652" s="56" t="s">
        <v>1919</v>
      </c>
      <c r="C652" s="57" t="s">
        <v>1920</v>
      </c>
      <c r="D652" s="56" t="s">
        <v>11</v>
      </c>
      <c r="E652" s="56" t="s">
        <v>68</v>
      </c>
      <c r="F652" s="58">
        <v>5</v>
      </c>
      <c r="G652" s="59">
        <f>VLOOKUP(B652,'[3]COM DESONERAÇÃO'!$B$12:$H$2288,6,FALSE)</f>
        <v>13.7</v>
      </c>
      <c r="H652" s="60">
        <f t="shared" si="11"/>
        <v>68.5</v>
      </c>
    </row>
    <row r="653" spans="1:8" ht="16.5" x14ac:dyDescent="0.25">
      <c r="A653" s="55" t="s">
        <v>1921</v>
      </c>
      <c r="B653" s="56" t="s">
        <v>1922</v>
      </c>
      <c r="C653" s="57" t="s">
        <v>1923</v>
      </c>
      <c r="D653" s="56" t="s">
        <v>11</v>
      </c>
      <c r="E653" s="56" t="s">
        <v>68</v>
      </c>
      <c r="F653" s="58">
        <v>5</v>
      </c>
      <c r="G653" s="59">
        <f>VLOOKUP(B653,'[3]COM DESONERAÇÃO'!$B$12:$H$2288,6,FALSE)</f>
        <v>20.64</v>
      </c>
      <c r="H653" s="60">
        <f t="shared" si="11"/>
        <v>103.2</v>
      </c>
    </row>
    <row r="654" spans="1:8" ht="16.5" x14ac:dyDescent="0.25">
      <c r="A654" s="55" t="s">
        <v>1924</v>
      </c>
      <c r="B654" s="56" t="s">
        <v>1925</v>
      </c>
      <c r="C654" s="57" t="s">
        <v>1926</v>
      </c>
      <c r="D654" s="56" t="s">
        <v>11</v>
      </c>
      <c r="E654" s="56" t="s">
        <v>68</v>
      </c>
      <c r="F654" s="58">
        <v>8</v>
      </c>
      <c r="G654" s="59">
        <f>VLOOKUP(B654,'[3]COM DESONERAÇÃO'!$B$12:$H$2288,6,FALSE)</f>
        <v>24.18</v>
      </c>
      <c r="H654" s="60">
        <f t="shared" si="11"/>
        <v>193.44</v>
      </c>
    </row>
    <row r="655" spans="1:8" ht="16.5" x14ac:dyDescent="0.25">
      <c r="A655" s="55" t="s">
        <v>1927</v>
      </c>
      <c r="B655" s="56" t="s">
        <v>1928</v>
      </c>
      <c r="C655" s="57" t="s">
        <v>1929</v>
      </c>
      <c r="D655" s="56" t="s">
        <v>11</v>
      </c>
      <c r="E655" s="56" t="s">
        <v>68</v>
      </c>
      <c r="F655" s="58">
        <v>3</v>
      </c>
      <c r="G655" s="59">
        <f>VLOOKUP(B655,'[3]COM DESONERAÇÃO'!$B$12:$H$2288,6,FALSE)</f>
        <v>37.61</v>
      </c>
      <c r="H655" s="60">
        <f t="shared" si="11"/>
        <v>112.83</v>
      </c>
    </row>
    <row r="656" spans="1:8" ht="16.5" x14ac:dyDescent="0.25">
      <c r="A656" s="55" t="s">
        <v>1930</v>
      </c>
      <c r="B656" s="56" t="s">
        <v>1931</v>
      </c>
      <c r="C656" s="57" t="s">
        <v>1932</v>
      </c>
      <c r="D656" s="56" t="s">
        <v>11</v>
      </c>
      <c r="E656" s="56" t="s">
        <v>68</v>
      </c>
      <c r="F656" s="58">
        <v>2</v>
      </c>
      <c r="G656" s="59">
        <f>VLOOKUP(B656,'[3]COM DESONERAÇÃO'!$B$12:$H$2288,6,FALSE)</f>
        <v>60.56</v>
      </c>
      <c r="H656" s="60">
        <f t="shared" si="11"/>
        <v>121.12</v>
      </c>
    </row>
    <row r="657" spans="1:8" ht="16.5" x14ac:dyDescent="0.25">
      <c r="A657" s="55" t="s">
        <v>1933</v>
      </c>
      <c r="B657" s="56" t="s">
        <v>1934</v>
      </c>
      <c r="C657" s="57" t="s">
        <v>1935</v>
      </c>
      <c r="D657" s="56" t="s">
        <v>11</v>
      </c>
      <c r="E657" s="56" t="s">
        <v>68</v>
      </c>
      <c r="F657" s="58">
        <v>2</v>
      </c>
      <c r="G657" s="59">
        <f>VLOOKUP(B657,'[3]COM DESONERAÇÃO'!$B$12:$H$2288,6,FALSE)</f>
        <v>82.26</v>
      </c>
      <c r="H657" s="60">
        <f t="shared" si="11"/>
        <v>164.52</v>
      </c>
    </row>
    <row r="658" spans="1:8" ht="16.5" x14ac:dyDescent="0.25">
      <c r="A658" s="55" t="s">
        <v>1936</v>
      </c>
      <c r="B658" s="56" t="s">
        <v>1937</v>
      </c>
      <c r="C658" s="57" t="s">
        <v>1938</v>
      </c>
      <c r="D658" s="56" t="s">
        <v>11</v>
      </c>
      <c r="E658" s="56" t="s">
        <v>68</v>
      </c>
      <c r="F658" s="58">
        <v>5</v>
      </c>
      <c r="G658" s="59">
        <f>VLOOKUP(B658,'[3]COM DESONERAÇÃO'!$B$12:$H$2288,6,FALSE)</f>
        <v>129.66</v>
      </c>
      <c r="H658" s="60">
        <f t="shared" si="11"/>
        <v>648.29999999999995</v>
      </c>
    </row>
    <row r="659" spans="1:8" x14ac:dyDescent="0.25">
      <c r="A659" s="55" t="s">
        <v>1939</v>
      </c>
      <c r="B659" s="56" t="s">
        <v>1940</v>
      </c>
      <c r="C659" s="57" t="s">
        <v>1443</v>
      </c>
      <c r="D659" s="56" t="s">
        <v>6792</v>
      </c>
      <c r="E659" s="56" t="s">
        <v>68</v>
      </c>
      <c r="F659" s="58">
        <v>5</v>
      </c>
      <c r="G659" s="59">
        <f>VLOOKUP(B659,'[3]COM DESONERAÇÃO'!$B$12:$H$2288,6,FALSE)</f>
        <v>79.959999999999994</v>
      </c>
      <c r="H659" s="60">
        <f t="shared" si="11"/>
        <v>399.8</v>
      </c>
    </row>
    <row r="660" spans="1:8" ht="33" x14ac:dyDescent="0.25">
      <c r="A660" s="55" t="s">
        <v>1941</v>
      </c>
      <c r="B660" s="56" t="s">
        <v>1942</v>
      </c>
      <c r="C660" s="57" t="s">
        <v>1943</v>
      </c>
      <c r="D660" s="56" t="s">
        <v>11</v>
      </c>
      <c r="E660" s="56" t="s">
        <v>68</v>
      </c>
      <c r="F660" s="58">
        <v>32</v>
      </c>
      <c r="G660" s="59">
        <f>VLOOKUP(B660,'[3]COM DESONERAÇÃO'!$B$12:$H$2288,6,FALSE)</f>
        <v>57.58</v>
      </c>
      <c r="H660" s="60">
        <f t="shared" si="11"/>
        <v>1842.56</v>
      </c>
    </row>
    <row r="661" spans="1:8" ht="33" x14ac:dyDescent="0.25">
      <c r="A661" s="55" t="s">
        <v>1944</v>
      </c>
      <c r="B661" s="56" t="s">
        <v>1945</v>
      </c>
      <c r="C661" s="57" t="s">
        <v>1946</v>
      </c>
      <c r="D661" s="56" t="s">
        <v>11</v>
      </c>
      <c r="E661" s="56" t="s">
        <v>68</v>
      </c>
      <c r="F661" s="58">
        <v>43</v>
      </c>
      <c r="G661" s="59">
        <f>VLOOKUP(B661,'[3]COM DESONERAÇÃO'!$B$12:$H$2288,6,FALSE)</f>
        <v>66.069999999999993</v>
      </c>
      <c r="H661" s="60">
        <f t="shared" si="11"/>
        <v>2841.01</v>
      </c>
    </row>
    <row r="662" spans="1:8" ht="33" x14ac:dyDescent="0.25">
      <c r="A662" s="55" t="s">
        <v>1947</v>
      </c>
      <c r="B662" s="56" t="s">
        <v>1948</v>
      </c>
      <c r="C662" s="57" t="s">
        <v>1949</v>
      </c>
      <c r="D662" s="56" t="s">
        <v>11</v>
      </c>
      <c r="E662" s="56" t="s">
        <v>68</v>
      </c>
      <c r="F662" s="58">
        <v>52</v>
      </c>
      <c r="G662" s="59">
        <f>VLOOKUP(B662,'[3]COM DESONERAÇÃO'!$B$12:$H$2288,6,FALSE)</f>
        <v>101.6</v>
      </c>
      <c r="H662" s="60">
        <f t="shared" si="11"/>
        <v>5283.2</v>
      </c>
    </row>
    <row r="663" spans="1:8" ht="33" x14ac:dyDescent="0.25">
      <c r="A663" s="55" t="s">
        <v>1950</v>
      </c>
      <c r="B663" s="56" t="s">
        <v>1951</v>
      </c>
      <c r="C663" s="57" t="s">
        <v>1952</v>
      </c>
      <c r="D663" s="56" t="s">
        <v>11</v>
      </c>
      <c r="E663" s="56" t="s">
        <v>68</v>
      </c>
      <c r="F663" s="58">
        <v>29</v>
      </c>
      <c r="G663" s="59">
        <f>VLOOKUP(B663,'[3]COM DESONERAÇÃO'!$B$12:$H$2288,6,FALSE)</f>
        <v>162.61000000000001</v>
      </c>
      <c r="H663" s="60">
        <f t="shared" si="11"/>
        <v>4715.6899999999996</v>
      </c>
    </row>
    <row r="664" spans="1:8" ht="16.5" x14ac:dyDescent="0.25">
      <c r="A664" s="55" t="s">
        <v>1953</v>
      </c>
      <c r="B664" s="56" t="s">
        <v>1954</v>
      </c>
      <c r="C664" s="57" t="s">
        <v>1955</v>
      </c>
      <c r="D664" s="56" t="s">
        <v>11</v>
      </c>
      <c r="E664" s="56" t="s">
        <v>19</v>
      </c>
      <c r="F664" s="58">
        <v>32</v>
      </c>
      <c r="G664" s="59">
        <f>VLOOKUP(B664,'[3]COM DESONERAÇÃO'!$B$12:$H$2288,6,FALSE)</f>
        <v>49.7</v>
      </c>
      <c r="H664" s="60">
        <f t="shared" ref="H664:H727" si="12">ROUND(F664*G664,2)</f>
        <v>1590.4</v>
      </c>
    </row>
    <row r="665" spans="1:8" x14ac:dyDescent="0.25">
      <c r="A665" s="55" t="s">
        <v>1956</v>
      </c>
      <c r="B665" s="56" t="s">
        <v>1957</v>
      </c>
      <c r="C665" s="57" t="s">
        <v>1958</v>
      </c>
      <c r="D665" s="56" t="s">
        <v>6792</v>
      </c>
      <c r="E665" s="56" t="s">
        <v>19</v>
      </c>
      <c r="F665" s="58">
        <v>5</v>
      </c>
      <c r="G665" s="59">
        <f>VLOOKUP(B665,'[3]COM DESONERAÇÃO'!$B$12:$H$2288,6,FALSE)</f>
        <v>177.74</v>
      </c>
      <c r="H665" s="60">
        <f t="shared" si="12"/>
        <v>888.7</v>
      </c>
    </row>
    <row r="666" spans="1:8" x14ac:dyDescent="0.25">
      <c r="A666" s="55" t="s">
        <v>1959</v>
      </c>
      <c r="B666" s="56" t="s">
        <v>1960</v>
      </c>
      <c r="C666" s="57" t="s">
        <v>1961</v>
      </c>
      <c r="D666" s="56" t="s">
        <v>6792</v>
      </c>
      <c r="E666" s="56" t="s">
        <v>19</v>
      </c>
      <c r="F666" s="58">
        <v>5</v>
      </c>
      <c r="G666" s="59">
        <f>VLOOKUP(B666,'[3]COM DESONERAÇÃO'!$B$12:$H$2288,6,FALSE)</f>
        <v>249.95</v>
      </c>
      <c r="H666" s="60">
        <f t="shared" si="12"/>
        <v>1249.75</v>
      </c>
    </row>
    <row r="667" spans="1:8" x14ac:dyDescent="0.25">
      <c r="A667" s="55" t="s">
        <v>1962</v>
      </c>
      <c r="B667" s="56" t="s">
        <v>1963</v>
      </c>
      <c r="C667" s="57" t="s">
        <v>1964</v>
      </c>
      <c r="D667" s="56" t="s">
        <v>6792</v>
      </c>
      <c r="E667" s="56" t="s">
        <v>19</v>
      </c>
      <c r="F667" s="58">
        <v>5</v>
      </c>
      <c r="G667" s="59">
        <f>VLOOKUP(B667,'[3]COM DESONERAÇÃO'!$B$12:$H$2288,6,FALSE)</f>
        <v>279.38</v>
      </c>
      <c r="H667" s="60">
        <f t="shared" si="12"/>
        <v>1396.9</v>
      </c>
    </row>
    <row r="668" spans="1:8" x14ac:dyDescent="0.25">
      <c r="A668" s="55" t="s">
        <v>1965</v>
      </c>
      <c r="B668" s="56" t="s">
        <v>1966</v>
      </c>
      <c r="C668" s="57" t="s">
        <v>1967</v>
      </c>
      <c r="D668" s="56" t="s">
        <v>6792</v>
      </c>
      <c r="E668" s="56" t="s">
        <v>19</v>
      </c>
      <c r="F668" s="58">
        <v>5</v>
      </c>
      <c r="G668" s="59">
        <f>VLOOKUP(B668,'[3]COM DESONERAÇÃO'!$B$12:$H$2288,6,FALSE)</f>
        <v>398.95</v>
      </c>
      <c r="H668" s="60">
        <f t="shared" si="12"/>
        <v>1994.75</v>
      </c>
    </row>
    <row r="669" spans="1:8" x14ac:dyDescent="0.25">
      <c r="A669" s="55" t="s">
        <v>1968</v>
      </c>
      <c r="B669" s="56" t="s">
        <v>1969</v>
      </c>
      <c r="C669" s="57" t="s">
        <v>1970</v>
      </c>
      <c r="D669" s="56" t="s">
        <v>6792</v>
      </c>
      <c r="E669" s="56" t="s">
        <v>19</v>
      </c>
      <c r="F669" s="58">
        <v>5</v>
      </c>
      <c r="G669" s="59">
        <f>VLOOKUP(B669,'[3]COM DESONERAÇÃO'!$B$12:$H$2288,6,FALSE)</f>
        <v>656.29</v>
      </c>
      <c r="H669" s="60">
        <f t="shared" si="12"/>
        <v>3281.45</v>
      </c>
    </row>
    <row r="670" spans="1:8" x14ac:dyDescent="0.25">
      <c r="A670" s="55" t="s">
        <v>1971</v>
      </c>
      <c r="B670" s="56" t="s">
        <v>1972</v>
      </c>
      <c r="C670" s="57" t="s">
        <v>1973</v>
      </c>
      <c r="D670" s="56" t="s">
        <v>6792</v>
      </c>
      <c r="E670" s="56" t="s">
        <v>19</v>
      </c>
      <c r="F670" s="58">
        <v>5</v>
      </c>
      <c r="G670" s="59">
        <f>VLOOKUP(B670,'[3]COM DESONERAÇÃO'!$B$12:$H$2288,6,FALSE)</f>
        <v>774.49</v>
      </c>
      <c r="H670" s="60">
        <f t="shared" si="12"/>
        <v>3872.45</v>
      </c>
    </row>
    <row r="671" spans="1:8" ht="16.5" x14ac:dyDescent="0.25">
      <c r="A671" s="55" t="s">
        <v>1974</v>
      </c>
      <c r="B671" s="56" t="s">
        <v>1975</v>
      </c>
      <c r="C671" s="57" t="s">
        <v>1976</v>
      </c>
      <c r="D671" s="56" t="s">
        <v>11</v>
      </c>
      <c r="E671" s="56" t="s">
        <v>19</v>
      </c>
      <c r="F671" s="58">
        <v>5</v>
      </c>
      <c r="G671" s="59">
        <f>VLOOKUP(B671,'[3]COM DESONERAÇÃO'!$B$12:$H$2288,6,FALSE)</f>
        <v>105.06</v>
      </c>
      <c r="H671" s="60">
        <f t="shared" si="12"/>
        <v>525.29999999999995</v>
      </c>
    </row>
    <row r="672" spans="1:8" ht="16.5" x14ac:dyDescent="0.25">
      <c r="A672" s="55" t="s">
        <v>1977</v>
      </c>
      <c r="B672" s="56" t="s">
        <v>1978</v>
      </c>
      <c r="C672" s="57" t="s">
        <v>1979</v>
      </c>
      <c r="D672" s="56" t="s">
        <v>11</v>
      </c>
      <c r="E672" s="56" t="s">
        <v>19</v>
      </c>
      <c r="F672" s="58">
        <v>5</v>
      </c>
      <c r="G672" s="59">
        <f>VLOOKUP(B672,'[3]COM DESONERAÇÃO'!$B$12:$H$2288,6,FALSE)</f>
        <v>156.27000000000001</v>
      </c>
      <c r="H672" s="60">
        <f t="shared" si="12"/>
        <v>781.35</v>
      </c>
    </row>
    <row r="673" spans="1:8" ht="16.5" x14ac:dyDescent="0.25">
      <c r="A673" s="55" t="s">
        <v>1980</v>
      </c>
      <c r="B673" s="56" t="s">
        <v>1981</v>
      </c>
      <c r="C673" s="57" t="s">
        <v>1982</v>
      </c>
      <c r="D673" s="56" t="s">
        <v>11</v>
      </c>
      <c r="E673" s="56" t="s">
        <v>19</v>
      </c>
      <c r="F673" s="58">
        <v>5</v>
      </c>
      <c r="G673" s="59">
        <f>VLOOKUP(B673,'[3]COM DESONERAÇÃO'!$B$12:$H$2288,6,FALSE)</f>
        <v>181.99</v>
      </c>
      <c r="H673" s="60">
        <f t="shared" si="12"/>
        <v>909.95</v>
      </c>
    </row>
    <row r="674" spans="1:8" ht="16.5" x14ac:dyDescent="0.25">
      <c r="A674" s="55" t="s">
        <v>1983</v>
      </c>
      <c r="B674" s="56" t="s">
        <v>1984</v>
      </c>
      <c r="C674" s="57" t="s">
        <v>1985</v>
      </c>
      <c r="D674" s="56" t="s">
        <v>11</v>
      </c>
      <c r="E674" s="56" t="s">
        <v>19</v>
      </c>
      <c r="F674" s="58">
        <v>5</v>
      </c>
      <c r="G674" s="59">
        <f>VLOOKUP(B674,'[3]COM DESONERAÇÃO'!$B$12:$H$2288,6,FALSE)</f>
        <v>262.32</v>
      </c>
      <c r="H674" s="60">
        <f t="shared" si="12"/>
        <v>1311.6</v>
      </c>
    </row>
    <row r="675" spans="1:8" ht="16.5" x14ac:dyDescent="0.25">
      <c r="A675" s="55" t="s">
        <v>1986</v>
      </c>
      <c r="B675" s="56" t="s">
        <v>1987</v>
      </c>
      <c r="C675" s="57" t="s">
        <v>1988</v>
      </c>
      <c r="D675" s="56" t="s">
        <v>11</v>
      </c>
      <c r="E675" s="56" t="s">
        <v>19</v>
      </c>
      <c r="F675" s="58">
        <v>5</v>
      </c>
      <c r="G675" s="59">
        <f>VLOOKUP(B675,'[3]COM DESONERAÇÃO'!$B$12:$H$2288,6,FALSE)</f>
        <v>99.05</v>
      </c>
      <c r="H675" s="60">
        <f t="shared" si="12"/>
        <v>495.25</v>
      </c>
    </row>
    <row r="676" spans="1:8" ht="16.5" x14ac:dyDescent="0.25">
      <c r="A676" s="55" t="s">
        <v>1989</v>
      </c>
      <c r="B676" s="56" t="s">
        <v>1990</v>
      </c>
      <c r="C676" s="57" t="s">
        <v>1991</v>
      </c>
      <c r="D676" s="56" t="s">
        <v>11</v>
      </c>
      <c r="E676" s="56" t="s">
        <v>19</v>
      </c>
      <c r="F676" s="58">
        <v>5</v>
      </c>
      <c r="G676" s="59">
        <f>VLOOKUP(B676,'[3]COM DESONERAÇÃO'!$B$12:$H$2288,6,FALSE)</f>
        <v>156.16999999999999</v>
      </c>
      <c r="H676" s="60">
        <f t="shared" si="12"/>
        <v>780.85</v>
      </c>
    </row>
    <row r="677" spans="1:8" ht="16.5" x14ac:dyDescent="0.25">
      <c r="A677" s="55" t="s">
        <v>1992</v>
      </c>
      <c r="B677" s="56" t="s">
        <v>1993</v>
      </c>
      <c r="C677" s="57" t="s">
        <v>1994</v>
      </c>
      <c r="D677" s="56" t="s">
        <v>11</v>
      </c>
      <c r="E677" s="56" t="s">
        <v>19</v>
      </c>
      <c r="F677" s="58">
        <v>5</v>
      </c>
      <c r="G677" s="59">
        <f>VLOOKUP(B677,'[3]COM DESONERAÇÃO'!$B$12:$H$2288,6,FALSE)</f>
        <v>168.18</v>
      </c>
      <c r="H677" s="60">
        <f t="shared" si="12"/>
        <v>840.9</v>
      </c>
    </row>
    <row r="678" spans="1:8" ht="16.5" x14ac:dyDescent="0.25">
      <c r="A678" s="55" t="s">
        <v>1995</v>
      </c>
      <c r="B678" s="56" t="s">
        <v>1996</v>
      </c>
      <c r="C678" s="57" t="s">
        <v>1997</v>
      </c>
      <c r="D678" s="56" t="s">
        <v>11</v>
      </c>
      <c r="E678" s="56" t="s">
        <v>19</v>
      </c>
      <c r="F678" s="58">
        <v>5</v>
      </c>
      <c r="G678" s="59">
        <f>VLOOKUP(B678,'[3]COM DESONERAÇÃO'!$B$12:$H$2288,6,FALSE)</f>
        <v>252.84</v>
      </c>
      <c r="H678" s="60">
        <f t="shared" si="12"/>
        <v>1264.2</v>
      </c>
    </row>
    <row r="679" spans="1:8" ht="16.5" x14ac:dyDescent="0.25">
      <c r="A679" s="55" t="s">
        <v>1998</v>
      </c>
      <c r="B679" s="56" t="s">
        <v>1999</v>
      </c>
      <c r="C679" s="57" t="s">
        <v>2000</v>
      </c>
      <c r="D679" s="56" t="s">
        <v>11</v>
      </c>
      <c r="E679" s="56" t="s">
        <v>19</v>
      </c>
      <c r="F679" s="58">
        <v>5</v>
      </c>
      <c r="G679" s="59">
        <f>VLOOKUP(B679,'[3]COM DESONERAÇÃO'!$B$12:$H$2288,6,FALSE)</f>
        <v>446.9</v>
      </c>
      <c r="H679" s="60">
        <f t="shared" si="12"/>
        <v>2234.5</v>
      </c>
    </row>
    <row r="680" spans="1:8" ht="16.5" x14ac:dyDescent="0.25">
      <c r="A680" s="55" t="s">
        <v>2001</v>
      </c>
      <c r="B680" s="56" t="s">
        <v>2002</v>
      </c>
      <c r="C680" s="57" t="s">
        <v>2003</v>
      </c>
      <c r="D680" s="56" t="s">
        <v>11</v>
      </c>
      <c r="E680" s="56" t="s">
        <v>19</v>
      </c>
      <c r="F680" s="58">
        <v>5</v>
      </c>
      <c r="G680" s="59">
        <f>VLOOKUP(B680,'[3]COM DESONERAÇÃO'!$B$12:$H$2288,6,FALSE)</f>
        <v>610.89</v>
      </c>
      <c r="H680" s="60">
        <f t="shared" si="12"/>
        <v>3054.45</v>
      </c>
    </row>
    <row r="681" spans="1:8" ht="16.5" x14ac:dyDescent="0.25">
      <c r="A681" s="55" t="s">
        <v>2004</v>
      </c>
      <c r="B681" s="56" t="s">
        <v>2005</v>
      </c>
      <c r="C681" s="57" t="s">
        <v>2006</v>
      </c>
      <c r="D681" s="56" t="s">
        <v>11</v>
      </c>
      <c r="E681" s="56" t="s">
        <v>19</v>
      </c>
      <c r="F681" s="58">
        <v>17</v>
      </c>
      <c r="G681" s="59">
        <f>VLOOKUP(B681,'[3]COM DESONERAÇÃO'!$B$12:$H$2288,6,FALSE)</f>
        <v>59.57</v>
      </c>
      <c r="H681" s="60">
        <f t="shared" si="12"/>
        <v>1012.69</v>
      </c>
    </row>
    <row r="682" spans="1:8" ht="16.5" x14ac:dyDescent="0.25">
      <c r="A682" s="55" t="s">
        <v>2007</v>
      </c>
      <c r="B682" s="56" t="s">
        <v>2008</v>
      </c>
      <c r="C682" s="57" t="s">
        <v>2009</v>
      </c>
      <c r="D682" s="56" t="s">
        <v>11</v>
      </c>
      <c r="E682" s="56" t="s">
        <v>19</v>
      </c>
      <c r="F682" s="58">
        <v>25</v>
      </c>
      <c r="G682" s="59">
        <f>VLOOKUP(B682,'[3]COM DESONERAÇÃO'!$B$12:$H$2288,6,FALSE)</f>
        <v>122.95</v>
      </c>
      <c r="H682" s="60">
        <f t="shared" si="12"/>
        <v>3073.75</v>
      </c>
    </row>
    <row r="683" spans="1:8" ht="16.5" x14ac:dyDescent="0.25">
      <c r="A683" s="55" t="s">
        <v>2010</v>
      </c>
      <c r="B683" s="56" t="s">
        <v>2011</v>
      </c>
      <c r="C683" s="57" t="s">
        <v>2012</v>
      </c>
      <c r="D683" s="56" t="s">
        <v>11</v>
      </c>
      <c r="E683" s="56" t="s">
        <v>19</v>
      </c>
      <c r="F683" s="58">
        <v>7</v>
      </c>
      <c r="G683" s="59">
        <f>VLOOKUP(B683,'[3]COM DESONERAÇÃO'!$B$12:$H$2288,6,FALSE)</f>
        <v>321.23</v>
      </c>
      <c r="H683" s="60">
        <f t="shared" si="12"/>
        <v>2248.61</v>
      </c>
    </row>
    <row r="684" spans="1:8" x14ac:dyDescent="0.25">
      <c r="A684" s="55" t="s">
        <v>2013</v>
      </c>
      <c r="B684" s="56" t="s">
        <v>2014</v>
      </c>
      <c r="C684" s="57" t="s">
        <v>2015</v>
      </c>
      <c r="D684" s="56" t="s">
        <v>6792</v>
      </c>
      <c r="E684" s="56" t="s">
        <v>19</v>
      </c>
      <c r="F684" s="58">
        <v>5</v>
      </c>
      <c r="G684" s="59">
        <f>VLOOKUP(B684,'[3]COM DESONERAÇÃO'!$B$12:$H$2288,6,FALSE)</f>
        <v>4684.83</v>
      </c>
      <c r="H684" s="60">
        <f t="shared" si="12"/>
        <v>23424.15</v>
      </c>
    </row>
    <row r="685" spans="1:8" ht="16.5" x14ac:dyDescent="0.25">
      <c r="A685" s="55" t="s">
        <v>2016</v>
      </c>
      <c r="B685" s="56" t="s">
        <v>2017</v>
      </c>
      <c r="C685" s="57" t="s">
        <v>2018</v>
      </c>
      <c r="D685" s="56" t="s">
        <v>11</v>
      </c>
      <c r="E685" s="56" t="s">
        <v>19</v>
      </c>
      <c r="F685" s="58">
        <v>5</v>
      </c>
      <c r="G685" s="59">
        <f>VLOOKUP(B685,'[3]COM DESONERAÇÃO'!$B$12:$H$2288,6,FALSE)</f>
        <v>280.63</v>
      </c>
      <c r="H685" s="60">
        <f t="shared" si="12"/>
        <v>1403.15</v>
      </c>
    </row>
    <row r="686" spans="1:8" ht="16.5" x14ac:dyDescent="0.25">
      <c r="A686" s="55" t="s">
        <v>2019</v>
      </c>
      <c r="B686" s="56" t="s">
        <v>2020</v>
      </c>
      <c r="C686" s="57" t="s">
        <v>2021</v>
      </c>
      <c r="D686" s="56" t="s">
        <v>11</v>
      </c>
      <c r="E686" s="56" t="s">
        <v>19</v>
      </c>
      <c r="F686" s="58">
        <v>3</v>
      </c>
      <c r="G686" s="59">
        <f>VLOOKUP(B686,'[3]COM DESONERAÇÃO'!$B$12:$H$2288,6,FALSE)</f>
        <v>462.59</v>
      </c>
      <c r="H686" s="60">
        <f t="shared" si="12"/>
        <v>1387.77</v>
      </c>
    </row>
    <row r="687" spans="1:8" x14ac:dyDescent="0.25">
      <c r="A687" s="55" t="s">
        <v>2022</v>
      </c>
      <c r="B687" s="56" t="s">
        <v>2023</v>
      </c>
      <c r="C687" s="57" t="s">
        <v>2024</v>
      </c>
      <c r="D687" s="56" t="s">
        <v>6792</v>
      </c>
      <c r="E687" s="56" t="s">
        <v>698</v>
      </c>
      <c r="F687" s="58">
        <v>2</v>
      </c>
      <c r="G687" s="59">
        <f>VLOOKUP(B687,'[3]COM DESONERAÇÃO'!$B$12:$H$2288,6,FALSE)</f>
        <v>1235.03</v>
      </c>
      <c r="H687" s="60">
        <f t="shared" si="12"/>
        <v>2470.06</v>
      </c>
    </row>
    <row r="688" spans="1:8" x14ac:dyDescent="0.25">
      <c r="A688" s="55" t="s">
        <v>2025</v>
      </c>
      <c r="B688" s="56" t="s">
        <v>2026</v>
      </c>
      <c r="C688" s="57" t="s">
        <v>2027</v>
      </c>
      <c r="D688" s="56" t="s">
        <v>6792</v>
      </c>
      <c r="E688" s="56" t="s">
        <v>68</v>
      </c>
      <c r="F688" s="58">
        <v>4</v>
      </c>
      <c r="G688" s="59">
        <f>VLOOKUP(B688,'[3]COM DESONERAÇÃO'!$B$12:$H$2288,6,FALSE)</f>
        <v>1845.67</v>
      </c>
      <c r="H688" s="60">
        <f t="shared" si="12"/>
        <v>7382.68</v>
      </c>
    </row>
    <row r="689" spans="1:8" x14ac:dyDescent="0.25">
      <c r="A689" s="55" t="s">
        <v>2028</v>
      </c>
      <c r="B689" s="56" t="s">
        <v>2029</v>
      </c>
      <c r="C689" s="57" t="s">
        <v>2030</v>
      </c>
      <c r="D689" s="56" t="s">
        <v>6792</v>
      </c>
      <c r="E689" s="56" t="s">
        <v>68</v>
      </c>
      <c r="F689" s="58">
        <v>2</v>
      </c>
      <c r="G689" s="59">
        <f>VLOOKUP(B689,'[3]COM DESONERAÇÃO'!$B$12:$H$2288,6,FALSE)</f>
        <v>964.48</v>
      </c>
      <c r="H689" s="60">
        <f t="shared" si="12"/>
        <v>1928.96</v>
      </c>
    </row>
    <row r="690" spans="1:8" ht="16.5" x14ac:dyDescent="0.25">
      <c r="A690" s="55" t="s">
        <v>2031</v>
      </c>
      <c r="B690" s="56" t="s">
        <v>2032</v>
      </c>
      <c r="C690" s="57" t="s">
        <v>2033</v>
      </c>
      <c r="D690" s="56" t="s">
        <v>6792</v>
      </c>
      <c r="E690" s="56" t="s">
        <v>19</v>
      </c>
      <c r="F690" s="58">
        <v>2</v>
      </c>
      <c r="G690" s="59">
        <f>VLOOKUP(B690,'[3]COM DESONERAÇÃO'!$B$12:$H$2288,6,FALSE)</f>
        <v>3127.53</v>
      </c>
      <c r="H690" s="60">
        <f t="shared" si="12"/>
        <v>6255.06</v>
      </c>
    </row>
    <row r="691" spans="1:8" x14ac:dyDescent="0.25">
      <c r="A691" s="55" t="s">
        <v>2034</v>
      </c>
      <c r="B691" s="56" t="s">
        <v>2035</v>
      </c>
      <c r="C691" s="57" t="s">
        <v>2036</v>
      </c>
      <c r="D691" s="56" t="s">
        <v>6792</v>
      </c>
      <c r="E691" s="56" t="s">
        <v>68</v>
      </c>
      <c r="F691" s="58">
        <v>2</v>
      </c>
      <c r="G691" s="59">
        <f>VLOOKUP(B691,'[3]COM DESONERAÇÃO'!$B$12:$H$2288,6,FALSE)</f>
        <v>2156.14</v>
      </c>
      <c r="H691" s="60">
        <f t="shared" si="12"/>
        <v>4312.28</v>
      </c>
    </row>
    <row r="692" spans="1:8" x14ac:dyDescent="0.25">
      <c r="A692" s="55" t="s">
        <v>2037</v>
      </c>
      <c r="B692" s="56" t="s">
        <v>2038</v>
      </c>
      <c r="C692" s="57" t="s">
        <v>2039</v>
      </c>
      <c r="D692" s="56" t="s">
        <v>6792</v>
      </c>
      <c r="E692" s="56" t="s">
        <v>68</v>
      </c>
      <c r="F692" s="58">
        <v>5</v>
      </c>
      <c r="G692" s="59">
        <f>VLOOKUP(B692,'[3]COM DESONERAÇÃO'!$B$12:$H$2288,6,FALSE)</f>
        <v>2571.81</v>
      </c>
      <c r="H692" s="60">
        <f t="shared" si="12"/>
        <v>12859.05</v>
      </c>
    </row>
    <row r="693" spans="1:8" x14ac:dyDescent="0.25">
      <c r="A693" s="55" t="s">
        <v>2040</v>
      </c>
      <c r="B693" s="56" t="s">
        <v>2041</v>
      </c>
      <c r="C693" s="57" t="s">
        <v>2042</v>
      </c>
      <c r="D693" s="56" t="s">
        <v>6792</v>
      </c>
      <c r="E693" s="56" t="s">
        <v>19</v>
      </c>
      <c r="F693" s="58">
        <v>4</v>
      </c>
      <c r="G693" s="59">
        <f>VLOOKUP(B693,'[3]COM DESONERAÇÃO'!$B$12:$H$2288,6,FALSE)</f>
        <v>1048.44</v>
      </c>
      <c r="H693" s="60">
        <f t="shared" si="12"/>
        <v>4193.76</v>
      </c>
    </row>
    <row r="694" spans="1:8" ht="33" x14ac:dyDescent="0.25">
      <c r="A694" s="55" t="s">
        <v>2043</v>
      </c>
      <c r="B694" s="56" t="s">
        <v>2044</v>
      </c>
      <c r="C694" s="57" t="s">
        <v>2045</v>
      </c>
      <c r="D694" s="56" t="s">
        <v>11</v>
      </c>
      <c r="E694" s="56" t="s">
        <v>19</v>
      </c>
      <c r="F694" s="61">
        <v>120</v>
      </c>
      <c r="G694" s="59">
        <f>VLOOKUP(B694,'[3]COM DESONERAÇÃO'!$B$12:$H$2288,6,FALSE)</f>
        <v>305.95</v>
      </c>
      <c r="H694" s="60">
        <f t="shared" si="12"/>
        <v>36714</v>
      </c>
    </row>
    <row r="695" spans="1:8" ht="16.5" x14ac:dyDescent="0.25">
      <c r="A695" s="55" t="s">
        <v>2046</v>
      </c>
      <c r="B695" s="56" t="s">
        <v>2047</v>
      </c>
      <c r="C695" s="57" t="s">
        <v>2048</v>
      </c>
      <c r="D695" s="56" t="s">
        <v>11</v>
      </c>
      <c r="E695" s="56" t="s">
        <v>19</v>
      </c>
      <c r="F695" s="61">
        <v>250</v>
      </c>
      <c r="G695" s="59">
        <f>VLOOKUP(B695,'[3]COM DESONERAÇÃO'!$B$12:$H$2288,6,FALSE)</f>
        <v>45.58</v>
      </c>
      <c r="H695" s="60">
        <f t="shared" si="12"/>
        <v>11395</v>
      </c>
    </row>
    <row r="696" spans="1:8" ht="16.5" x14ac:dyDescent="0.25">
      <c r="A696" s="55" t="s">
        <v>2049</v>
      </c>
      <c r="B696" s="56" t="s">
        <v>2050</v>
      </c>
      <c r="C696" s="57" t="s">
        <v>2051</v>
      </c>
      <c r="D696" s="56" t="s">
        <v>11</v>
      </c>
      <c r="E696" s="56" t="s">
        <v>19</v>
      </c>
      <c r="F696" s="61">
        <v>40</v>
      </c>
      <c r="G696" s="59">
        <f>VLOOKUP(B696,'[3]COM DESONERAÇÃO'!$B$12:$H$2288,6,FALSE)</f>
        <v>89.4</v>
      </c>
      <c r="H696" s="60">
        <f t="shared" si="12"/>
        <v>3576</v>
      </c>
    </row>
    <row r="697" spans="1:8" ht="16.5" x14ac:dyDescent="0.25">
      <c r="A697" s="55" t="s">
        <v>2052</v>
      </c>
      <c r="B697" s="56" t="s">
        <v>2053</v>
      </c>
      <c r="C697" s="57" t="s">
        <v>2054</v>
      </c>
      <c r="D697" s="56" t="s">
        <v>11</v>
      </c>
      <c r="E697" s="56" t="s">
        <v>19</v>
      </c>
      <c r="F697" s="61">
        <v>40</v>
      </c>
      <c r="G697" s="59">
        <f>VLOOKUP(B697,'[3]COM DESONERAÇÃO'!$B$12:$H$2288,6,FALSE)</f>
        <v>538.15</v>
      </c>
      <c r="H697" s="60">
        <f t="shared" si="12"/>
        <v>21526</v>
      </c>
    </row>
    <row r="698" spans="1:8" ht="16.5" x14ac:dyDescent="0.25">
      <c r="A698" s="55" t="s">
        <v>2055</v>
      </c>
      <c r="B698" s="56" t="s">
        <v>2056</v>
      </c>
      <c r="C698" s="57" t="s">
        <v>2057</v>
      </c>
      <c r="D698" s="56" t="s">
        <v>11</v>
      </c>
      <c r="E698" s="56" t="s">
        <v>19</v>
      </c>
      <c r="F698" s="61">
        <v>4</v>
      </c>
      <c r="G698" s="59">
        <f>VLOOKUP(B698,'[3]COM DESONERAÇÃO'!$B$12:$H$2288,6,FALSE)</f>
        <v>481.57</v>
      </c>
      <c r="H698" s="60">
        <f t="shared" si="12"/>
        <v>1926.28</v>
      </c>
    </row>
    <row r="699" spans="1:8" x14ac:dyDescent="0.25">
      <c r="A699" s="55" t="s">
        <v>2058</v>
      </c>
      <c r="B699" s="56" t="s">
        <v>2059</v>
      </c>
      <c r="C699" s="57" t="s">
        <v>2060</v>
      </c>
      <c r="D699" s="56" t="s">
        <v>36</v>
      </c>
      <c r="E699" s="56" t="s">
        <v>1653</v>
      </c>
      <c r="F699" s="61">
        <v>40</v>
      </c>
      <c r="G699" s="59">
        <f>VLOOKUP(B699,'[3]COM DESONERAÇÃO'!$B$12:$H$2288,6,FALSE)</f>
        <v>223.67</v>
      </c>
      <c r="H699" s="60">
        <f t="shared" si="12"/>
        <v>8946.7999999999993</v>
      </c>
    </row>
    <row r="700" spans="1:8" x14ac:dyDescent="0.25">
      <c r="A700" s="55" t="s">
        <v>2061</v>
      </c>
      <c r="B700" s="56" t="s">
        <v>2062</v>
      </c>
      <c r="C700" s="57" t="s">
        <v>2063</v>
      </c>
      <c r="D700" s="56" t="s">
        <v>6792</v>
      </c>
      <c r="E700" s="56" t="s">
        <v>19</v>
      </c>
      <c r="F700" s="61">
        <v>17</v>
      </c>
      <c r="G700" s="59">
        <f>VLOOKUP(B700,'[3]COM DESONERAÇÃO'!$B$12:$H$2288,6,FALSE)</f>
        <v>1017.34</v>
      </c>
      <c r="H700" s="60">
        <f t="shared" si="12"/>
        <v>17294.78</v>
      </c>
    </row>
    <row r="701" spans="1:8" ht="16.5" x14ac:dyDescent="0.25">
      <c r="A701" s="55" t="s">
        <v>2064</v>
      </c>
      <c r="B701" s="56" t="s">
        <v>2065</v>
      </c>
      <c r="C701" s="57" t="s">
        <v>2066</v>
      </c>
      <c r="D701" s="56" t="s">
        <v>11</v>
      </c>
      <c r="E701" s="56" t="s">
        <v>19</v>
      </c>
      <c r="F701" s="61">
        <v>32</v>
      </c>
      <c r="G701" s="59">
        <f>VLOOKUP(B701,'[3]COM DESONERAÇÃO'!$B$12:$H$2288,6,FALSE)</f>
        <v>762.98</v>
      </c>
      <c r="H701" s="60">
        <f t="shared" si="12"/>
        <v>24415.360000000001</v>
      </c>
    </row>
    <row r="702" spans="1:8" ht="33" x14ac:dyDescent="0.25">
      <c r="A702" s="55" t="s">
        <v>2067</v>
      </c>
      <c r="B702" s="56" t="s">
        <v>2068</v>
      </c>
      <c r="C702" s="57" t="s">
        <v>2069</v>
      </c>
      <c r="D702" s="56" t="s">
        <v>11</v>
      </c>
      <c r="E702" s="56" t="s">
        <v>19</v>
      </c>
      <c r="F702" s="61">
        <v>3</v>
      </c>
      <c r="G702" s="59">
        <f>VLOOKUP(B702,'[3]COM DESONERAÇÃO'!$B$12:$H$2288,6,FALSE)</f>
        <v>885.66</v>
      </c>
      <c r="H702" s="60">
        <f t="shared" si="12"/>
        <v>2656.98</v>
      </c>
    </row>
    <row r="703" spans="1:8" x14ac:dyDescent="0.25">
      <c r="A703" s="55" t="s">
        <v>2070</v>
      </c>
      <c r="B703" s="56" t="s">
        <v>2071</v>
      </c>
      <c r="C703" s="57" t="s">
        <v>2072</v>
      </c>
      <c r="D703" s="56" t="s">
        <v>6792</v>
      </c>
      <c r="E703" s="56" t="s">
        <v>19</v>
      </c>
      <c r="F703" s="61">
        <v>5</v>
      </c>
      <c r="G703" s="59">
        <f>VLOOKUP(B703,'[3]COM DESONERAÇÃO'!$B$12:$H$2288,6,FALSE)</f>
        <v>89.24</v>
      </c>
      <c r="H703" s="60">
        <f t="shared" si="12"/>
        <v>446.2</v>
      </c>
    </row>
    <row r="704" spans="1:8" x14ac:dyDescent="0.25">
      <c r="A704" s="55" t="s">
        <v>2073</v>
      </c>
      <c r="B704" s="56" t="s">
        <v>2074</v>
      </c>
      <c r="C704" s="57" t="s">
        <v>2075</v>
      </c>
      <c r="D704" s="56" t="s">
        <v>6792</v>
      </c>
      <c r="E704" s="56" t="s">
        <v>19</v>
      </c>
      <c r="F704" s="61">
        <v>5</v>
      </c>
      <c r="G704" s="59">
        <f>VLOOKUP(B704,'[3]COM DESONERAÇÃO'!$B$12:$H$2288,6,FALSE)</f>
        <v>106.62</v>
      </c>
      <c r="H704" s="60">
        <f t="shared" si="12"/>
        <v>533.1</v>
      </c>
    </row>
    <row r="705" spans="1:8" ht="33" x14ac:dyDescent="0.25">
      <c r="A705" s="55" t="s">
        <v>2076</v>
      </c>
      <c r="B705" s="56" t="s">
        <v>2077</v>
      </c>
      <c r="C705" s="57" t="s">
        <v>2078</v>
      </c>
      <c r="D705" s="56" t="s">
        <v>11</v>
      </c>
      <c r="E705" s="56" t="s">
        <v>19</v>
      </c>
      <c r="F705" s="61">
        <v>26</v>
      </c>
      <c r="G705" s="59">
        <f>VLOOKUP(B705,'[3]COM DESONERAÇÃO'!$B$12:$H$2288,6,FALSE)</f>
        <v>761.81</v>
      </c>
      <c r="H705" s="60">
        <f t="shared" si="12"/>
        <v>19807.060000000001</v>
      </c>
    </row>
    <row r="706" spans="1:8" ht="16.5" x14ac:dyDescent="0.25">
      <c r="A706" s="55" t="s">
        <v>2079</v>
      </c>
      <c r="B706" s="56" t="s">
        <v>2080</v>
      </c>
      <c r="C706" s="57" t="s">
        <v>2081</v>
      </c>
      <c r="D706" s="56" t="s">
        <v>11</v>
      </c>
      <c r="E706" s="56" t="s">
        <v>19</v>
      </c>
      <c r="F706" s="61">
        <v>9</v>
      </c>
      <c r="G706" s="59">
        <f>VLOOKUP(B706,'[3]COM DESONERAÇÃO'!$B$12:$H$2288,6,FALSE)</f>
        <v>60.51</v>
      </c>
      <c r="H706" s="60">
        <f t="shared" si="12"/>
        <v>544.59</v>
      </c>
    </row>
    <row r="707" spans="1:8" ht="33" x14ac:dyDescent="0.25">
      <c r="A707" s="55" t="s">
        <v>2082</v>
      </c>
      <c r="B707" s="56" t="s">
        <v>2083</v>
      </c>
      <c r="C707" s="57" t="s">
        <v>2084</v>
      </c>
      <c r="D707" s="56" t="s">
        <v>36</v>
      </c>
      <c r="E707" s="56" t="s">
        <v>1653</v>
      </c>
      <c r="F707" s="61">
        <v>12</v>
      </c>
      <c r="G707" s="59">
        <f>VLOOKUP(B707,'[3]COM DESONERAÇÃO'!$B$12:$H$2288,6,FALSE)</f>
        <v>140.25</v>
      </c>
      <c r="H707" s="60">
        <f t="shared" si="12"/>
        <v>1683</v>
      </c>
    </row>
    <row r="708" spans="1:8" x14ac:dyDescent="0.25">
      <c r="A708" s="55" t="s">
        <v>2085</v>
      </c>
      <c r="B708" s="56" t="s">
        <v>2086</v>
      </c>
      <c r="C708" s="57" t="s">
        <v>2087</v>
      </c>
      <c r="D708" s="56" t="s">
        <v>6792</v>
      </c>
      <c r="E708" s="56" t="s">
        <v>19</v>
      </c>
      <c r="F708" s="61">
        <v>5</v>
      </c>
      <c r="G708" s="59">
        <f>VLOOKUP(B708,'[3]COM DESONERAÇÃO'!$B$12:$H$2288,6,FALSE)</f>
        <v>60.51</v>
      </c>
      <c r="H708" s="60">
        <f t="shared" si="12"/>
        <v>302.55</v>
      </c>
    </row>
    <row r="709" spans="1:8" x14ac:dyDescent="0.25">
      <c r="A709" s="55" t="s">
        <v>2088</v>
      </c>
      <c r="B709" s="56" t="s">
        <v>2089</v>
      </c>
      <c r="C709" s="57" t="s">
        <v>2090</v>
      </c>
      <c r="D709" s="56" t="s">
        <v>6792</v>
      </c>
      <c r="E709" s="56" t="s">
        <v>68</v>
      </c>
      <c r="F709" s="61">
        <v>2</v>
      </c>
      <c r="G709" s="59">
        <f>VLOOKUP(B709,'[3]COM DESONERAÇÃO'!$B$12:$H$2288,6,FALSE)</f>
        <v>411.45</v>
      </c>
      <c r="H709" s="60">
        <f t="shared" si="12"/>
        <v>822.9</v>
      </c>
    </row>
    <row r="710" spans="1:8" ht="16.5" x14ac:dyDescent="0.25">
      <c r="A710" s="55" t="s">
        <v>2091</v>
      </c>
      <c r="B710" s="56" t="s">
        <v>2092</v>
      </c>
      <c r="C710" s="57" t="s">
        <v>2093</v>
      </c>
      <c r="D710" s="56" t="s">
        <v>11</v>
      </c>
      <c r="E710" s="56" t="s">
        <v>19</v>
      </c>
      <c r="F710" s="61">
        <v>2</v>
      </c>
      <c r="G710" s="59">
        <f>VLOOKUP(B710,'[3]COM DESONERAÇÃO'!$B$12:$H$2288,6,FALSE)</f>
        <v>83.21</v>
      </c>
      <c r="H710" s="60">
        <f t="shared" si="12"/>
        <v>166.42</v>
      </c>
    </row>
    <row r="711" spans="1:8" x14ac:dyDescent="0.25">
      <c r="A711" s="55" t="s">
        <v>2094</v>
      </c>
      <c r="B711" s="56" t="s">
        <v>2095</v>
      </c>
      <c r="C711" s="57" t="s">
        <v>2096</v>
      </c>
      <c r="D711" s="56" t="s">
        <v>6792</v>
      </c>
      <c r="E711" s="56" t="s">
        <v>698</v>
      </c>
      <c r="F711" s="61">
        <v>6</v>
      </c>
      <c r="G711" s="59">
        <f>VLOOKUP(B711,'[3]COM DESONERAÇÃO'!$B$12:$H$2288,6,FALSE)</f>
        <v>1763.99</v>
      </c>
      <c r="H711" s="60">
        <f t="shared" si="12"/>
        <v>10583.94</v>
      </c>
    </row>
    <row r="712" spans="1:8" x14ac:dyDescent="0.25">
      <c r="A712" s="55" t="s">
        <v>2097</v>
      </c>
      <c r="B712" s="56" t="s">
        <v>2098</v>
      </c>
      <c r="C712" s="57" t="s">
        <v>2099</v>
      </c>
      <c r="D712" s="56" t="s">
        <v>6792</v>
      </c>
      <c r="E712" s="56" t="s">
        <v>698</v>
      </c>
      <c r="F712" s="61">
        <v>9</v>
      </c>
      <c r="G712" s="59">
        <f>VLOOKUP(B712,'[3]COM DESONERAÇÃO'!$B$12:$H$2288,6,FALSE)</f>
        <v>3435.44</v>
      </c>
      <c r="H712" s="60">
        <f t="shared" si="12"/>
        <v>30918.959999999999</v>
      </c>
    </row>
    <row r="713" spans="1:8" x14ac:dyDescent="0.25">
      <c r="A713" s="55" t="s">
        <v>2100</v>
      </c>
      <c r="B713" s="56" t="s">
        <v>2101</v>
      </c>
      <c r="C713" s="57" t="s">
        <v>2102</v>
      </c>
      <c r="D713" s="56" t="s">
        <v>6792</v>
      </c>
      <c r="E713" s="56" t="s">
        <v>19</v>
      </c>
      <c r="F713" s="61">
        <v>5</v>
      </c>
      <c r="G713" s="59">
        <f>VLOOKUP(B713,'[3]COM DESONERAÇÃO'!$B$12:$H$2288,6,FALSE)</f>
        <v>383.9</v>
      </c>
      <c r="H713" s="60">
        <f t="shared" si="12"/>
        <v>1919.5</v>
      </c>
    </row>
    <row r="714" spans="1:8" x14ac:dyDescent="0.25">
      <c r="A714" s="55" t="s">
        <v>2103</v>
      </c>
      <c r="B714" s="56" t="s">
        <v>2104</v>
      </c>
      <c r="C714" s="57" t="s">
        <v>2105</v>
      </c>
      <c r="D714" s="56" t="s">
        <v>6792</v>
      </c>
      <c r="E714" s="56" t="s">
        <v>19</v>
      </c>
      <c r="F714" s="61">
        <v>7</v>
      </c>
      <c r="G714" s="59">
        <f>VLOOKUP(B714,'[3]COM DESONERAÇÃO'!$B$12:$H$2288,6,FALSE)</f>
        <v>3222.72</v>
      </c>
      <c r="H714" s="60">
        <f t="shared" si="12"/>
        <v>22559.040000000001</v>
      </c>
    </row>
    <row r="715" spans="1:8" x14ac:dyDescent="0.25">
      <c r="A715" s="55" t="s">
        <v>2106</v>
      </c>
      <c r="B715" s="56" t="s">
        <v>2107</v>
      </c>
      <c r="C715" s="57" t="s">
        <v>2108</v>
      </c>
      <c r="D715" s="56" t="s">
        <v>6792</v>
      </c>
      <c r="E715" s="56" t="s">
        <v>698</v>
      </c>
      <c r="F715" s="61">
        <v>2</v>
      </c>
      <c r="G715" s="59">
        <f>VLOOKUP(B715,'[3]COM DESONERAÇÃO'!$B$12:$H$2288,6,FALSE)</f>
        <v>2851.83</v>
      </c>
      <c r="H715" s="60">
        <f t="shared" si="12"/>
        <v>5703.66</v>
      </c>
    </row>
    <row r="716" spans="1:8" x14ac:dyDescent="0.25">
      <c r="A716" s="55" t="s">
        <v>2109</v>
      </c>
      <c r="B716" s="56" t="s">
        <v>2110</v>
      </c>
      <c r="C716" s="57" t="s">
        <v>2111</v>
      </c>
      <c r="D716" s="56" t="s">
        <v>6792</v>
      </c>
      <c r="E716" s="56" t="s">
        <v>68</v>
      </c>
      <c r="F716" s="61">
        <v>2</v>
      </c>
      <c r="G716" s="59">
        <f>VLOOKUP(B716,'[3]COM DESONERAÇÃO'!$B$12:$H$2288,6,FALSE)</f>
        <v>1297.5</v>
      </c>
      <c r="H716" s="60">
        <f t="shared" si="12"/>
        <v>2595</v>
      </c>
    </row>
    <row r="717" spans="1:8" x14ac:dyDescent="0.25">
      <c r="A717" s="55" t="s">
        <v>2112</v>
      </c>
      <c r="B717" s="56" t="s">
        <v>2113</v>
      </c>
      <c r="C717" s="57" t="s">
        <v>2114</v>
      </c>
      <c r="D717" s="56" t="s">
        <v>6792</v>
      </c>
      <c r="E717" s="56" t="s">
        <v>12</v>
      </c>
      <c r="F717" s="61">
        <v>5</v>
      </c>
      <c r="G717" s="59">
        <f>VLOOKUP(B717,'[3]COM DESONERAÇÃO'!$B$12:$H$2288,6,FALSE)</f>
        <v>1228.73</v>
      </c>
      <c r="H717" s="60">
        <f t="shared" si="12"/>
        <v>6143.65</v>
      </c>
    </row>
    <row r="718" spans="1:8" x14ac:dyDescent="0.25">
      <c r="A718" s="55" t="s">
        <v>2115</v>
      </c>
      <c r="B718" s="56" t="s">
        <v>2116</v>
      </c>
      <c r="C718" s="57" t="s">
        <v>2117</v>
      </c>
      <c r="D718" s="56" t="s">
        <v>6792</v>
      </c>
      <c r="E718" s="56" t="s">
        <v>19</v>
      </c>
      <c r="F718" s="61">
        <v>5</v>
      </c>
      <c r="G718" s="59">
        <f>VLOOKUP(B718,'[3]COM DESONERAÇÃO'!$B$12:$H$2288,6,FALSE)</f>
        <v>1406.8</v>
      </c>
      <c r="H718" s="60">
        <f t="shared" si="12"/>
        <v>7034</v>
      </c>
    </row>
    <row r="719" spans="1:8" x14ac:dyDescent="0.25">
      <c r="A719" s="55" t="s">
        <v>2118</v>
      </c>
      <c r="B719" s="56" t="s">
        <v>2119</v>
      </c>
      <c r="C719" s="57" t="s">
        <v>2120</v>
      </c>
      <c r="D719" s="56" t="s">
        <v>6792</v>
      </c>
      <c r="E719" s="56" t="s">
        <v>19</v>
      </c>
      <c r="F719" s="61">
        <v>5</v>
      </c>
      <c r="G719" s="59">
        <f>VLOOKUP(B719,'[3]COM DESONERAÇÃO'!$B$12:$H$2288,6,FALSE)</f>
        <v>192.5</v>
      </c>
      <c r="H719" s="60">
        <f t="shared" si="12"/>
        <v>962.5</v>
      </c>
    </row>
    <row r="720" spans="1:8" x14ac:dyDescent="0.25">
      <c r="A720" s="55" t="s">
        <v>2121</v>
      </c>
      <c r="B720" s="56" t="s">
        <v>2122</v>
      </c>
      <c r="C720" s="57" t="s">
        <v>2123</v>
      </c>
      <c r="D720" s="56" t="s">
        <v>6792</v>
      </c>
      <c r="E720" s="56" t="s">
        <v>19</v>
      </c>
      <c r="F720" s="61">
        <v>2</v>
      </c>
      <c r="G720" s="59">
        <f>VLOOKUP(B720,'[3]COM DESONERAÇÃO'!$B$12:$H$2288,6,FALSE)</f>
        <v>555.64</v>
      </c>
      <c r="H720" s="60">
        <f t="shared" si="12"/>
        <v>1111.28</v>
      </c>
    </row>
    <row r="721" spans="1:8" x14ac:dyDescent="0.25">
      <c r="A721" s="55" t="s">
        <v>2124</v>
      </c>
      <c r="B721" s="56" t="s">
        <v>2125</v>
      </c>
      <c r="C721" s="57" t="s">
        <v>2126</v>
      </c>
      <c r="D721" s="56" t="s">
        <v>6840</v>
      </c>
      <c r="E721" s="56" t="s">
        <v>19</v>
      </c>
      <c r="F721" s="61">
        <v>7</v>
      </c>
      <c r="G721" s="59">
        <f>VLOOKUP(B721,'[3]COM DESONERAÇÃO'!$B$12:$H$2288,6,FALSE)</f>
        <v>561.57000000000005</v>
      </c>
      <c r="H721" s="60">
        <f t="shared" si="12"/>
        <v>3930.99</v>
      </c>
    </row>
    <row r="722" spans="1:8" x14ac:dyDescent="0.25">
      <c r="A722" s="55" t="s">
        <v>2127</v>
      </c>
      <c r="B722" s="56" t="s">
        <v>2128</v>
      </c>
      <c r="C722" s="57" t="s">
        <v>2129</v>
      </c>
      <c r="D722" s="56" t="s">
        <v>6792</v>
      </c>
      <c r="E722" s="56" t="s">
        <v>19</v>
      </c>
      <c r="F722" s="61">
        <v>6</v>
      </c>
      <c r="G722" s="59">
        <f>VLOOKUP(B722,'[3]COM DESONERAÇÃO'!$B$12:$H$2288,6,FALSE)</f>
        <v>851.74</v>
      </c>
      <c r="H722" s="60">
        <f t="shared" si="12"/>
        <v>5110.4399999999996</v>
      </c>
    </row>
    <row r="723" spans="1:8" x14ac:dyDescent="0.25">
      <c r="A723" s="55" t="s">
        <v>2130</v>
      </c>
      <c r="B723" s="56" t="s">
        <v>2131</v>
      </c>
      <c r="C723" s="57" t="s">
        <v>2132</v>
      </c>
      <c r="D723" s="56" t="s">
        <v>6792</v>
      </c>
      <c r="E723" s="56" t="s">
        <v>19</v>
      </c>
      <c r="F723" s="61">
        <v>2</v>
      </c>
      <c r="G723" s="59">
        <f>VLOOKUP(B723,'[3]COM DESONERAÇÃO'!$B$12:$H$2288,6,FALSE)</f>
        <v>3836.79</v>
      </c>
      <c r="H723" s="60">
        <f t="shared" si="12"/>
        <v>7673.58</v>
      </c>
    </row>
    <row r="724" spans="1:8" x14ac:dyDescent="0.25">
      <c r="A724" s="55" t="s">
        <v>2133</v>
      </c>
      <c r="B724" s="56" t="s">
        <v>2134</v>
      </c>
      <c r="C724" s="57" t="s">
        <v>2135</v>
      </c>
      <c r="D724" s="56" t="s">
        <v>6792</v>
      </c>
      <c r="E724" s="56" t="s">
        <v>19</v>
      </c>
      <c r="F724" s="61">
        <v>7</v>
      </c>
      <c r="G724" s="59">
        <f>VLOOKUP(B724,'[3]COM DESONERAÇÃO'!$B$12:$H$2288,6,FALSE)</f>
        <v>1468.68</v>
      </c>
      <c r="H724" s="60">
        <f t="shared" si="12"/>
        <v>10280.76</v>
      </c>
    </row>
    <row r="725" spans="1:8" x14ac:dyDescent="0.25">
      <c r="A725" s="55" t="s">
        <v>2136</v>
      </c>
      <c r="B725" s="56" t="s">
        <v>2137</v>
      </c>
      <c r="C725" s="57" t="s">
        <v>2138</v>
      </c>
      <c r="D725" s="56" t="s">
        <v>6792</v>
      </c>
      <c r="E725" s="56" t="s">
        <v>19</v>
      </c>
      <c r="F725" s="61">
        <v>2</v>
      </c>
      <c r="G725" s="59">
        <f>VLOOKUP(B725,'[3]COM DESONERAÇÃO'!$B$12:$H$2288,6,FALSE)</f>
        <v>1196.95</v>
      </c>
      <c r="H725" s="60">
        <f t="shared" si="12"/>
        <v>2393.9</v>
      </c>
    </row>
    <row r="726" spans="1:8" x14ac:dyDescent="0.25">
      <c r="A726" s="55" t="s">
        <v>2139</v>
      </c>
      <c r="B726" s="56" t="s">
        <v>2140</v>
      </c>
      <c r="C726" s="57" t="s">
        <v>2141</v>
      </c>
      <c r="D726" s="56" t="s">
        <v>6792</v>
      </c>
      <c r="E726" s="56" t="s">
        <v>19</v>
      </c>
      <c r="F726" s="61">
        <v>9</v>
      </c>
      <c r="G726" s="59">
        <f>VLOOKUP(B726,'[3]COM DESONERAÇÃO'!$B$12:$H$2288,6,FALSE)</f>
        <v>410.33</v>
      </c>
      <c r="H726" s="60">
        <f t="shared" si="12"/>
        <v>3692.97</v>
      </c>
    </row>
    <row r="727" spans="1:8" x14ac:dyDescent="0.25">
      <c r="A727" s="55" t="s">
        <v>2142</v>
      </c>
      <c r="B727" s="56" t="s">
        <v>2143</v>
      </c>
      <c r="C727" s="57" t="s">
        <v>2144</v>
      </c>
      <c r="D727" s="56" t="s">
        <v>6792</v>
      </c>
      <c r="E727" s="56" t="s">
        <v>19</v>
      </c>
      <c r="F727" s="61">
        <v>24</v>
      </c>
      <c r="G727" s="59">
        <f>VLOOKUP(B727,'[3]COM DESONERAÇÃO'!$B$12:$H$2288,6,FALSE)</f>
        <v>617.53</v>
      </c>
      <c r="H727" s="60">
        <f t="shared" si="12"/>
        <v>14820.72</v>
      </c>
    </row>
    <row r="728" spans="1:8" x14ac:dyDescent="0.25">
      <c r="A728" s="55" t="s">
        <v>2145</v>
      </c>
      <c r="B728" s="56" t="s">
        <v>2146</v>
      </c>
      <c r="C728" s="57" t="s">
        <v>2147</v>
      </c>
      <c r="D728" s="56" t="s">
        <v>6792</v>
      </c>
      <c r="E728" s="56" t="s">
        <v>19</v>
      </c>
      <c r="F728" s="61">
        <v>9</v>
      </c>
      <c r="G728" s="59">
        <f>VLOOKUP(B728,'[3]COM DESONERAÇÃO'!$B$12:$H$2288,6,FALSE)</f>
        <v>60.98</v>
      </c>
      <c r="H728" s="60">
        <f t="shared" ref="H728:H791" si="13">ROUND(F728*G728,2)</f>
        <v>548.82000000000005</v>
      </c>
    </row>
    <row r="729" spans="1:8" x14ac:dyDescent="0.25">
      <c r="A729" s="55" t="s">
        <v>2148</v>
      </c>
      <c r="B729" s="56" t="s">
        <v>2149</v>
      </c>
      <c r="C729" s="57" t="s">
        <v>2150</v>
      </c>
      <c r="D729" s="56" t="s">
        <v>6792</v>
      </c>
      <c r="E729" s="56" t="s">
        <v>19</v>
      </c>
      <c r="F729" s="61">
        <v>9</v>
      </c>
      <c r="G729" s="59">
        <f>VLOOKUP(B729,'[3]COM DESONERAÇÃO'!$B$12:$H$2288,6,FALSE)</f>
        <v>57.17</v>
      </c>
      <c r="H729" s="60">
        <f t="shared" si="13"/>
        <v>514.53</v>
      </c>
    </row>
    <row r="730" spans="1:8" ht="16.5" x14ac:dyDescent="0.25">
      <c r="A730" s="55" t="s">
        <v>2151</v>
      </c>
      <c r="B730" s="56" t="s">
        <v>2152</v>
      </c>
      <c r="C730" s="57" t="s">
        <v>2153</v>
      </c>
      <c r="D730" s="56" t="s">
        <v>6840</v>
      </c>
      <c r="E730" s="56" t="s">
        <v>19</v>
      </c>
      <c r="F730" s="61">
        <v>7</v>
      </c>
      <c r="G730" s="59">
        <f>VLOOKUP(B730,'[3]COM DESONERAÇÃO'!$B$12:$H$2288,6,FALSE)</f>
        <v>366.61</v>
      </c>
      <c r="H730" s="60">
        <f t="shared" si="13"/>
        <v>2566.27</v>
      </c>
    </row>
    <row r="731" spans="1:8" x14ac:dyDescent="0.25">
      <c r="A731" s="55" t="s">
        <v>2154</v>
      </c>
      <c r="B731" s="56" t="s">
        <v>2155</v>
      </c>
      <c r="C731" s="57" t="s">
        <v>2156</v>
      </c>
      <c r="D731" s="56" t="s">
        <v>6792</v>
      </c>
      <c r="E731" s="56" t="s">
        <v>19</v>
      </c>
      <c r="F731" s="61">
        <v>68</v>
      </c>
      <c r="G731" s="59">
        <f>VLOOKUP(B731,'[3]COM DESONERAÇÃO'!$B$12:$H$2288,6,FALSE)</f>
        <v>653.98</v>
      </c>
      <c r="H731" s="60">
        <f t="shared" si="13"/>
        <v>44470.64</v>
      </c>
    </row>
    <row r="732" spans="1:8" ht="24.75" x14ac:dyDescent="0.25">
      <c r="A732" s="55" t="s">
        <v>2157</v>
      </c>
      <c r="B732" s="56" t="s">
        <v>2158</v>
      </c>
      <c r="C732" s="57" t="s">
        <v>2159</v>
      </c>
      <c r="D732" s="56" t="s">
        <v>6840</v>
      </c>
      <c r="E732" s="56" t="s">
        <v>19</v>
      </c>
      <c r="F732" s="61">
        <v>20</v>
      </c>
      <c r="G732" s="59">
        <f>VLOOKUP(B732,'[3]COM DESONERAÇÃO'!$B$12:$H$2288,6,FALSE)</f>
        <v>763.46</v>
      </c>
      <c r="H732" s="60">
        <f t="shared" si="13"/>
        <v>15269.2</v>
      </c>
    </row>
    <row r="733" spans="1:8" x14ac:dyDescent="0.25">
      <c r="A733" s="55" t="s">
        <v>2160</v>
      </c>
      <c r="B733" s="56" t="s">
        <v>2161</v>
      </c>
      <c r="C733" s="57" t="s">
        <v>2162</v>
      </c>
      <c r="D733" s="56" t="s">
        <v>6840</v>
      </c>
      <c r="E733" s="56" t="s">
        <v>19</v>
      </c>
      <c r="F733" s="61">
        <v>10</v>
      </c>
      <c r="G733" s="59">
        <f>VLOOKUP(B733,'[3]COM DESONERAÇÃO'!$B$12:$H$2288,6,FALSE)</f>
        <v>98.17</v>
      </c>
      <c r="H733" s="60">
        <f t="shared" si="13"/>
        <v>981.7</v>
      </c>
    </row>
    <row r="734" spans="1:8" x14ac:dyDescent="0.25">
      <c r="A734" s="55" t="s">
        <v>2163</v>
      </c>
      <c r="B734" s="56" t="s">
        <v>2164</v>
      </c>
      <c r="C734" s="57" t="s">
        <v>2165</v>
      </c>
      <c r="D734" s="56" t="s">
        <v>6840</v>
      </c>
      <c r="E734" s="56" t="s">
        <v>19</v>
      </c>
      <c r="F734" s="61">
        <v>20</v>
      </c>
      <c r="G734" s="59">
        <f>VLOOKUP(B734,'[3]COM DESONERAÇÃO'!$B$12:$H$2288,6,FALSE)</f>
        <v>356.71</v>
      </c>
      <c r="H734" s="60">
        <f t="shared" si="13"/>
        <v>7134.2</v>
      </c>
    </row>
    <row r="735" spans="1:8" ht="16.5" x14ac:dyDescent="0.25">
      <c r="A735" s="55" t="s">
        <v>2166</v>
      </c>
      <c r="B735" s="56" t="s">
        <v>2167</v>
      </c>
      <c r="C735" s="57" t="s">
        <v>2168</v>
      </c>
      <c r="D735" s="56" t="s">
        <v>11</v>
      </c>
      <c r="E735" s="56" t="s">
        <v>19</v>
      </c>
      <c r="F735" s="61">
        <v>49</v>
      </c>
      <c r="G735" s="59">
        <f>VLOOKUP(B735,'[3]COM DESONERAÇÃO'!$B$12:$H$2288,6,FALSE)</f>
        <v>84.81</v>
      </c>
      <c r="H735" s="60">
        <f t="shared" si="13"/>
        <v>4155.6899999999996</v>
      </c>
    </row>
    <row r="736" spans="1:8" ht="33" x14ac:dyDescent="0.25">
      <c r="A736" s="55" t="s">
        <v>2169</v>
      </c>
      <c r="B736" s="56" t="s">
        <v>2170</v>
      </c>
      <c r="C736" s="57" t="s">
        <v>2171</v>
      </c>
      <c r="D736" s="56" t="s">
        <v>36</v>
      </c>
      <c r="E736" s="56" t="s">
        <v>1653</v>
      </c>
      <c r="F736" s="61">
        <v>25</v>
      </c>
      <c r="G736" s="59">
        <f>VLOOKUP(B736,'[3]COM DESONERAÇÃO'!$B$12:$H$2288,6,FALSE)</f>
        <v>84.12</v>
      </c>
      <c r="H736" s="60">
        <f t="shared" si="13"/>
        <v>2103</v>
      </c>
    </row>
    <row r="737" spans="1:8" x14ac:dyDescent="0.25">
      <c r="A737" s="55" t="s">
        <v>2172</v>
      </c>
      <c r="B737" s="56" t="s">
        <v>2173</v>
      </c>
      <c r="C737" s="57" t="s">
        <v>2174</v>
      </c>
      <c r="D737" s="56" t="s">
        <v>6792</v>
      </c>
      <c r="E737" s="56" t="s">
        <v>19</v>
      </c>
      <c r="F737" s="61">
        <v>17</v>
      </c>
      <c r="G737" s="59">
        <f>VLOOKUP(B737,'[3]COM DESONERAÇÃO'!$B$12:$H$2288,6,FALSE)</f>
        <v>743.62</v>
      </c>
      <c r="H737" s="60">
        <f t="shared" si="13"/>
        <v>12641.54</v>
      </c>
    </row>
    <row r="738" spans="1:8" x14ac:dyDescent="0.25">
      <c r="A738" s="55" t="s">
        <v>2175</v>
      </c>
      <c r="B738" s="56" t="s">
        <v>2176</v>
      </c>
      <c r="C738" s="57" t="s">
        <v>2177</v>
      </c>
      <c r="D738" s="56" t="s">
        <v>6792</v>
      </c>
      <c r="E738" s="56" t="s">
        <v>19</v>
      </c>
      <c r="F738" s="61">
        <v>26</v>
      </c>
      <c r="G738" s="59">
        <f>VLOOKUP(B738,'[3]COM DESONERAÇÃO'!$B$12:$H$2288,6,FALSE)</f>
        <v>583.75</v>
      </c>
      <c r="H738" s="60">
        <f t="shared" si="13"/>
        <v>15177.5</v>
      </c>
    </row>
    <row r="739" spans="1:8" x14ac:dyDescent="0.25">
      <c r="A739" s="55" t="s">
        <v>2178</v>
      </c>
      <c r="B739" s="56" t="s">
        <v>2179</v>
      </c>
      <c r="C739" s="57" t="s">
        <v>2180</v>
      </c>
      <c r="D739" s="56" t="s">
        <v>6792</v>
      </c>
      <c r="E739" s="56" t="s">
        <v>19</v>
      </c>
      <c r="F739" s="61">
        <v>26</v>
      </c>
      <c r="G739" s="59">
        <f>VLOOKUP(B739,'[3]COM DESONERAÇÃO'!$B$12:$H$2288,6,FALSE)</f>
        <v>645.54</v>
      </c>
      <c r="H739" s="60">
        <f t="shared" si="13"/>
        <v>16784.04</v>
      </c>
    </row>
    <row r="740" spans="1:8" x14ac:dyDescent="0.25">
      <c r="A740" s="55" t="s">
        <v>2181</v>
      </c>
      <c r="B740" s="56" t="s">
        <v>2182</v>
      </c>
      <c r="C740" s="57" t="s">
        <v>2183</v>
      </c>
      <c r="D740" s="56" t="s">
        <v>6792</v>
      </c>
      <c r="E740" s="56" t="s">
        <v>19</v>
      </c>
      <c r="F740" s="61">
        <v>30</v>
      </c>
      <c r="G740" s="59">
        <f>VLOOKUP(B740,'[3]COM DESONERAÇÃO'!$B$12:$H$2288,6,FALSE)</f>
        <v>672.76</v>
      </c>
      <c r="H740" s="60">
        <f t="shared" si="13"/>
        <v>20182.8</v>
      </c>
    </row>
    <row r="741" spans="1:8" x14ac:dyDescent="0.25">
      <c r="A741" s="55" t="s">
        <v>2184</v>
      </c>
      <c r="B741" s="56" t="s">
        <v>2185</v>
      </c>
      <c r="C741" s="57" t="s">
        <v>2186</v>
      </c>
      <c r="D741" s="56" t="s">
        <v>6792</v>
      </c>
      <c r="E741" s="56" t="s">
        <v>19</v>
      </c>
      <c r="F741" s="61">
        <v>17</v>
      </c>
      <c r="G741" s="59">
        <f>VLOOKUP(B741,'[3]COM DESONERAÇÃO'!$B$12:$H$2288,6,FALSE)</f>
        <v>212.35</v>
      </c>
      <c r="H741" s="60">
        <f t="shared" si="13"/>
        <v>3609.95</v>
      </c>
    </row>
    <row r="742" spans="1:8" x14ac:dyDescent="0.25">
      <c r="A742" s="55" t="s">
        <v>2187</v>
      </c>
      <c r="B742" s="56" t="s">
        <v>2188</v>
      </c>
      <c r="C742" s="57" t="s">
        <v>2189</v>
      </c>
      <c r="D742" s="56" t="s">
        <v>6792</v>
      </c>
      <c r="E742" s="56" t="s">
        <v>19</v>
      </c>
      <c r="F742" s="61">
        <v>16</v>
      </c>
      <c r="G742" s="59">
        <f>VLOOKUP(B742,'[3]COM DESONERAÇÃO'!$B$12:$H$2288,6,FALSE)</f>
        <v>314.14999999999998</v>
      </c>
      <c r="H742" s="60">
        <f t="shared" si="13"/>
        <v>5026.3999999999996</v>
      </c>
    </row>
    <row r="743" spans="1:8" x14ac:dyDescent="0.25">
      <c r="A743" s="55" t="s">
        <v>2190</v>
      </c>
      <c r="B743" s="56" t="s">
        <v>2191</v>
      </c>
      <c r="C743" s="57" t="s">
        <v>2192</v>
      </c>
      <c r="D743" s="56" t="s">
        <v>6792</v>
      </c>
      <c r="E743" s="56" t="s">
        <v>68</v>
      </c>
      <c r="F743" s="61">
        <v>785</v>
      </c>
      <c r="G743" s="59">
        <f>VLOOKUP(B743,'[3]COM DESONERAÇÃO'!$B$12:$H$2288,6,FALSE)</f>
        <v>8.5399999999999991</v>
      </c>
      <c r="H743" s="60">
        <f t="shared" si="13"/>
        <v>6703.9</v>
      </c>
    </row>
    <row r="744" spans="1:8" ht="16.5" x14ac:dyDescent="0.25">
      <c r="A744" s="55" t="s">
        <v>2193</v>
      </c>
      <c r="B744" s="56" t="s">
        <v>2194</v>
      </c>
      <c r="C744" s="57" t="s">
        <v>2195</v>
      </c>
      <c r="D744" s="56" t="s">
        <v>11</v>
      </c>
      <c r="E744" s="56" t="s">
        <v>68</v>
      </c>
      <c r="F744" s="61">
        <v>18</v>
      </c>
      <c r="G744" s="59">
        <f>VLOOKUP(B744,'[3]COM DESONERAÇÃO'!$B$12:$H$2288,6,FALSE)</f>
        <v>5.61</v>
      </c>
      <c r="H744" s="60">
        <f t="shared" si="13"/>
        <v>100.98</v>
      </c>
    </row>
    <row r="745" spans="1:8" x14ac:dyDescent="0.25">
      <c r="A745" s="55" t="s">
        <v>2196</v>
      </c>
      <c r="B745" s="56" t="s">
        <v>2197</v>
      </c>
      <c r="C745" s="57" t="s">
        <v>2198</v>
      </c>
      <c r="D745" s="56" t="s">
        <v>6792</v>
      </c>
      <c r="E745" s="56" t="s">
        <v>68</v>
      </c>
      <c r="F745" s="61">
        <v>5</v>
      </c>
      <c r="G745" s="59">
        <f>VLOOKUP(B745,'[3]COM DESONERAÇÃO'!$B$12:$H$2288,6,FALSE)</f>
        <v>3.21</v>
      </c>
      <c r="H745" s="60">
        <f t="shared" si="13"/>
        <v>16.05</v>
      </c>
    </row>
    <row r="746" spans="1:8" x14ac:dyDescent="0.25">
      <c r="A746" s="55" t="s">
        <v>2199</v>
      </c>
      <c r="B746" s="56" t="s">
        <v>2200</v>
      </c>
      <c r="C746" s="57" t="s">
        <v>2201</v>
      </c>
      <c r="D746" s="56" t="s">
        <v>6792</v>
      </c>
      <c r="E746" s="56" t="s">
        <v>19</v>
      </c>
      <c r="F746" s="61">
        <v>102</v>
      </c>
      <c r="G746" s="59">
        <f>VLOOKUP(B746,'[3]COM DESONERAÇÃO'!$B$12:$H$2288,6,FALSE)</f>
        <v>71.06</v>
      </c>
      <c r="H746" s="60">
        <f t="shared" si="13"/>
        <v>7248.12</v>
      </c>
    </row>
    <row r="747" spans="1:8" x14ac:dyDescent="0.25">
      <c r="A747" s="55" t="s">
        <v>2202</v>
      </c>
      <c r="B747" s="56" t="s">
        <v>2203</v>
      </c>
      <c r="C747" s="57" t="s">
        <v>2204</v>
      </c>
      <c r="D747" s="56" t="s">
        <v>6792</v>
      </c>
      <c r="E747" s="56" t="s">
        <v>19</v>
      </c>
      <c r="F747" s="61">
        <v>3</v>
      </c>
      <c r="G747" s="59">
        <f>VLOOKUP(B747,'[3]COM DESONERAÇÃO'!$B$12:$H$2288,6,FALSE)</f>
        <v>28.62</v>
      </c>
      <c r="H747" s="60">
        <f t="shared" si="13"/>
        <v>85.86</v>
      </c>
    </row>
    <row r="748" spans="1:8" x14ac:dyDescent="0.25">
      <c r="A748" s="55" t="s">
        <v>2205</v>
      </c>
      <c r="B748" s="56" t="s">
        <v>2206</v>
      </c>
      <c r="C748" s="57" t="s">
        <v>2207</v>
      </c>
      <c r="D748" s="56" t="s">
        <v>6792</v>
      </c>
      <c r="E748" s="56" t="s">
        <v>19</v>
      </c>
      <c r="F748" s="61">
        <v>149</v>
      </c>
      <c r="G748" s="59">
        <f>VLOOKUP(B748,'[3]COM DESONERAÇÃO'!$B$12:$H$2288,6,FALSE)</f>
        <v>6.77</v>
      </c>
      <c r="H748" s="60">
        <f t="shared" si="13"/>
        <v>1008.73</v>
      </c>
    </row>
    <row r="749" spans="1:8" x14ac:dyDescent="0.25">
      <c r="A749" s="55" t="s">
        <v>2208</v>
      </c>
      <c r="B749" s="56" t="s">
        <v>2209</v>
      </c>
      <c r="C749" s="57" t="s">
        <v>2210</v>
      </c>
      <c r="D749" s="56" t="s">
        <v>6792</v>
      </c>
      <c r="E749" s="56" t="s">
        <v>19</v>
      </c>
      <c r="F749" s="61">
        <v>171</v>
      </c>
      <c r="G749" s="59">
        <f>VLOOKUP(B749,'[3]COM DESONERAÇÃO'!$B$12:$H$2288,6,FALSE)</f>
        <v>10.41</v>
      </c>
      <c r="H749" s="60">
        <f t="shared" si="13"/>
        <v>1780.11</v>
      </c>
    </row>
    <row r="750" spans="1:8" x14ac:dyDescent="0.25">
      <c r="A750" s="55" t="s">
        <v>2211</v>
      </c>
      <c r="B750" s="56" t="s">
        <v>2212</v>
      </c>
      <c r="C750" s="57" t="s">
        <v>2213</v>
      </c>
      <c r="D750" s="56" t="s">
        <v>6792</v>
      </c>
      <c r="E750" s="56" t="s">
        <v>19</v>
      </c>
      <c r="F750" s="61">
        <v>182</v>
      </c>
      <c r="G750" s="59">
        <f>VLOOKUP(B750,'[3]COM DESONERAÇÃO'!$B$12:$H$2288,6,FALSE)</f>
        <v>52.04</v>
      </c>
      <c r="H750" s="60">
        <f t="shared" si="13"/>
        <v>9471.2800000000007</v>
      </c>
    </row>
    <row r="751" spans="1:8" x14ac:dyDescent="0.25">
      <c r="A751" s="55" t="s">
        <v>2214</v>
      </c>
      <c r="B751" s="56" t="s">
        <v>2215</v>
      </c>
      <c r="C751" s="57" t="s">
        <v>2216</v>
      </c>
      <c r="D751" s="56" t="s">
        <v>6792</v>
      </c>
      <c r="E751" s="56" t="s">
        <v>19</v>
      </c>
      <c r="F751" s="61">
        <v>3</v>
      </c>
      <c r="G751" s="59">
        <f>VLOOKUP(B751,'[3]COM DESONERAÇÃO'!$B$12:$H$2288,6,FALSE)</f>
        <v>142.13</v>
      </c>
      <c r="H751" s="60">
        <f t="shared" si="13"/>
        <v>426.39</v>
      </c>
    </row>
    <row r="752" spans="1:8" x14ac:dyDescent="0.25">
      <c r="A752" s="55" t="s">
        <v>2217</v>
      </c>
      <c r="B752" s="56" t="s">
        <v>2218</v>
      </c>
      <c r="C752" s="57" t="s">
        <v>2219</v>
      </c>
      <c r="D752" s="56" t="s">
        <v>6792</v>
      </c>
      <c r="E752" s="56" t="s">
        <v>19</v>
      </c>
      <c r="F752" s="61">
        <v>9</v>
      </c>
      <c r="G752" s="59">
        <f>VLOOKUP(B752,'[3]COM DESONERAÇÃO'!$B$12:$H$2288,6,FALSE)</f>
        <v>208.15</v>
      </c>
      <c r="H752" s="60">
        <f t="shared" si="13"/>
        <v>1873.35</v>
      </c>
    </row>
    <row r="753" spans="1:8" x14ac:dyDescent="0.25">
      <c r="A753" s="55" t="s">
        <v>2220</v>
      </c>
      <c r="B753" s="56" t="s">
        <v>2221</v>
      </c>
      <c r="C753" s="57" t="s">
        <v>2222</v>
      </c>
      <c r="D753" s="56" t="s">
        <v>6792</v>
      </c>
      <c r="E753" s="56" t="s">
        <v>19</v>
      </c>
      <c r="F753" s="61">
        <v>3</v>
      </c>
      <c r="G753" s="59">
        <f>VLOOKUP(B753,'[3]COM DESONERAÇÃO'!$B$12:$H$2288,6,FALSE)</f>
        <v>78.05</v>
      </c>
      <c r="H753" s="60">
        <f t="shared" si="13"/>
        <v>234.15</v>
      </c>
    </row>
    <row r="754" spans="1:8" x14ac:dyDescent="0.25">
      <c r="A754" s="55" t="s">
        <v>2223</v>
      </c>
      <c r="B754" s="56" t="s">
        <v>2224</v>
      </c>
      <c r="C754" s="57" t="s">
        <v>2225</v>
      </c>
      <c r="D754" s="56" t="s">
        <v>6792</v>
      </c>
      <c r="E754" s="56" t="s">
        <v>19</v>
      </c>
      <c r="F754" s="61">
        <v>5</v>
      </c>
      <c r="G754" s="59">
        <f>VLOOKUP(B754,'[3]COM DESONERAÇÃO'!$B$12:$H$2288,6,FALSE)</f>
        <v>143.59</v>
      </c>
      <c r="H754" s="60">
        <f t="shared" si="13"/>
        <v>717.95</v>
      </c>
    </row>
    <row r="755" spans="1:8" x14ac:dyDescent="0.25">
      <c r="A755" s="55" t="s">
        <v>2226</v>
      </c>
      <c r="B755" s="56" t="s">
        <v>2227</v>
      </c>
      <c r="C755" s="57" t="s">
        <v>2228</v>
      </c>
      <c r="D755" s="56" t="s">
        <v>6792</v>
      </c>
      <c r="E755" s="56" t="s">
        <v>19</v>
      </c>
      <c r="F755" s="61">
        <v>5</v>
      </c>
      <c r="G755" s="59">
        <f>VLOOKUP(B755,'[3]COM DESONERAÇÃO'!$B$12:$H$2288,6,FALSE)</f>
        <v>49.27</v>
      </c>
      <c r="H755" s="60">
        <f t="shared" si="13"/>
        <v>246.35</v>
      </c>
    </row>
    <row r="756" spans="1:8" x14ac:dyDescent="0.25">
      <c r="A756" s="55" t="s">
        <v>2229</v>
      </c>
      <c r="B756" s="56" t="s">
        <v>2230</v>
      </c>
      <c r="C756" s="57" t="s">
        <v>2231</v>
      </c>
      <c r="D756" s="56" t="s">
        <v>6792</v>
      </c>
      <c r="E756" s="56" t="s">
        <v>19</v>
      </c>
      <c r="F756" s="61">
        <v>8</v>
      </c>
      <c r="G756" s="59">
        <f>VLOOKUP(B756,'[3]COM DESONERAÇÃO'!$B$12:$H$2288,6,FALSE)</f>
        <v>23.69</v>
      </c>
      <c r="H756" s="60">
        <f t="shared" si="13"/>
        <v>189.52</v>
      </c>
    </row>
    <row r="757" spans="1:8" x14ac:dyDescent="0.25">
      <c r="A757" s="55" t="s">
        <v>2232</v>
      </c>
      <c r="B757" s="56" t="s">
        <v>2233</v>
      </c>
      <c r="C757" s="57" t="s">
        <v>2234</v>
      </c>
      <c r="D757" s="56" t="s">
        <v>6792</v>
      </c>
      <c r="E757" s="56" t="s">
        <v>19</v>
      </c>
      <c r="F757" s="61">
        <v>5</v>
      </c>
      <c r="G757" s="59">
        <f>VLOOKUP(B757,'[3]COM DESONERAÇÃO'!$B$12:$H$2288,6,FALSE)</f>
        <v>23.69</v>
      </c>
      <c r="H757" s="60">
        <f t="shared" si="13"/>
        <v>118.45</v>
      </c>
    </row>
    <row r="758" spans="1:8" x14ac:dyDescent="0.25">
      <c r="A758" s="55" t="s">
        <v>2235</v>
      </c>
      <c r="B758" s="56" t="s">
        <v>2236</v>
      </c>
      <c r="C758" s="57" t="s">
        <v>2237</v>
      </c>
      <c r="D758" s="56" t="s">
        <v>6792</v>
      </c>
      <c r="E758" s="56" t="s">
        <v>19</v>
      </c>
      <c r="F758" s="61">
        <v>5</v>
      </c>
      <c r="G758" s="59">
        <f>VLOOKUP(B758,'[3]COM DESONERAÇÃO'!$B$12:$H$2288,6,FALSE)</f>
        <v>189.5</v>
      </c>
      <c r="H758" s="60">
        <f t="shared" si="13"/>
        <v>947.5</v>
      </c>
    </row>
    <row r="759" spans="1:8" x14ac:dyDescent="0.25">
      <c r="A759" s="55" t="s">
        <v>2238</v>
      </c>
      <c r="B759" s="56" t="s">
        <v>2239</v>
      </c>
      <c r="C759" s="57" t="s">
        <v>2240</v>
      </c>
      <c r="D759" s="56" t="s">
        <v>6792</v>
      </c>
      <c r="E759" s="56" t="s">
        <v>19</v>
      </c>
      <c r="F759" s="61">
        <v>22</v>
      </c>
      <c r="G759" s="59">
        <f>VLOOKUP(B759,'[3]COM DESONERAÇÃO'!$B$12:$H$2288,6,FALSE)</f>
        <v>189.5</v>
      </c>
      <c r="H759" s="60">
        <f t="shared" si="13"/>
        <v>4169</v>
      </c>
    </row>
    <row r="760" spans="1:8" x14ac:dyDescent="0.25">
      <c r="A760" s="55" t="s">
        <v>2241</v>
      </c>
      <c r="B760" s="56" t="s">
        <v>2242</v>
      </c>
      <c r="C760" s="57" t="s">
        <v>2243</v>
      </c>
      <c r="D760" s="56" t="s">
        <v>6792</v>
      </c>
      <c r="E760" s="56" t="s">
        <v>19</v>
      </c>
      <c r="F760" s="61">
        <v>5</v>
      </c>
      <c r="G760" s="59">
        <f>VLOOKUP(B760,'[3]COM DESONERAÇÃO'!$B$12:$H$2288,6,FALSE)</f>
        <v>246.35</v>
      </c>
      <c r="H760" s="60">
        <f t="shared" si="13"/>
        <v>1231.75</v>
      </c>
    </row>
    <row r="761" spans="1:8" x14ac:dyDescent="0.25">
      <c r="A761" s="55" t="s">
        <v>2244</v>
      </c>
      <c r="B761" s="56" t="s">
        <v>2245</v>
      </c>
      <c r="C761" s="57" t="s">
        <v>2246</v>
      </c>
      <c r="D761" s="56" t="s">
        <v>6792</v>
      </c>
      <c r="E761" s="56" t="s">
        <v>19</v>
      </c>
      <c r="F761" s="61">
        <v>31</v>
      </c>
      <c r="G761" s="59">
        <f>VLOOKUP(B761,'[3]COM DESONERAÇÃO'!$B$12:$H$2288,6,FALSE)</f>
        <v>118.44</v>
      </c>
      <c r="H761" s="60">
        <f t="shared" si="13"/>
        <v>3671.64</v>
      </c>
    </row>
    <row r="762" spans="1:8" ht="24.75" x14ac:dyDescent="0.25">
      <c r="A762" s="55" t="s">
        <v>2247</v>
      </c>
      <c r="B762" s="56" t="s">
        <v>2248</v>
      </c>
      <c r="C762" s="57" t="s">
        <v>2249</v>
      </c>
      <c r="D762" s="56" t="s">
        <v>11</v>
      </c>
      <c r="E762" s="56" t="s">
        <v>19</v>
      </c>
      <c r="F762" s="61">
        <v>5</v>
      </c>
      <c r="G762" s="59">
        <f>VLOOKUP(B762,'[3]COM DESONERAÇÃO'!$B$12:$H$2288,6,FALSE)</f>
        <v>241.76</v>
      </c>
      <c r="H762" s="60">
        <f t="shared" si="13"/>
        <v>1208.8</v>
      </c>
    </row>
    <row r="763" spans="1:8" ht="24.75" x14ac:dyDescent="0.25">
      <c r="A763" s="55" t="s">
        <v>2250</v>
      </c>
      <c r="B763" s="56" t="s">
        <v>2251</v>
      </c>
      <c r="C763" s="57" t="s">
        <v>2252</v>
      </c>
      <c r="D763" s="56" t="s">
        <v>11</v>
      </c>
      <c r="E763" s="56" t="s">
        <v>19</v>
      </c>
      <c r="F763" s="61">
        <v>5</v>
      </c>
      <c r="G763" s="59">
        <f>VLOOKUP(B763,'[3]COM DESONERAÇÃO'!$B$12:$H$2288,6,FALSE)</f>
        <v>439</v>
      </c>
      <c r="H763" s="60">
        <f t="shared" si="13"/>
        <v>2195</v>
      </c>
    </row>
    <row r="764" spans="1:8" ht="24.75" x14ac:dyDescent="0.25">
      <c r="A764" s="55" t="s">
        <v>2253</v>
      </c>
      <c r="B764" s="56" t="s">
        <v>2254</v>
      </c>
      <c r="C764" s="57" t="s">
        <v>2255</v>
      </c>
      <c r="D764" s="56" t="s">
        <v>11</v>
      </c>
      <c r="E764" s="56" t="s">
        <v>19</v>
      </c>
      <c r="F764" s="61">
        <v>5</v>
      </c>
      <c r="G764" s="59">
        <f>VLOOKUP(B764,'[3]COM DESONERAÇÃO'!$B$12:$H$2288,6,FALSE)</f>
        <v>711.69</v>
      </c>
      <c r="H764" s="60">
        <f t="shared" si="13"/>
        <v>3558.45</v>
      </c>
    </row>
    <row r="765" spans="1:8" ht="16.5" x14ac:dyDescent="0.25">
      <c r="A765" s="55" t="s">
        <v>2256</v>
      </c>
      <c r="B765" s="56" t="s">
        <v>2257</v>
      </c>
      <c r="C765" s="57" t="s">
        <v>2258</v>
      </c>
      <c r="D765" s="56" t="s">
        <v>11</v>
      </c>
      <c r="E765" s="56" t="s">
        <v>19</v>
      </c>
      <c r="F765" s="61">
        <v>2</v>
      </c>
      <c r="G765" s="59">
        <f>VLOOKUP(B765,'[3]COM DESONERAÇÃO'!$B$12:$H$2288,6,FALSE)</f>
        <v>33.369999999999997</v>
      </c>
      <c r="H765" s="60">
        <f t="shared" si="13"/>
        <v>66.739999999999995</v>
      </c>
    </row>
    <row r="766" spans="1:8" x14ac:dyDescent="0.25">
      <c r="A766" s="55" t="s">
        <v>2259</v>
      </c>
      <c r="B766" s="56" t="s">
        <v>2260</v>
      </c>
      <c r="C766" s="57" t="s">
        <v>2261</v>
      </c>
      <c r="D766" s="56" t="s">
        <v>6792</v>
      </c>
      <c r="E766" s="56" t="s">
        <v>19</v>
      </c>
      <c r="F766" s="61">
        <v>26</v>
      </c>
      <c r="G766" s="59">
        <f>VLOOKUP(B766,'[3]COM DESONERAÇÃO'!$B$12:$H$2288,6,FALSE)</f>
        <v>138.21</v>
      </c>
      <c r="H766" s="60">
        <f t="shared" si="13"/>
        <v>3593.46</v>
      </c>
    </row>
    <row r="767" spans="1:8" x14ac:dyDescent="0.25">
      <c r="A767" s="55" t="s">
        <v>2262</v>
      </c>
      <c r="B767" s="56" t="s">
        <v>2263</v>
      </c>
      <c r="C767" s="57" t="s">
        <v>2264</v>
      </c>
      <c r="D767" s="56" t="s">
        <v>6792</v>
      </c>
      <c r="E767" s="56" t="s">
        <v>19</v>
      </c>
      <c r="F767" s="61">
        <v>5</v>
      </c>
      <c r="G767" s="59">
        <f>VLOOKUP(B767,'[3]COM DESONERAÇÃO'!$B$12:$H$2288,6,FALSE)</f>
        <v>26.17</v>
      </c>
      <c r="H767" s="60">
        <f t="shared" si="13"/>
        <v>130.85</v>
      </c>
    </row>
    <row r="768" spans="1:8" x14ac:dyDescent="0.25">
      <c r="A768" s="55" t="s">
        <v>2265</v>
      </c>
      <c r="B768" s="56" t="s">
        <v>2266</v>
      </c>
      <c r="C768" s="57" t="s">
        <v>2267</v>
      </c>
      <c r="D768" s="56" t="s">
        <v>6792</v>
      </c>
      <c r="E768" s="56" t="s">
        <v>19</v>
      </c>
      <c r="F768" s="61">
        <v>9</v>
      </c>
      <c r="G768" s="59">
        <f>VLOOKUP(B768,'[3]COM DESONERAÇÃO'!$B$12:$H$2288,6,FALSE)</f>
        <v>50.17</v>
      </c>
      <c r="H768" s="60">
        <f t="shared" si="13"/>
        <v>451.53</v>
      </c>
    </row>
    <row r="769" spans="1:8" x14ac:dyDescent="0.25">
      <c r="A769" s="55" t="s">
        <v>2268</v>
      </c>
      <c r="B769" s="56" t="s">
        <v>2269</v>
      </c>
      <c r="C769" s="57" t="s">
        <v>2270</v>
      </c>
      <c r="D769" s="56" t="s">
        <v>6792</v>
      </c>
      <c r="E769" s="56" t="s">
        <v>19</v>
      </c>
      <c r="F769" s="61">
        <v>26</v>
      </c>
      <c r="G769" s="59">
        <f>VLOOKUP(B769,'[3]COM DESONERAÇÃO'!$B$12:$H$2288,6,FALSE)</f>
        <v>304.69</v>
      </c>
      <c r="H769" s="60">
        <f t="shared" si="13"/>
        <v>7921.94</v>
      </c>
    </row>
    <row r="770" spans="1:8" x14ac:dyDescent="0.25">
      <c r="A770" s="55" t="s">
        <v>2271</v>
      </c>
      <c r="B770" s="56" t="s">
        <v>2272</v>
      </c>
      <c r="C770" s="57" t="s">
        <v>2273</v>
      </c>
      <c r="D770" s="56" t="s">
        <v>6792</v>
      </c>
      <c r="E770" s="56" t="s">
        <v>698</v>
      </c>
      <c r="F770" s="61">
        <v>3</v>
      </c>
      <c r="G770" s="59">
        <f>VLOOKUP(B770,'[3]COM DESONERAÇÃO'!$B$12:$H$2288,6,FALSE)</f>
        <v>154.53</v>
      </c>
      <c r="H770" s="60">
        <f t="shared" si="13"/>
        <v>463.59</v>
      </c>
    </row>
    <row r="771" spans="1:8" x14ac:dyDescent="0.25">
      <c r="A771" s="55" t="s">
        <v>2274</v>
      </c>
      <c r="B771" s="56" t="s">
        <v>2275</v>
      </c>
      <c r="C771" s="57" t="s">
        <v>2276</v>
      </c>
      <c r="D771" s="56" t="s">
        <v>6792</v>
      </c>
      <c r="E771" s="56" t="s">
        <v>19</v>
      </c>
      <c r="F771" s="61">
        <v>61</v>
      </c>
      <c r="G771" s="59">
        <f>VLOOKUP(B771,'[3]COM DESONERAÇÃO'!$B$12:$H$2288,6,FALSE)</f>
        <v>140.63999999999999</v>
      </c>
      <c r="H771" s="60">
        <f t="shared" si="13"/>
        <v>8579.0400000000009</v>
      </c>
    </row>
    <row r="772" spans="1:8" x14ac:dyDescent="0.25">
      <c r="A772" s="55" t="s">
        <v>2277</v>
      </c>
      <c r="B772" s="56" t="s">
        <v>2278</v>
      </c>
      <c r="C772" s="57" t="s">
        <v>2279</v>
      </c>
      <c r="D772" s="56" t="s">
        <v>6792</v>
      </c>
      <c r="E772" s="56" t="s">
        <v>19</v>
      </c>
      <c r="F772" s="61">
        <v>64</v>
      </c>
      <c r="G772" s="59">
        <f>VLOOKUP(B772,'[3]COM DESONERAÇÃO'!$B$12:$H$2288,6,FALSE)</f>
        <v>33.630000000000003</v>
      </c>
      <c r="H772" s="60">
        <f t="shared" si="13"/>
        <v>2152.3200000000002</v>
      </c>
    </row>
    <row r="773" spans="1:8" x14ac:dyDescent="0.25">
      <c r="A773" s="55" t="s">
        <v>2280</v>
      </c>
      <c r="B773" s="56" t="s">
        <v>2281</v>
      </c>
      <c r="C773" s="57" t="s">
        <v>2282</v>
      </c>
      <c r="D773" s="56" t="s">
        <v>6792</v>
      </c>
      <c r="E773" s="56" t="s">
        <v>19</v>
      </c>
      <c r="F773" s="61">
        <v>18</v>
      </c>
      <c r="G773" s="59">
        <f>VLOOKUP(B773,'[3]COM DESONERAÇÃO'!$B$12:$H$2288,6,FALSE)</f>
        <v>46.44</v>
      </c>
      <c r="H773" s="60">
        <f t="shared" si="13"/>
        <v>835.92</v>
      </c>
    </row>
    <row r="774" spans="1:8" ht="24.75" x14ac:dyDescent="0.25">
      <c r="A774" s="55" t="s">
        <v>2283</v>
      </c>
      <c r="B774" s="56" t="s">
        <v>2284</v>
      </c>
      <c r="C774" s="57" t="s">
        <v>2285</v>
      </c>
      <c r="D774" s="56" t="s">
        <v>11</v>
      </c>
      <c r="E774" s="56" t="s">
        <v>19</v>
      </c>
      <c r="F774" s="61">
        <v>117</v>
      </c>
      <c r="G774" s="59">
        <f>VLOOKUP(B774,'[3]COM DESONERAÇÃO'!$B$12:$H$2288,6,FALSE)</f>
        <v>108.97</v>
      </c>
      <c r="H774" s="60">
        <f t="shared" si="13"/>
        <v>12749.49</v>
      </c>
    </row>
    <row r="775" spans="1:8" ht="16.5" x14ac:dyDescent="0.25">
      <c r="A775" s="55" t="s">
        <v>2286</v>
      </c>
      <c r="B775" s="56" t="s">
        <v>2287</v>
      </c>
      <c r="C775" s="57" t="s">
        <v>2288</v>
      </c>
      <c r="D775" s="56" t="s">
        <v>11</v>
      </c>
      <c r="E775" s="56" t="s">
        <v>19</v>
      </c>
      <c r="F775" s="61">
        <v>5</v>
      </c>
      <c r="G775" s="59">
        <f>VLOOKUP(B775,'[3]COM DESONERAÇÃO'!$B$12:$H$2288,6,FALSE)</f>
        <v>121.43</v>
      </c>
      <c r="H775" s="60">
        <f t="shared" si="13"/>
        <v>607.15</v>
      </c>
    </row>
    <row r="776" spans="1:8" ht="16.5" x14ac:dyDescent="0.25">
      <c r="A776" s="55" t="s">
        <v>2289</v>
      </c>
      <c r="B776" s="56" t="s">
        <v>2290</v>
      </c>
      <c r="C776" s="57" t="s">
        <v>2291</v>
      </c>
      <c r="D776" s="56" t="s">
        <v>6792</v>
      </c>
      <c r="E776" s="56" t="s">
        <v>19</v>
      </c>
      <c r="F776" s="61">
        <v>2</v>
      </c>
      <c r="G776" s="59">
        <f>VLOOKUP(B776,'[3]COM DESONERAÇÃO'!$B$12:$H$2288,6,FALSE)</f>
        <v>434.2</v>
      </c>
      <c r="H776" s="60">
        <f t="shared" si="13"/>
        <v>868.4</v>
      </c>
    </row>
    <row r="777" spans="1:8" x14ac:dyDescent="0.25">
      <c r="A777" s="55" t="s">
        <v>2292</v>
      </c>
      <c r="B777" s="56" t="s">
        <v>2293</v>
      </c>
      <c r="C777" s="57" t="s">
        <v>2294</v>
      </c>
      <c r="D777" s="56" t="s">
        <v>6792</v>
      </c>
      <c r="E777" s="56" t="s">
        <v>19</v>
      </c>
      <c r="F777" s="61">
        <v>5</v>
      </c>
      <c r="G777" s="59">
        <f>VLOOKUP(B777,'[3]COM DESONERAÇÃO'!$B$12:$H$2288,6,FALSE)</f>
        <v>88</v>
      </c>
      <c r="H777" s="60">
        <f t="shared" si="13"/>
        <v>440</v>
      </c>
    </row>
    <row r="778" spans="1:8" x14ac:dyDescent="0.25">
      <c r="A778" s="55" t="s">
        <v>2295</v>
      </c>
      <c r="B778" s="56" t="s">
        <v>2296</v>
      </c>
      <c r="C778" s="57" t="s">
        <v>2297</v>
      </c>
      <c r="D778" s="56" t="s">
        <v>6792</v>
      </c>
      <c r="E778" s="56" t="s">
        <v>19</v>
      </c>
      <c r="F778" s="61">
        <v>5</v>
      </c>
      <c r="G778" s="59">
        <f>VLOOKUP(B778,'[3]COM DESONERAÇÃO'!$B$12:$H$2288,6,FALSE)</f>
        <v>102.35</v>
      </c>
      <c r="H778" s="60">
        <f t="shared" si="13"/>
        <v>511.75</v>
      </c>
    </row>
    <row r="779" spans="1:8" x14ac:dyDescent="0.25">
      <c r="A779" s="55" t="s">
        <v>2298</v>
      </c>
      <c r="B779" s="56" t="s">
        <v>2299</v>
      </c>
      <c r="C779" s="57" t="s">
        <v>2300</v>
      </c>
      <c r="D779" s="56" t="s">
        <v>6792</v>
      </c>
      <c r="E779" s="56" t="s">
        <v>19</v>
      </c>
      <c r="F779" s="61">
        <v>5</v>
      </c>
      <c r="G779" s="59">
        <f>VLOOKUP(B779,'[3]COM DESONERAÇÃO'!$B$12:$H$2288,6,FALSE)</f>
        <v>38.270000000000003</v>
      </c>
      <c r="H779" s="60">
        <f t="shared" si="13"/>
        <v>191.35</v>
      </c>
    </row>
    <row r="780" spans="1:8" x14ac:dyDescent="0.25">
      <c r="A780" s="55" t="s">
        <v>2301</v>
      </c>
      <c r="B780" s="56" t="s">
        <v>2302</v>
      </c>
      <c r="C780" s="57" t="s">
        <v>2303</v>
      </c>
      <c r="D780" s="56" t="s">
        <v>6792</v>
      </c>
      <c r="E780" s="56" t="s">
        <v>19</v>
      </c>
      <c r="F780" s="61">
        <v>5</v>
      </c>
      <c r="G780" s="59">
        <f>VLOOKUP(B780,'[3]COM DESONERAÇÃO'!$B$12:$H$2288,6,FALSE)</f>
        <v>30.29</v>
      </c>
      <c r="H780" s="60">
        <f t="shared" si="13"/>
        <v>151.44999999999999</v>
      </c>
    </row>
    <row r="781" spans="1:8" x14ac:dyDescent="0.25">
      <c r="A781" s="55" t="s">
        <v>2304</v>
      </c>
      <c r="B781" s="56" t="s">
        <v>2305</v>
      </c>
      <c r="C781" s="57" t="s">
        <v>2306</v>
      </c>
      <c r="D781" s="56" t="s">
        <v>6792</v>
      </c>
      <c r="E781" s="56" t="s">
        <v>19</v>
      </c>
      <c r="F781" s="61">
        <v>5</v>
      </c>
      <c r="G781" s="59">
        <f>VLOOKUP(B781,'[3]COM DESONERAÇÃO'!$B$12:$H$2288,6,FALSE)</f>
        <v>632.82000000000005</v>
      </c>
      <c r="H781" s="60">
        <f t="shared" si="13"/>
        <v>3164.1</v>
      </c>
    </row>
    <row r="782" spans="1:8" x14ac:dyDescent="0.25">
      <c r="A782" s="55" t="s">
        <v>2307</v>
      </c>
      <c r="B782" s="56" t="s">
        <v>2308</v>
      </c>
      <c r="C782" s="57" t="s">
        <v>2309</v>
      </c>
      <c r="D782" s="56" t="s">
        <v>6792</v>
      </c>
      <c r="E782" s="56" t="s">
        <v>19</v>
      </c>
      <c r="F782" s="61">
        <v>26</v>
      </c>
      <c r="G782" s="59">
        <f>VLOOKUP(B782,'[3]COM DESONERAÇÃO'!$B$12:$H$2288,6,FALSE)</f>
        <v>24.9</v>
      </c>
      <c r="H782" s="60">
        <f t="shared" si="13"/>
        <v>647.4</v>
      </c>
    </row>
    <row r="783" spans="1:8" x14ac:dyDescent="0.25">
      <c r="A783" s="55" t="s">
        <v>2310</v>
      </c>
      <c r="B783" s="56" t="s">
        <v>2311</v>
      </c>
      <c r="C783" s="57" t="s">
        <v>2312</v>
      </c>
      <c r="D783" s="56" t="s">
        <v>6792</v>
      </c>
      <c r="E783" s="56" t="s">
        <v>19</v>
      </c>
      <c r="F783" s="61">
        <v>5</v>
      </c>
      <c r="G783" s="59">
        <f>VLOOKUP(B783,'[3]COM DESONERAÇÃO'!$B$12:$H$2288,6,FALSE)</f>
        <v>12.4</v>
      </c>
      <c r="H783" s="60">
        <f t="shared" si="13"/>
        <v>62</v>
      </c>
    </row>
    <row r="784" spans="1:8" x14ac:dyDescent="0.25">
      <c r="A784" s="55" t="s">
        <v>2313</v>
      </c>
      <c r="B784" s="56" t="s">
        <v>2314</v>
      </c>
      <c r="C784" s="57" t="s">
        <v>2315</v>
      </c>
      <c r="D784" s="56" t="s">
        <v>6792</v>
      </c>
      <c r="E784" s="56" t="s">
        <v>19</v>
      </c>
      <c r="F784" s="61">
        <v>5</v>
      </c>
      <c r="G784" s="59">
        <f>VLOOKUP(B784,'[3]COM DESONERAÇÃO'!$B$12:$H$2288,6,FALSE)</f>
        <v>51.43</v>
      </c>
      <c r="H784" s="60">
        <f t="shared" si="13"/>
        <v>257.14999999999998</v>
      </c>
    </row>
    <row r="785" spans="1:8" x14ac:dyDescent="0.25">
      <c r="A785" s="55" t="s">
        <v>2316</v>
      </c>
      <c r="B785" s="56" t="s">
        <v>2317</v>
      </c>
      <c r="C785" s="57" t="s">
        <v>2318</v>
      </c>
      <c r="D785" s="56" t="s">
        <v>6792</v>
      </c>
      <c r="E785" s="56" t="s">
        <v>19</v>
      </c>
      <c r="F785" s="61">
        <v>5</v>
      </c>
      <c r="G785" s="59">
        <f>VLOOKUP(B785,'[3]COM DESONERAÇÃO'!$B$12:$H$2288,6,FALSE)</f>
        <v>31.6</v>
      </c>
      <c r="H785" s="60">
        <f t="shared" si="13"/>
        <v>158</v>
      </c>
    </row>
    <row r="786" spans="1:8" x14ac:dyDescent="0.25">
      <c r="A786" s="55" t="s">
        <v>2319</v>
      </c>
      <c r="B786" s="56" t="s">
        <v>2320</v>
      </c>
      <c r="C786" s="57" t="s">
        <v>2321</v>
      </c>
      <c r="D786" s="56" t="s">
        <v>6792</v>
      </c>
      <c r="E786" s="56" t="s">
        <v>19</v>
      </c>
      <c r="F786" s="61">
        <v>102</v>
      </c>
      <c r="G786" s="59">
        <f>VLOOKUP(B786,'[3]COM DESONERAÇÃO'!$B$12:$H$2288,6,FALSE)</f>
        <v>237.13</v>
      </c>
      <c r="H786" s="60">
        <f t="shared" si="13"/>
        <v>24187.26</v>
      </c>
    </row>
    <row r="787" spans="1:8" x14ac:dyDescent="0.25">
      <c r="A787" s="55" t="s">
        <v>2322</v>
      </c>
      <c r="B787" s="56" t="s">
        <v>2323</v>
      </c>
      <c r="C787" s="57" t="s">
        <v>2324</v>
      </c>
      <c r="D787" s="56" t="s">
        <v>6792</v>
      </c>
      <c r="E787" s="56" t="s">
        <v>19</v>
      </c>
      <c r="F787" s="61">
        <v>102</v>
      </c>
      <c r="G787" s="59">
        <f>VLOOKUP(B787,'[3]COM DESONERAÇÃO'!$B$12:$H$2288,6,FALSE)</f>
        <v>125.02</v>
      </c>
      <c r="H787" s="60">
        <f t="shared" si="13"/>
        <v>12752.04</v>
      </c>
    </row>
    <row r="788" spans="1:8" x14ac:dyDescent="0.25">
      <c r="A788" s="55" t="s">
        <v>2325</v>
      </c>
      <c r="B788" s="56" t="s">
        <v>2326</v>
      </c>
      <c r="C788" s="57" t="s">
        <v>2327</v>
      </c>
      <c r="D788" s="56" t="s">
        <v>6792</v>
      </c>
      <c r="E788" s="56" t="s">
        <v>19</v>
      </c>
      <c r="F788" s="61">
        <v>26</v>
      </c>
      <c r="G788" s="59">
        <f>VLOOKUP(B788,'[3]COM DESONERAÇÃO'!$B$12:$H$2288,6,FALSE)</f>
        <v>31.88</v>
      </c>
      <c r="H788" s="60">
        <f t="shared" si="13"/>
        <v>828.88</v>
      </c>
    </row>
    <row r="789" spans="1:8" x14ac:dyDescent="0.25">
      <c r="A789" s="55" t="s">
        <v>2328</v>
      </c>
      <c r="B789" s="56" t="s">
        <v>2329</v>
      </c>
      <c r="C789" s="57" t="s">
        <v>2330</v>
      </c>
      <c r="D789" s="56" t="s">
        <v>6792</v>
      </c>
      <c r="E789" s="56" t="s">
        <v>68</v>
      </c>
      <c r="F789" s="61">
        <v>755</v>
      </c>
      <c r="G789" s="59">
        <f>VLOOKUP(B789,'[3]COM DESONERAÇÃO'!$B$12:$H$2288,6,FALSE)</f>
        <v>11.84</v>
      </c>
      <c r="H789" s="60">
        <f t="shared" si="13"/>
        <v>8939.2000000000007</v>
      </c>
    </row>
    <row r="790" spans="1:8" x14ac:dyDescent="0.25">
      <c r="A790" s="55" t="s">
        <v>2331</v>
      </c>
      <c r="B790" s="56" t="s">
        <v>2332</v>
      </c>
      <c r="C790" s="57" t="s">
        <v>2333</v>
      </c>
      <c r="D790" s="56" t="s">
        <v>6792</v>
      </c>
      <c r="E790" s="56" t="s">
        <v>68</v>
      </c>
      <c r="F790" s="61">
        <v>470</v>
      </c>
      <c r="G790" s="59">
        <f>VLOOKUP(B790,'[3]COM DESONERAÇÃO'!$B$12:$H$2288,6,FALSE)</f>
        <v>3.84</v>
      </c>
      <c r="H790" s="60">
        <f t="shared" si="13"/>
        <v>1804.8</v>
      </c>
    </row>
    <row r="791" spans="1:8" x14ac:dyDescent="0.25">
      <c r="A791" s="55" t="s">
        <v>2334</v>
      </c>
      <c r="B791" s="56" t="s">
        <v>2335</v>
      </c>
      <c r="C791" s="57" t="s">
        <v>2336</v>
      </c>
      <c r="D791" s="56" t="s">
        <v>6792</v>
      </c>
      <c r="E791" s="56" t="s">
        <v>12</v>
      </c>
      <c r="F791" s="61">
        <v>1258</v>
      </c>
      <c r="G791" s="59">
        <f>VLOOKUP(B791,'[3]COM DESONERAÇÃO'!$B$12:$H$2288,6,FALSE)</f>
        <v>9.61</v>
      </c>
      <c r="H791" s="60">
        <f t="shared" si="13"/>
        <v>12089.38</v>
      </c>
    </row>
    <row r="792" spans="1:8" x14ac:dyDescent="0.25">
      <c r="A792" s="55" t="s">
        <v>2337</v>
      </c>
      <c r="B792" s="56" t="s">
        <v>2338</v>
      </c>
      <c r="C792" s="57" t="s">
        <v>2339</v>
      </c>
      <c r="D792" s="56" t="s">
        <v>6792</v>
      </c>
      <c r="E792" s="56" t="s">
        <v>68</v>
      </c>
      <c r="F792" s="61">
        <v>68</v>
      </c>
      <c r="G792" s="59">
        <f>VLOOKUP(B792,'[3]COM DESONERAÇÃO'!$B$12:$H$2288,6,FALSE)</f>
        <v>5.34</v>
      </c>
      <c r="H792" s="60">
        <f t="shared" ref="H792:H826" si="14">ROUND(F792*G792,2)</f>
        <v>363.12</v>
      </c>
    </row>
    <row r="793" spans="1:8" x14ac:dyDescent="0.25">
      <c r="A793" s="55" t="s">
        <v>2340</v>
      </c>
      <c r="B793" s="56" t="s">
        <v>2341</v>
      </c>
      <c r="C793" s="57" t="s">
        <v>2342</v>
      </c>
      <c r="D793" s="56" t="s">
        <v>6792</v>
      </c>
      <c r="E793" s="56" t="s">
        <v>68</v>
      </c>
      <c r="F793" s="61">
        <v>18</v>
      </c>
      <c r="G793" s="59">
        <f>VLOOKUP(B793,'[3]COM DESONERAÇÃO'!$B$12:$H$2288,6,FALSE)</f>
        <v>90.7</v>
      </c>
      <c r="H793" s="60">
        <f t="shared" si="14"/>
        <v>1632.6</v>
      </c>
    </row>
    <row r="794" spans="1:8" x14ac:dyDescent="0.25">
      <c r="A794" s="55" t="s">
        <v>2343</v>
      </c>
      <c r="B794" s="56" t="s">
        <v>2344</v>
      </c>
      <c r="C794" s="57" t="s">
        <v>2345</v>
      </c>
      <c r="D794" s="56" t="s">
        <v>6792</v>
      </c>
      <c r="E794" s="56" t="s">
        <v>68</v>
      </c>
      <c r="F794" s="61">
        <v>5</v>
      </c>
      <c r="G794" s="59">
        <f>VLOOKUP(B794,'[3]COM DESONERAÇÃO'!$B$12:$H$2288,6,FALSE)</f>
        <v>83.14</v>
      </c>
      <c r="H794" s="60">
        <f t="shared" si="14"/>
        <v>415.7</v>
      </c>
    </row>
    <row r="795" spans="1:8" x14ac:dyDescent="0.25">
      <c r="A795" s="55" t="s">
        <v>2346</v>
      </c>
      <c r="B795" s="56" t="s">
        <v>2347</v>
      </c>
      <c r="C795" s="57" t="s">
        <v>2348</v>
      </c>
      <c r="D795" s="56" t="s">
        <v>6792</v>
      </c>
      <c r="E795" s="56" t="s">
        <v>19</v>
      </c>
      <c r="F795" s="61">
        <v>29</v>
      </c>
      <c r="G795" s="59">
        <f>VLOOKUP(B795,'[3]COM DESONERAÇÃO'!$B$12:$H$2288,6,FALSE)</f>
        <v>17.02</v>
      </c>
      <c r="H795" s="60">
        <f t="shared" si="14"/>
        <v>493.58</v>
      </c>
    </row>
    <row r="796" spans="1:8" x14ac:dyDescent="0.25">
      <c r="A796" s="55" t="s">
        <v>2349</v>
      </c>
      <c r="B796" s="56" t="s">
        <v>2350</v>
      </c>
      <c r="C796" s="57" t="s">
        <v>2351</v>
      </c>
      <c r="D796" s="56" t="s">
        <v>6792</v>
      </c>
      <c r="E796" s="56" t="s">
        <v>19</v>
      </c>
      <c r="F796" s="61">
        <v>5</v>
      </c>
      <c r="G796" s="59">
        <f>VLOOKUP(B796,'[3]COM DESONERAÇÃO'!$B$12:$H$2288,6,FALSE)</f>
        <v>51.14</v>
      </c>
      <c r="H796" s="60">
        <f t="shared" si="14"/>
        <v>255.7</v>
      </c>
    </row>
    <row r="797" spans="1:8" x14ac:dyDescent="0.25">
      <c r="A797" s="55" t="s">
        <v>2352</v>
      </c>
      <c r="B797" s="56" t="s">
        <v>2353</v>
      </c>
      <c r="C797" s="57" t="s">
        <v>2354</v>
      </c>
      <c r="D797" s="56" t="s">
        <v>6792</v>
      </c>
      <c r="E797" s="56" t="s">
        <v>19</v>
      </c>
      <c r="F797" s="61">
        <v>18</v>
      </c>
      <c r="G797" s="59">
        <f>VLOOKUP(B797,'[3]COM DESONERAÇÃO'!$B$12:$H$2288,6,FALSE)</f>
        <v>289.64</v>
      </c>
      <c r="H797" s="60">
        <f t="shared" si="14"/>
        <v>5213.5200000000004</v>
      </c>
    </row>
    <row r="798" spans="1:8" x14ac:dyDescent="0.25">
      <c r="A798" s="55" t="s">
        <v>2355</v>
      </c>
      <c r="B798" s="56" t="s">
        <v>2356</v>
      </c>
      <c r="C798" s="57" t="s">
        <v>2357</v>
      </c>
      <c r="D798" s="56" t="s">
        <v>6792</v>
      </c>
      <c r="E798" s="56" t="s">
        <v>19</v>
      </c>
      <c r="F798" s="61">
        <v>5</v>
      </c>
      <c r="G798" s="59">
        <f>VLOOKUP(B798,'[3]COM DESONERAÇÃO'!$B$12:$H$2288,6,FALSE)</f>
        <v>405.58</v>
      </c>
      <c r="H798" s="60">
        <f t="shared" si="14"/>
        <v>2027.9</v>
      </c>
    </row>
    <row r="799" spans="1:8" x14ac:dyDescent="0.25">
      <c r="A799" s="55" t="s">
        <v>2358</v>
      </c>
      <c r="B799" s="56" t="s">
        <v>2359</v>
      </c>
      <c r="C799" s="57" t="s">
        <v>2360</v>
      </c>
      <c r="D799" s="56" t="s">
        <v>6792</v>
      </c>
      <c r="E799" s="56" t="s">
        <v>19</v>
      </c>
      <c r="F799" s="61">
        <v>5</v>
      </c>
      <c r="G799" s="59">
        <f>VLOOKUP(B799,'[3]COM DESONERAÇÃO'!$B$12:$H$2288,6,FALSE)</f>
        <v>77.58</v>
      </c>
      <c r="H799" s="60">
        <f t="shared" si="14"/>
        <v>387.9</v>
      </c>
    </row>
    <row r="800" spans="1:8" x14ac:dyDescent="0.25">
      <c r="A800" s="55" t="s">
        <v>2361</v>
      </c>
      <c r="B800" s="56" t="s">
        <v>2362</v>
      </c>
      <c r="C800" s="57" t="s">
        <v>2363</v>
      </c>
      <c r="D800" s="56" t="s">
        <v>6792</v>
      </c>
      <c r="E800" s="56" t="s">
        <v>19</v>
      </c>
      <c r="F800" s="61">
        <v>77</v>
      </c>
      <c r="G800" s="59">
        <f>VLOOKUP(B800,'[3]COM DESONERAÇÃO'!$B$12:$H$2288,6,FALSE)</f>
        <v>104.91</v>
      </c>
      <c r="H800" s="60">
        <f t="shared" si="14"/>
        <v>8078.07</v>
      </c>
    </row>
    <row r="801" spans="1:8" x14ac:dyDescent="0.25">
      <c r="A801" s="55" t="s">
        <v>2364</v>
      </c>
      <c r="B801" s="56" t="s">
        <v>2365</v>
      </c>
      <c r="C801" s="57" t="s">
        <v>2366</v>
      </c>
      <c r="D801" s="56" t="s">
        <v>6792</v>
      </c>
      <c r="E801" s="56" t="s">
        <v>12</v>
      </c>
      <c r="F801" s="61">
        <v>5</v>
      </c>
      <c r="G801" s="59">
        <f>VLOOKUP(B801,'[3]COM DESONERAÇÃO'!$B$12:$H$2288,6,FALSE)</f>
        <v>1228.73</v>
      </c>
      <c r="H801" s="60">
        <f t="shared" si="14"/>
        <v>6143.65</v>
      </c>
    </row>
    <row r="802" spans="1:8" x14ac:dyDescent="0.25">
      <c r="A802" s="55" t="s">
        <v>2367</v>
      </c>
      <c r="B802" s="56" t="s">
        <v>2368</v>
      </c>
      <c r="C802" s="57" t="s">
        <v>2369</v>
      </c>
      <c r="D802" s="56" t="s">
        <v>6792</v>
      </c>
      <c r="E802" s="56" t="s">
        <v>12</v>
      </c>
      <c r="F802" s="61">
        <v>5</v>
      </c>
      <c r="G802" s="59">
        <f>VLOOKUP(B802,'[3]COM DESONERAÇÃO'!$B$12:$H$2288,6,FALSE)</f>
        <v>594.44000000000005</v>
      </c>
      <c r="H802" s="60">
        <f t="shared" si="14"/>
        <v>2972.2</v>
      </c>
    </row>
    <row r="803" spans="1:8" x14ac:dyDescent="0.25">
      <c r="A803" s="55" t="s">
        <v>2370</v>
      </c>
      <c r="B803" s="56" t="s">
        <v>2371</v>
      </c>
      <c r="C803" s="57" t="s">
        <v>2372</v>
      </c>
      <c r="D803" s="56" t="s">
        <v>6792</v>
      </c>
      <c r="E803" s="56" t="s">
        <v>12</v>
      </c>
      <c r="F803" s="61">
        <v>5</v>
      </c>
      <c r="G803" s="59">
        <f>VLOOKUP(B803,'[3]COM DESONERAÇÃO'!$B$12:$H$2288,6,FALSE)</f>
        <v>2668.48</v>
      </c>
      <c r="H803" s="60">
        <f t="shared" si="14"/>
        <v>13342.4</v>
      </c>
    </row>
    <row r="804" spans="1:8" x14ac:dyDescent="0.25">
      <c r="A804" s="55" t="s">
        <v>2373</v>
      </c>
      <c r="B804" s="56" t="s">
        <v>2374</v>
      </c>
      <c r="C804" s="57" t="s">
        <v>2375</v>
      </c>
      <c r="D804" s="56" t="s">
        <v>6792</v>
      </c>
      <c r="E804" s="56" t="s">
        <v>12</v>
      </c>
      <c r="F804" s="61">
        <v>5</v>
      </c>
      <c r="G804" s="59">
        <f>VLOOKUP(B804,'[3]COM DESONERAÇÃO'!$B$12:$H$2288,6,FALSE)</f>
        <v>2823.84</v>
      </c>
      <c r="H804" s="60">
        <f t="shared" si="14"/>
        <v>14119.2</v>
      </c>
    </row>
    <row r="805" spans="1:8" ht="24.75" x14ac:dyDescent="0.25">
      <c r="A805" s="55" t="s">
        <v>2376</v>
      </c>
      <c r="B805" s="56" t="s">
        <v>2377</v>
      </c>
      <c r="C805" s="57" t="s">
        <v>2378</v>
      </c>
      <c r="D805" s="56" t="s">
        <v>11</v>
      </c>
      <c r="E805" s="56" t="s">
        <v>19</v>
      </c>
      <c r="F805" s="61">
        <v>18</v>
      </c>
      <c r="G805" s="59">
        <f>VLOOKUP(B805,'[3]COM DESONERAÇÃO'!$B$12:$H$2288,6,FALSE)</f>
        <v>414.44</v>
      </c>
      <c r="H805" s="60">
        <f t="shared" si="14"/>
        <v>7459.92</v>
      </c>
    </row>
    <row r="806" spans="1:8" ht="16.5" x14ac:dyDescent="0.25">
      <c r="A806" s="55" t="s">
        <v>2379</v>
      </c>
      <c r="B806" s="56" t="s">
        <v>2380</v>
      </c>
      <c r="C806" s="57" t="s">
        <v>2381</v>
      </c>
      <c r="D806" s="56" t="s">
        <v>11</v>
      </c>
      <c r="E806" s="56" t="s">
        <v>19</v>
      </c>
      <c r="F806" s="61">
        <v>5</v>
      </c>
      <c r="G806" s="59">
        <f>VLOOKUP(B806,'[3]COM DESONERAÇÃO'!$B$12:$H$2288,6,FALSE)</f>
        <v>214.98</v>
      </c>
      <c r="H806" s="60">
        <f t="shared" si="14"/>
        <v>1074.9000000000001</v>
      </c>
    </row>
    <row r="807" spans="1:8" x14ac:dyDescent="0.25">
      <c r="A807" s="55" t="s">
        <v>2382</v>
      </c>
      <c r="B807" s="56" t="s">
        <v>2383</v>
      </c>
      <c r="C807" s="57" t="s">
        <v>2384</v>
      </c>
      <c r="D807" s="56" t="s">
        <v>6792</v>
      </c>
      <c r="E807" s="56" t="s">
        <v>19</v>
      </c>
      <c r="F807" s="61">
        <v>5</v>
      </c>
      <c r="G807" s="59">
        <f>VLOOKUP(B807,'[3]COM DESONERAÇÃO'!$B$12:$H$2288,6,FALSE)</f>
        <v>280.57</v>
      </c>
      <c r="H807" s="60">
        <f t="shared" si="14"/>
        <v>1402.85</v>
      </c>
    </row>
    <row r="808" spans="1:8" x14ac:dyDescent="0.25">
      <c r="A808" s="55" t="s">
        <v>2385</v>
      </c>
      <c r="B808" s="56" t="s">
        <v>2386</v>
      </c>
      <c r="C808" s="57" t="s">
        <v>2387</v>
      </c>
      <c r="D808" s="56" t="s">
        <v>6792</v>
      </c>
      <c r="E808" s="56" t="s">
        <v>19</v>
      </c>
      <c r="F808" s="61">
        <v>5</v>
      </c>
      <c r="G808" s="59">
        <f>VLOOKUP(B808,'[3]COM DESONERAÇÃO'!$B$12:$H$2288,6,FALSE)</f>
        <v>433.96</v>
      </c>
      <c r="H808" s="60">
        <f t="shared" si="14"/>
        <v>2169.8000000000002</v>
      </c>
    </row>
    <row r="809" spans="1:8" x14ac:dyDescent="0.25">
      <c r="A809" s="55" t="s">
        <v>2388</v>
      </c>
      <c r="B809" s="56" t="s">
        <v>2389</v>
      </c>
      <c r="C809" s="57" t="s">
        <v>2390</v>
      </c>
      <c r="D809" s="56" t="s">
        <v>6792</v>
      </c>
      <c r="E809" s="56" t="s">
        <v>12</v>
      </c>
      <c r="F809" s="61">
        <v>5</v>
      </c>
      <c r="G809" s="59">
        <f>VLOOKUP(B809,'[3]COM DESONERAÇÃO'!$B$12:$H$2288,6,FALSE)</f>
        <v>1446.34</v>
      </c>
      <c r="H809" s="60">
        <f t="shared" si="14"/>
        <v>7231.7</v>
      </c>
    </row>
    <row r="810" spans="1:8" ht="16.5" x14ac:dyDescent="0.25">
      <c r="A810" s="55" t="s">
        <v>2391</v>
      </c>
      <c r="B810" s="56" t="s">
        <v>2392</v>
      </c>
      <c r="C810" s="57" t="s">
        <v>2393</v>
      </c>
      <c r="D810" s="56" t="s">
        <v>11</v>
      </c>
      <c r="E810" s="56" t="s">
        <v>19</v>
      </c>
      <c r="F810" s="61">
        <v>12</v>
      </c>
      <c r="G810" s="59">
        <f>VLOOKUP(B810,'[3]COM DESONERAÇÃO'!$B$12:$H$2288,6,FALSE)</f>
        <v>72.17</v>
      </c>
      <c r="H810" s="60">
        <f t="shared" si="14"/>
        <v>866.04</v>
      </c>
    </row>
    <row r="811" spans="1:8" x14ac:dyDescent="0.25">
      <c r="A811" s="55" t="s">
        <v>2394</v>
      </c>
      <c r="B811" s="56" t="s">
        <v>2395</v>
      </c>
      <c r="C811" s="57" t="s">
        <v>2396</v>
      </c>
      <c r="D811" s="56" t="s">
        <v>6792</v>
      </c>
      <c r="E811" s="56" t="s">
        <v>19</v>
      </c>
      <c r="F811" s="61">
        <v>7</v>
      </c>
      <c r="G811" s="59">
        <f>VLOOKUP(B811,'[3]COM DESONERAÇÃO'!$B$12:$H$2288,6,FALSE)</f>
        <v>85</v>
      </c>
      <c r="H811" s="60">
        <f t="shared" si="14"/>
        <v>595</v>
      </c>
    </row>
    <row r="812" spans="1:8" ht="33" x14ac:dyDescent="0.25">
      <c r="A812" s="55" t="s">
        <v>2397</v>
      </c>
      <c r="B812" s="56" t="s">
        <v>2398</v>
      </c>
      <c r="C812" s="57" t="s">
        <v>2399</v>
      </c>
      <c r="D812" s="56" t="s">
        <v>11</v>
      </c>
      <c r="E812" s="56" t="s">
        <v>19</v>
      </c>
      <c r="F812" s="61">
        <v>3</v>
      </c>
      <c r="G812" s="59">
        <f>VLOOKUP(B812,'[3]COM DESONERAÇÃO'!$B$12:$H$2288,6,FALSE)</f>
        <v>356.83</v>
      </c>
      <c r="H812" s="60">
        <f t="shared" si="14"/>
        <v>1070.49</v>
      </c>
    </row>
    <row r="813" spans="1:8" x14ac:dyDescent="0.25">
      <c r="A813" s="55" t="s">
        <v>2400</v>
      </c>
      <c r="B813" s="56" t="s">
        <v>2401</v>
      </c>
      <c r="C813" s="57" t="s">
        <v>2402</v>
      </c>
      <c r="D813" s="56" t="s">
        <v>6792</v>
      </c>
      <c r="E813" s="56" t="s">
        <v>19</v>
      </c>
      <c r="F813" s="61">
        <v>3</v>
      </c>
      <c r="G813" s="59">
        <f>VLOOKUP(B813,'[3]COM DESONERAÇÃO'!$B$12:$H$2288,6,FALSE)</f>
        <v>710.49</v>
      </c>
      <c r="H813" s="60">
        <f t="shared" si="14"/>
        <v>2131.4699999999998</v>
      </c>
    </row>
    <row r="814" spans="1:8" ht="16.5" x14ac:dyDescent="0.25">
      <c r="A814" s="55" t="s">
        <v>2403</v>
      </c>
      <c r="B814" s="56" t="s">
        <v>2404</v>
      </c>
      <c r="C814" s="57" t="s">
        <v>2405</v>
      </c>
      <c r="D814" s="56" t="s">
        <v>6840</v>
      </c>
      <c r="E814" s="56" t="s">
        <v>19</v>
      </c>
      <c r="F814" s="61">
        <v>5</v>
      </c>
      <c r="G814" s="59">
        <f>VLOOKUP(B814,'[3]COM DESONERAÇÃO'!$B$12:$H$2288,6,FALSE)</f>
        <v>2015</v>
      </c>
      <c r="H814" s="60">
        <f t="shared" si="14"/>
        <v>10075</v>
      </c>
    </row>
    <row r="815" spans="1:8" ht="16.5" x14ac:dyDescent="0.25">
      <c r="A815" s="55" t="s">
        <v>2406</v>
      </c>
      <c r="B815" s="56" t="s">
        <v>2407</v>
      </c>
      <c r="C815" s="57" t="s">
        <v>2408</v>
      </c>
      <c r="D815" s="56" t="s">
        <v>6840</v>
      </c>
      <c r="E815" s="56" t="s">
        <v>19</v>
      </c>
      <c r="F815" s="61">
        <v>3</v>
      </c>
      <c r="G815" s="59">
        <f>VLOOKUP(B815,'[3]COM DESONERAÇÃO'!$B$12:$H$2288,6,FALSE)</f>
        <v>5609.19</v>
      </c>
      <c r="H815" s="60">
        <f t="shared" si="14"/>
        <v>16827.57</v>
      </c>
    </row>
    <row r="816" spans="1:8" ht="24.75" x14ac:dyDescent="0.25">
      <c r="A816" s="55" t="s">
        <v>2409</v>
      </c>
      <c r="B816" s="56" t="s">
        <v>2410</v>
      </c>
      <c r="C816" s="57" t="s">
        <v>2411</v>
      </c>
      <c r="D816" s="56" t="s">
        <v>11</v>
      </c>
      <c r="E816" s="56" t="s">
        <v>19</v>
      </c>
      <c r="F816" s="61">
        <v>5</v>
      </c>
      <c r="G816" s="59">
        <f>VLOOKUP(B816,'[3]COM DESONERAÇÃO'!$B$12:$H$2288,6,FALSE)</f>
        <v>3421.89</v>
      </c>
      <c r="H816" s="60">
        <f t="shared" si="14"/>
        <v>17109.45</v>
      </c>
    </row>
    <row r="817" spans="1:8" ht="24.75" x14ac:dyDescent="0.25">
      <c r="A817" s="55" t="s">
        <v>2412</v>
      </c>
      <c r="B817" s="56" t="s">
        <v>2413</v>
      </c>
      <c r="C817" s="57" t="s">
        <v>2414</v>
      </c>
      <c r="D817" s="56" t="s">
        <v>11</v>
      </c>
      <c r="E817" s="56" t="s">
        <v>19</v>
      </c>
      <c r="F817" s="61">
        <v>3</v>
      </c>
      <c r="G817" s="59">
        <f>VLOOKUP(B817,'[3]COM DESONERAÇÃO'!$B$12:$H$2288,6,FALSE)</f>
        <v>1249.04</v>
      </c>
      <c r="H817" s="60">
        <f t="shared" si="14"/>
        <v>3747.12</v>
      </c>
    </row>
    <row r="818" spans="1:8" ht="16.5" customHeight="1" x14ac:dyDescent="0.25">
      <c r="A818" s="55" t="s">
        <v>2415</v>
      </c>
      <c r="B818" s="56" t="s">
        <v>6822</v>
      </c>
      <c r="C818" s="57" t="s">
        <v>6823</v>
      </c>
      <c r="D818" s="56" t="s">
        <v>36</v>
      </c>
      <c r="E818" s="56" t="s">
        <v>1368</v>
      </c>
      <c r="F818" s="62">
        <v>3500</v>
      </c>
      <c r="G818" s="59">
        <f>VLOOKUP(B818,'[3]COM DESONERAÇÃO'!$B$12:$H$2288,6,FALSE)</f>
        <v>8.6300000000000008</v>
      </c>
      <c r="H818" s="60">
        <f t="shared" si="14"/>
        <v>30205</v>
      </c>
    </row>
    <row r="819" spans="1:8" x14ac:dyDescent="0.25">
      <c r="A819" s="55" t="s">
        <v>2418</v>
      </c>
      <c r="B819" s="56" t="s">
        <v>2416</v>
      </c>
      <c r="C819" s="57" t="s">
        <v>2417</v>
      </c>
      <c r="D819" s="56" t="s">
        <v>880</v>
      </c>
      <c r="E819" s="56" t="s">
        <v>19</v>
      </c>
      <c r="F819" s="61">
        <v>580</v>
      </c>
      <c r="G819" s="59">
        <f>VLOOKUP(B819,'[3]COM DESONERAÇÃO'!$B$12:$H$2288,6,FALSE)</f>
        <v>103.15</v>
      </c>
      <c r="H819" s="60">
        <f t="shared" si="14"/>
        <v>59827</v>
      </c>
    </row>
    <row r="820" spans="1:8" ht="16.5" x14ac:dyDescent="0.25">
      <c r="A820" s="55" t="s">
        <v>2421</v>
      </c>
      <c r="B820" s="56" t="s">
        <v>2419</v>
      </c>
      <c r="C820" s="57" t="s">
        <v>2420</v>
      </c>
      <c r="D820" s="56" t="s">
        <v>880</v>
      </c>
      <c r="E820" s="56" t="s">
        <v>19</v>
      </c>
      <c r="F820" s="61">
        <v>294</v>
      </c>
      <c r="G820" s="59">
        <f>VLOOKUP(B820,'[3]COM DESONERAÇÃO'!$B$12:$H$2288,6,FALSE)</f>
        <v>96.54</v>
      </c>
      <c r="H820" s="60">
        <f t="shared" si="14"/>
        <v>28382.76</v>
      </c>
    </row>
    <row r="821" spans="1:8" ht="16.5" x14ac:dyDescent="0.25">
      <c r="A821" s="55" t="s">
        <v>2424</v>
      </c>
      <c r="B821" s="56" t="s">
        <v>2422</v>
      </c>
      <c r="C821" s="57" t="s">
        <v>2423</v>
      </c>
      <c r="D821" s="56" t="s">
        <v>880</v>
      </c>
      <c r="E821" s="56" t="s">
        <v>19</v>
      </c>
      <c r="F821" s="61">
        <v>134</v>
      </c>
      <c r="G821" s="59">
        <f>VLOOKUP(B821,'[3]COM DESONERAÇÃO'!$B$12:$H$2288,6,FALSE)</f>
        <v>157.37</v>
      </c>
      <c r="H821" s="60">
        <f t="shared" si="14"/>
        <v>21087.58</v>
      </c>
    </row>
    <row r="822" spans="1:8" ht="16.5" x14ac:dyDescent="0.25">
      <c r="A822" s="55" t="s">
        <v>2427</v>
      </c>
      <c r="B822" s="56" t="s">
        <v>2425</v>
      </c>
      <c r="C822" s="57" t="s">
        <v>2426</v>
      </c>
      <c r="D822" s="56" t="s">
        <v>880</v>
      </c>
      <c r="E822" s="56" t="s">
        <v>19</v>
      </c>
      <c r="F822" s="61">
        <v>34</v>
      </c>
      <c r="G822" s="59">
        <f>VLOOKUP(B822,'[3]COM DESONERAÇÃO'!$B$12:$H$2288,6,FALSE)</f>
        <v>245.97</v>
      </c>
      <c r="H822" s="60">
        <f t="shared" si="14"/>
        <v>8362.98</v>
      </c>
    </row>
    <row r="823" spans="1:8" ht="16.5" x14ac:dyDescent="0.25">
      <c r="A823" s="55" t="s">
        <v>2430</v>
      </c>
      <c r="B823" s="56" t="s">
        <v>2428</v>
      </c>
      <c r="C823" s="57" t="s">
        <v>2429</v>
      </c>
      <c r="D823" s="56" t="s">
        <v>880</v>
      </c>
      <c r="E823" s="56" t="s">
        <v>19</v>
      </c>
      <c r="F823" s="61">
        <v>16</v>
      </c>
      <c r="G823" s="59">
        <f>VLOOKUP(B823,'[3]COM DESONERAÇÃO'!$B$12:$H$2288,6,FALSE)</f>
        <v>293.58</v>
      </c>
      <c r="H823" s="60">
        <f t="shared" si="14"/>
        <v>4697.28</v>
      </c>
    </row>
    <row r="824" spans="1:8" ht="16.5" x14ac:dyDescent="0.25">
      <c r="A824" s="55" t="s">
        <v>2433</v>
      </c>
      <c r="B824" s="56" t="s">
        <v>2431</v>
      </c>
      <c r="C824" s="57" t="s">
        <v>2432</v>
      </c>
      <c r="D824" s="56" t="s">
        <v>880</v>
      </c>
      <c r="E824" s="56" t="s">
        <v>19</v>
      </c>
      <c r="F824" s="61">
        <v>24</v>
      </c>
      <c r="G824" s="59">
        <f>VLOOKUP(B824,'[3]COM DESONERAÇÃO'!$B$12:$H$2288,6,FALSE)</f>
        <v>423.18</v>
      </c>
      <c r="H824" s="60">
        <f t="shared" si="14"/>
        <v>10156.32</v>
      </c>
    </row>
    <row r="825" spans="1:8" ht="16.5" x14ac:dyDescent="0.25">
      <c r="A825" s="55" t="s">
        <v>2434</v>
      </c>
      <c r="B825" s="56" t="s">
        <v>2435</v>
      </c>
      <c r="C825" s="57" t="s">
        <v>2436</v>
      </c>
      <c r="D825" s="56" t="s">
        <v>880</v>
      </c>
      <c r="E825" s="56" t="s">
        <v>19</v>
      </c>
      <c r="F825" s="61">
        <v>68</v>
      </c>
      <c r="G825" s="59">
        <f>VLOOKUP(B825,'[3]COM DESONERAÇÃO'!$B$12:$H$2288,6,FALSE)</f>
        <v>983.89</v>
      </c>
      <c r="H825" s="60">
        <f t="shared" si="14"/>
        <v>66904.52</v>
      </c>
    </row>
    <row r="826" spans="1:8" ht="16.5" x14ac:dyDescent="0.25">
      <c r="A826" s="55" t="s">
        <v>2437</v>
      </c>
      <c r="B826" s="56" t="s">
        <v>2438</v>
      </c>
      <c r="C826" s="57" t="s">
        <v>2439</v>
      </c>
      <c r="D826" s="56" t="s">
        <v>880</v>
      </c>
      <c r="E826" s="56" t="s">
        <v>19</v>
      </c>
      <c r="F826" s="61">
        <v>10</v>
      </c>
      <c r="G826" s="59">
        <f>VLOOKUP(B826,'[3]COM DESONERAÇÃO'!$B$12:$H$2288,6,FALSE)</f>
        <v>1301.28</v>
      </c>
      <c r="H826" s="60">
        <f t="shared" si="14"/>
        <v>13012.8</v>
      </c>
    </row>
    <row r="827" spans="1:8" x14ac:dyDescent="0.25">
      <c r="A827" s="53" t="s">
        <v>2440</v>
      </c>
      <c r="B827" s="105" t="s">
        <v>2441</v>
      </c>
      <c r="C827" s="105"/>
      <c r="D827" s="105"/>
      <c r="E827" s="105"/>
      <c r="F827" s="105"/>
      <c r="G827" s="105"/>
      <c r="H827" s="54">
        <f>SUM(H828:H1456)</f>
        <v>4577250.4500000048</v>
      </c>
    </row>
    <row r="828" spans="1:8" ht="16.5" x14ac:dyDescent="0.25">
      <c r="A828" s="55" t="s">
        <v>2442</v>
      </c>
      <c r="B828" s="56" t="s">
        <v>2443</v>
      </c>
      <c r="C828" s="57" t="s">
        <v>2444</v>
      </c>
      <c r="D828" s="56" t="s">
        <v>6792</v>
      </c>
      <c r="E828" s="56" t="s">
        <v>19</v>
      </c>
      <c r="F828" s="58">
        <v>5</v>
      </c>
      <c r="G828" s="59">
        <f>VLOOKUP(B828,'[3]COM DESONERAÇÃO'!$B$12:$H$2288,6,FALSE)</f>
        <v>5697.29</v>
      </c>
      <c r="H828" s="60">
        <f t="shared" ref="H828:H891" si="15">ROUND(F828*G828,2)</f>
        <v>28486.45</v>
      </c>
    </row>
    <row r="829" spans="1:8" ht="16.5" x14ac:dyDescent="0.25">
      <c r="A829" s="55" t="s">
        <v>2445</v>
      </c>
      <c r="B829" s="56" t="s">
        <v>2446</v>
      </c>
      <c r="C829" s="57" t="s">
        <v>2447</v>
      </c>
      <c r="D829" s="56" t="s">
        <v>6792</v>
      </c>
      <c r="E829" s="56" t="s">
        <v>19</v>
      </c>
      <c r="F829" s="58">
        <v>6</v>
      </c>
      <c r="G829" s="59">
        <f>VLOOKUP(B829,'[3]COM DESONERAÇÃO'!$B$12:$H$2288,6,FALSE)</f>
        <v>5307.61</v>
      </c>
      <c r="H829" s="60">
        <f t="shared" si="15"/>
        <v>31845.66</v>
      </c>
    </row>
    <row r="830" spans="1:8" ht="16.5" x14ac:dyDescent="0.25">
      <c r="A830" s="55" t="s">
        <v>2448</v>
      </c>
      <c r="B830" s="56" t="s">
        <v>2449</v>
      </c>
      <c r="C830" s="57" t="s">
        <v>2450</v>
      </c>
      <c r="D830" s="56" t="s">
        <v>6792</v>
      </c>
      <c r="E830" s="56" t="s">
        <v>19</v>
      </c>
      <c r="F830" s="58">
        <v>5</v>
      </c>
      <c r="G830" s="59">
        <f>VLOOKUP(B830,'[3]COM DESONERAÇÃO'!$B$12:$H$2288,6,FALSE)</f>
        <v>2603.11</v>
      </c>
      <c r="H830" s="60">
        <f t="shared" si="15"/>
        <v>13015.55</v>
      </c>
    </row>
    <row r="831" spans="1:8" ht="16.5" x14ac:dyDescent="0.25">
      <c r="A831" s="55" t="s">
        <v>2451</v>
      </c>
      <c r="B831" s="56" t="s">
        <v>2452</v>
      </c>
      <c r="C831" s="57" t="s">
        <v>2453</v>
      </c>
      <c r="D831" s="56" t="s">
        <v>6792</v>
      </c>
      <c r="E831" s="56" t="s">
        <v>19</v>
      </c>
      <c r="F831" s="58">
        <v>5</v>
      </c>
      <c r="G831" s="59">
        <f>VLOOKUP(B831,'[3]COM DESONERAÇÃO'!$B$12:$H$2288,6,FALSE)</f>
        <v>3340.95</v>
      </c>
      <c r="H831" s="60">
        <f t="shared" si="15"/>
        <v>16704.75</v>
      </c>
    </row>
    <row r="832" spans="1:8" x14ac:dyDescent="0.25">
      <c r="A832" s="55" t="s">
        <v>2454</v>
      </c>
      <c r="B832" s="56" t="s">
        <v>2455</v>
      </c>
      <c r="C832" s="57" t="s">
        <v>2456</v>
      </c>
      <c r="D832" s="56" t="s">
        <v>6792</v>
      </c>
      <c r="E832" s="56" t="s">
        <v>19</v>
      </c>
      <c r="F832" s="58">
        <v>5</v>
      </c>
      <c r="G832" s="59">
        <f>VLOOKUP(B832,'[3]COM DESONERAÇÃO'!$B$12:$H$2288,6,FALSE)</f>
        <v>947.73</v>
      </c>
      <c r="H832" s="60">
        <f t="shared" si="15"/>
        <v>4738.6499999999996</v>
      </c>
    </row>
    <row r="833" spans="1:8" x14ac:dyDescent="0.25">
      <c r="A833" s="55" t="s">
        <v>2457</v>
      </c>
      <c r="B833" s="56" t="s">
        <v>2458</v>
      </c>
      <c r="C833" s="57" t="s">
        <v>2459</v>
      </c>
      <c r="D833" s="56" t="s">
        <v>6792</v>
      </c>
      <c r="E833" s="56" t="s">
        <v>19</v>
      </c>
      <c r="F833" s="58">
        <v>5</v>
      </c>
      <c r="G833" s="59">
        <f>VLOOKUP(B833,'[3]COM DESONERAÇÃO'!$B$12:$H$2288,6,FALSE)</f>
        <v>1241.3800000000001</v>
      </c>
      <c r="H833" s="60">
        <f t="shared" si="15"/>
        <v>6206.9</v>
      </c>
    </row>
    <row r="834" spans="1:8" ht="16.5" x14ac:dyDescent="0.25">
      <c r="A834" s="55" t="s">
        <v>2460</v>
      </c>
      <c r="B834" s="56" t="s">
        <v>2461</v>
      </c>
      <c r="C834" s="57" t="s">
        <v>2462</v>
      </c>
      <c r="D834" s="56" t="s">
        <v>11</v>
      </c>
      <c r="E834" s="56" t="s">
        <v>19</v>
      </c>
      <c r="F834" s="58">
        <v>200</v>
      </c>
      <c r="G834" s="59">
        <f>VLOOKUP(B834,'[3]COM DESONERAÇÃO'!$B$12:$H$2288,6,FALSE)</f>
        <v>51.43</v>
      </c>
      <c r="H834" s="60">
        <f t="shared" si="15"/>
        <v>10286</v>
      </c>
    </row>
    <row r="835" spans="1:8" ht="16.5" x14ac:dyDescent="0.25">
      <c r="A835" s="55" t="s">
        <v>2463</v>
      </c>
      <c r="B835" s="56" t="s">
        <v>2464</v>
      </c>
      <c r="C835" s="57" t="s">
        <v>2465</v>
      </c>
      <c r="D835" s="56" t="s">
        <v>11</v>
      </c>
      <c r="E835" s="56" t="s">
        <v>19</v>
      </c>
      <c r="F835" s="58">
        <v>200</v>
      </c>
      <c r="G835" s="59">
        <f>VLOOKUP(B835,'[3]COM DESONERAÇÃO'!$B$12:$H$2288,6,FALSE)</f>
        <v>35.44</v>
      </c>
      <c r="H835" s="60">
        <f t="shared" si="15"/>
        <v>7088</v>
      </c>
    </row>
    <row r="836" spans="1:8" x14ac:dyDescent="0.25">
      <c r="A836" s="55" t="s">
        <v>2466</v>
      </c>
      <c r="B836" s="56" t="s">
        <v>2467</v>
      </c>
      <c r="C836" s="57" t="s">
        <v>2468</v>
      </c>
      <c r="D836" s="56" t="s">
        <v>6792</v>
      </c>
      <c r="E836" s="56" t="s">
        <v>19</v>
      </c>
      <c r="F836" s="58">
        <v>5</v>
      </c>
      <c r="G836" s="59">
        <f>VLOOKUP(B836,'[3]COM DESONERAÇÃO'!$B$12:$H$2288,6,FALSE)</f>
        <v>1734.17</v>
      </c>
      <c r="H836" s="60">
        <f t="shared" si="15"/>
        <v>8670.85</v>
      </c>
    </row>
    <row r="837" spans="1:8" x14ac:dyDescent="0.25">
      <c r="A837" s="55" t="s">
        <v>2469</v>
      </c>
      <c r="B837" s="56" t="s">
        <v>2470</v>
      </c>
      <c r="C837" s="57" t="s">
        <v>2471</v>
      </c>
      <c r="D837" s="56" t="s">
        <v>6792</v>
      </c>
      <c r="E837" s="56" t="s">
        <v>19</v>
      </c>
      <c r="F837" s="58">
        <v>5</v>
      </c>
      <c r="G837" s="59">
        <f>VLOOKUP(B837,'[3]COM DESONERAÇÃO'!$B$12:$H$2288,6,FALSE)</f>
        <v>139.86000000000001</v>
      </c>
      <c r="H837" s="60">
        <f t="shared" si="15"/>
        <v>699.3</v>
      </c>
    </row>
    <row r="838" spans="1:8" x14ac:dyDescent="0.25">
      <c r="A838" s="55" t="s">
        <v>2472</v>
      </c>
      <c r="B838" s="56" t="s">
        <v>2473</v>
      </c>
      <c r="C838" s="57" t="s">
        <v>2474</v>
      </c>
      <c r="D838" s="56" t="s">
        <v>6792</v>
      </c>
      <c r="E838" s="56" t="s">
        <v>19</v>
      </c>
      <c r="F838" s="58">
        <v>3</v>
      </c>
      <c r="G838" s="59">
        <f>VLOOKUP(B838,'[3]COM DESONERAÇÃO'!$B$12:$H$2288,6,FALSE)</f>
        <v>231.3</v>
      </c>
      <c r="H838" s="60">
        <f t="shared" si="15"/>
        <v>693.9</v>
      </c>
    </row>
    <row r="839" spans="1:8" x14ac:dyDescent="0.25">
      <c r="A839" s="55" t="s">
        <v>2475</v>
      </c>
      <c r="B839" s="56" t="s">
        <v>2476</v>
      </c>
      <c r="C839" s="57" t="s">
        <v>2477</v>
      </c>
      <c r="D839" s="56" t="s">
        <v>6792</v>
      </c>
      <c r="E839" s="56" t="s">
        <v>19</v>
      </c>
      <c r="F839" s="58">
        <v>3</v>
      </c>
      <c r="G839" s="59">
        <f>VLOOKUP(B839,'[3]COM DESONERAÇÃO'!$B$12:$H$2288,6,FALSE)</f>
        <v>2771.06</v>
      </c>
      <c r="H839" s="60">
        <f t="shared" si="15"/>
        <v>8313.18</v>
      </c>
    </row>
    <row r="840" spans="1:8" ht="16.5" x14ac:dyDescent="0.25">
      <c r="A840" s="55" t="s">
        <v>2478</v>
      </c>
      <c r="B840" s="56" t="s">
        <v>2479</v>
      </c>
      <c r="C840" s="57" t="s">
        <v>2480</v>
      </c>
      <c r="D840" s="56" t="s">
        <v>6792</v>
      </c>
      <c r="E840" s="56" t="s">
        <v>68</v>
      </c>
      <c r="F840" s="58">
        <v>80</v>
      </c>
      <c r="G840" s="59">
        <f>VLOOKUP(B840,'[3]COM DESONERAÇÃO'!$B$12:$H$2288,6,FALSE)</f>
        <v>48.13</v>
      </c>
      <c r="H840" s="60">
        <f t="shared" si="15"/>
        <v>3850.4</v>
      </c>
    </row>
    <row r="841" spans="1:8" ht="16.5" x14ac:dyDescent="0.25">
      <c r="A841" s="55" t="s">
        <v>2481</v>
      </c>
      <c r="B841" s="56" t="s">
        <v>2482</v>
      </c>
      <c r="C841" s="57" t="s">
        <v>2483</v>
      </c>
      <c r="D841" s="56" t="s">
        <v>6792</v>
      </c>
      <c r="E841" s="56" t="s">
        <v>68</v>
      </c>
      <c r="F841" s="58">
        <v>70</v>
      </c>
      <c r="G841" s="59">
        <f>VLOOKUP(B841,'[3]COM DESONERAÇÃO'!$B$12:$H$2288,6,FALSE)</f>
        <v>66.75</v>
      </c>
      <c r="H841" s="60">
        <f t="shared" si="15"/>
        <v>4672.5</v>
      </c>
    </row>
    <row r="842" spans="1:8" ht="16.5" x14ac:dyDescent="0.25">
      <c r="A842" s="55" t="s">
        <v>2484</v>
      </c>
      <c r="B842" s="56" t="s">
        <v>2485</v>
      </c>
      <c r="C842" s="57" t="s">
        <v>2486</v>
      </c>
      <c r="D842" s="56" t="s">
        <v>6792</v>
      </c>
      <c r="E842" s="56" t="s">
        <v>68</v>
      </c>
      <c r="F842" s="58">
        <v>100</v>
      </c>
      <c r="G842" s="59">
        <f>VLOOKUP(B842,'[3]COM DESONERAÇÃO'!$B$12:$H$2288,6,FALSE)</f>
        <v>85.65</v>
      </c>
      <c r="H842" s="60">
        <f t="shared" si="15"/>
        <v>8565</v>
      </c>
    </row>
    <row r="843" spans="1:8" ht="16.5" x14ac:dyDescent="0.25">
      <c r="A843" s="55" t="s">
        <v>2487</v>
      </c>
      <c r="B843" s="56" t="s">
        <v>2488</v>
      </c>
      <c r="C843" s="57" t="s">
        <v>2489</v>
      </c>
      <c r="D843" s="56" t="s">
        <v>6792</v>
      </c>
      <c r="E843" s="56" t="s">
        <v>68</v>
      </c>
      <c r="F843" s="58">
        <v>120</v>
      </c>
      <c r="G843" s="59">
        <f>VLOOKUP(B843,'[3]COM DESONERAÇÃO'!$B$12:$H$2288,6,FALSE)</f>
        <v>97.48</v>
      </c>
      <c r="H843" s="60">
        <f t="shared" si="15"/>
        <v>11697.6</v>
      </c>
    </row>
    <row r="844" spans="1:8" x14ac:dyDescent="0.25">
      <c r="A844" s="55" t="s">
        <v>2490</v>
      </c>
      <c r="B844" s="56" t="s">
        <v>2491</v>
      </c>
      <c r="C844" s="57" t="s">
        <v>2492</v>
      </c>
      <c r="D844" s="56" t="s">
        <v>6840</v>
      </c>
      <c r="E844" s="56" t="s">
        <v>68</v>
      </c>
      <c r="F844" s="58">
        <v>80</v>
      </c>
      <c r="G844" s="59">
        <f>VLOOKUP(B844,'[3]COM DESONERAÇÃO'!$B$12:$H$2288,6,FALSE)</f>
        <v>85.51</v>
      </c>
      <c r="H844" s="60">
        <f t="shared" si="15"/>
        <v>6840.8</v>
      </c>
    </row>
    <row r="845" spans="1:8" x14ac:dyDescent="0.25">
      <c r="A845" s="55" t="s">
        <v>2493</v>
      </c>
      <c r="B845" s="56" t="s">
        <v>2494</v>
      </c>
      <c r="C845" s="57" t="s">
        <v>2495</v>
      </c>
      <c r="D845" s="56" t="s">
        <v>6840</v>
      </c>
      <c r="E845" s="56" t="s">
        <v>68</v>
      </c>
      <c r="F845" s="58">
        <v>60</v>
      </c>
      <c r="G845" s="59">
        <f>VLOOKUP(B845,'[3]COM DESONERAÇÃO'!$B$12:$H$2288,6,FALSE)</f>
        <v>99.86</v>
      </c>
      <c r="H845" s="60">
        <f t="shared" si="15"/>
        <v>5991.6</v>
      </c>
    </row>
    <row r="846" spans="1:8" x14ac:dyDescent="0.25">
      <c r="A846" s="55" t="s">
        <v>2496</v>
      </c>
      <c r="B846" s="56" t="s">
        <v>2497</v>
      </c>
      <c r="C846" s="57" t="s">
        <v>2498</v>
      </c>
      <c r="D846" s="56" t="s">
        <v>6840</v>
      </c>
      <c r="E846" s="56" t="s">
        <v>68</v>
      </c>
      <c r="F846" s="58">
        <v>40</v>
      </c>
      <c r="G846" s="59">
        <f>VLOOKUP(B846,'[3]COM DESONERAÇÃO'!$B$12:$H$2288,6,FALSE)</f>
        <v>116.35</v>
      </c>
      <c r="H846" s="60">
        <f t="shared" si="15"/>
        <v>4654</v>
      </c>
    </row>
    <row r="847" spans="1:8" x14ac:dyDescent="0.25">
      <c r="A847" s="55" t="s">
        <v>2499</v>
      </c>
      <c r="B847" s="56" t="s">
        <v>2500</v>
      </c>
      <c r="C847" s="57" t="s">
        <v>2501</v>
      </c>
      <c r="D847" s="56" t="s">
        <v>6840</v>
      </c>
      <c r="E847" s="56" t="s">
        <v>68</v>
      </c>
      <c r="F847" s="58">
        <v>40</v>
      </c>
      <c r="G847" s="59">
        <f>VLOOKUP(B847,'[3]COM DESONERAÇÃO'!$B$12:$H$2288,6,FALSE)</f>
        <v>129.24</v>
      </c>
      <c r="H847" s="60">
        <f t="shared" si="15"/>
        <v>5169.6000000000004</v>
      </c>
    </row>
    <row r="848" spans="1:8" x14ac:dyDescent="0.25">
      <c r="A848" s="55" t="s">
        <v>2502</v>
      </c>
      <c r="B848" s="56" t="s">
        <v>2503</v>
      </c>
      <c r="C848" s="57" t="s">
        <v>2504</v>
      </c>
      <c r="D848" s="56" t="s">
        <v>6840</v>
      </c>
      <c r="E848" s="56" t="s">
        <v>68</v>
      </c>
      <c r="F848" s="58">
        <v>40</v>
      </c>
      <c r="G848" s="59">
        <f>VLOOKUP(B848,'[3]COM DESONERAÇÃO'!$B$12:$H$2288,6,FALSE)</f>
        <v>138.53</v>
      </c>
      <c r="H848" s="60">
        <f t="shared" si="15"/>
        <v>5541.2</v>
      </c>
    </row>
    <row r="849" spans="1:8" x14ac:dyDescent="0.25">
      <c r="A849" s="55" t="s">
        <v>2505</v>
      </c>
      <c r="B849" s="56" t="s">
        <v>2506</v>
      </c>
      <c r="C849" s="57" t="s">
        <v>2507</v>
      </c>
      <c r="D849" s="56" t="s">
        <v>6840</v>
      </c>
      <c r="E849" s="56" t="s">
        <v>68</v>
      </c>
      <c r="F849" s="58">
        <v>40</v>
      </c>
      <c r="G849" s="59">
        <f>VLOOKUP(B849,'[3]COM DESONERAÇÃO'!$B$12:$H$2288,6,FALSE)</f>
        <v>158.68</v>
      </c>
      <c r="H849" s="60">
        <f t="shared" si="15"/>
        <v>6347.2</v>
      </c>
    </row>
    <row r="850" spans="1:8" x14ac:dyDescent="0.25">
      <c r="A850" s="55" t="s">
        <v>2508</v>
      </c>
      <c r="B850" s="56" t="s">
        <v>2509</v>
      </c>
      <c r="C850" s="57" t="s">
        <v>2510</v>
      </c>
      <c r="D850" s="56" t="s">
        <v>6840</v>
      </c>
      <c r="E850" s="56" t="s">
        <v>68</v>
      </c>
      <c r="F850" s="58">
        <v>40</v>
      </c>
      <c r="G850" s="59">
        <f>VLOOKUP(B850,'[3]COM DESONERAÇÃO'!$B$12:$H$2288,6,FALSE)</f>
        <v>175.16</v>
      </c>
      <c r="H850" s="60">
        <f t="shared" si="15"/>
        <v>7006.4</v>
      </c>
    </row>
    <row r="851" spans="1:8" x14ac:dyDescent="0.25">
      <c r="A851" s="55" t="s">
        <v>2511</v>
      </c>
      <c r="B851" s="56" t="s">
        <v>2512</v>
      </c>
      <c r="C851" s="57" t="s">
        <v>2513</v>
      </c>
      <c r="D851" s="56" t="s">
        <v>6840</v>
      </c>
      <c r="E851" s="56" t="s">
        <v>68</v>
      </c>
      <c r="F851" s="58">
        <v>20</v>
      </c>
      <c r="G851" s="59">
        <f>VLOOKUP(B851,'[3]COM DESONERAÇÃO'!$B$12:$H$2288,6,FALSE)</f>
        <v>191.98</v>
      </c>
      <c r="H851" s="60">
        <f t="shared" si="15"/>
        <v>3839.6</v>
      </c>
    </row>
    <row r="852" spans="1:8" x14ac:dyDescent="0.25">
      <c r="A852" s="55" t="s">
        <v>2514</v>
      </c>
      <c r="B852" s="56" t="s">
        <v>2515</v>
      </c>
      <c r="C852" s="57" t="s">
        <v>2516</v>
      </c>
      <c r="D852" s="56" t="s">
        <v>6840</v>
      </c>
      <c r="E852" s="56" t="s">
        <v>68</v>
      </c>
      <c r="F852" s="58">
        <v>20</v>
      </c>
      <c r="G852" s="59">
        <f>VLOOKUP(B852,'[3]COM DESONERAÇÃO'!$B$12:$H$2288,6,FALSE)</f>
        <v>263.57</v>
      </c>
      <c r="H852" s="60">
        <f t="shared" si="15"/>
        <v>5271.4</v>
      </c>
    </row>
    <row r="853" spans="1:8" x14ac:dyDescent="0.25">
      <c r="A853" s="55" t="s">
        <v>2517</v>
      </c>
      <c r="B853" s="56" t="s">
        <v>2518</v>
      </c>
      <c r="C853" s="57" t="s">
        <v>2519</v>
      </c>
      <c r="D853" s="56" t="s">
        <v>6840</v>
      </c>
      <c r="E853" s="56" t="s">
        <v>19</v>
      </c>
      <c r="F853" s="58">
        <v>60</v>
      </c>
      <c r="G853" s="59">
        <f>VLOOKUP(B853,'[3]COM DESONERAÇÃO'!$B$12:$H$2288,6,FALSE)</f>
        <v>19.78</v>
      </c>
      <c r="H853" s="60">
        <f t="shared" si="15"/>
        <v>1186.8</v>
      </c>
    </row>
    <row r="854" spans="1:8" x14ac:dyDescent="0.25">
      <c r="A854" s="55" t="s">
        <v>2520</v>
      </c>
      <c r="B854" s="56" t="s">
        <v>2521</v>
      </c>
      <c r="C854" s="57" t="s">
        <v>2522</v>
      </c>
      <c r="D854" s="56" t="s">
        <v>6840</v>
      </c>
      <c r="E854" s="56" t="s">
        <v>19</v>
      </c>
      <c r="F854" s="58">
        <v>120</v>
      </c>
      <c r="G854" s="59">
        <f>VLOOKUP(B854,'[3]COM DESONERAÇÃO'!$B$12:$H$2288,6,FALSE)</f>
        <v>23.31</v>
      </c>
      <c r="H854" s="60">
        <f t="shared" si="15"/>
        <v>2797.2</v>
      </c>
    </row>
    <row r="855" spans="1:8" x14ac:dyDescent="0.25">
      <c r="A855" s="55" t="s">
        <v>2523</v>
      </c>
      <c r="B855" s="56" t="s">
        <v>2524</v>
      </c>
      <c r="C855" s="57" t="s">
        <v>2525</v>
      </c>
      <c r="D855" s="56" t="s">
        <v>6840</v>
      </c>
      <c r="E855" s="56" t="s">
        <v>19</v>
      </c>
      <c r="F855" s="58">
        <v>80</v>
      </c>
      <c r="G855" s="59">
        <f>VLOOKUP(B855,'[3]COM DESONERAÇÃO'!$B$12:$H$2288,6,FALSE)</f>
        <v>26.21</v>
      </c>
      <c r="H855" s="60">
        <f t="shared" si="15"/>
        <v>2096.8000000000002</v>
      </c>
    </row>
    <row r="856" spans="1:8" x14ac:dyDescent="0.25">
      <c r="A856" s="55" t="s">
        <v>2526</v>
      </c>
      <c r="B856" s="56" t="s">
        <v>2527</v>
      </c>
      <c r="C856" s="57" t="s">
        <v>2528</v>
      </c>
      <c r="D856" s="56" t="s">
        <v>6840</v>
      </c>
      <c r="E856" s="56" t="s">
        <v>19</v>
      </c>
      <c r="F856" s="58">
        <v>80</v>
      </c>
      <c r="G856" s="59">
        <f>VLOOKUP(B856,'[3]COM DESONERAÇÃO'!$B$12:$H$2288,6,FALSE)</f>
        <v>28.54</v>
      </c>
      <c r="H856" s="60">
        <f t="shared" si="15"/>
        <v>2283.1999999999998</v>
      </c>
    </row>
    <row r="857" spans="1:8" x14ac:dyDescent="0.25">
      <c r="A857" s="55" t="s">
        <v>2529</v>
      </c>
      <c r="B857" s="56" t="s">
        <v>2530</v>
      </c>
      <c r="C857" s="57" t="s">
        <v>2531</v>
      </c>
      <c r="D857" s="56" t="s">
        <v>6840</v>
      </c>
      <c r="E857" s="56" t="s">
        <v>19</v>
      </c>
      <c r="F857" s="58">
        <v>80</v>
      </c>
      <c r="G857" s="59">
        <f>VLOOKUP(B857,'[3]COM DESONERAÇÃO'!$B$12:$H$2288,6,FALSE)</f>
        <v>31.05</v>
      </c>
      <c r="H857" s="60">
        <f t="shared" si="15"/>
        <v>2484</v>
      </c>
    </row>
    <row r="858" spans="1:8" x14ac:dyDescent="0.25">
      <c r="A858" s="55" t="s">
        <v>2532</v>
      </c>
      <c r="B858" s="56" t="s">
        <v>2533</v>
      </c>
      <c r="C858" s="57" t="s">
        <v>2534</v>
      </c>
      <c r="D858" s="56" t="s">
        <v>6840</v>
      </c>
      <c r="E858" s="56" t="s">
        <v>19</v>
      </c>
      <c r="F858" s="58">
        <v>40</v>
      </c>
      <c r="G858" s="59">
        <f>VLOOKUP(B858,'[3]COM DESONERAÇÃO'!$B$12:$H$2288,6,FALSE)</f>
        <v>34.56</v>
      </c>
      <c r="H858" s="60">
        <f t="shared" si="15"/>
        <v>1382.4</v>
      </c>
    </row>
    <row r="859" spans="1:8" x14ac:dyDescent="0.25">
      <c r="A859" s="55" t="s">
        <v>2535</v>
      </c>
      <c r="B859" s="56" t="s">
        <v>2536</v>
      </c>
      <c r="C859" s="57" t="s">
        <v>2537</v>
      </c>
      <c r="D859" s="56" t="s">
        <v>6840</v>
      </c>
      <c r="E859" s="56" t="s">
        <v>19</v>
      </c>
      <c r="F859" s="58">
        <v>40</v>
      </c>
      <c r="G859" s="59">
        <f>VLOOKUP(B859,'[3]COM DESONERAÇÃO'!$B$12:$H$2288,6,FALSE)</f>
        <v>26.6</v>
      </c>
      <c r="H859" s="60">
        <f t="shared" si="15"/>
        <v>1064</v>
      </c>
    </row>
    <row r="860" spans="1:8" x14ac:dyDescent="0.25">
      <c r="A860" s="55" t="s">
        <v>2538</v>
      </c>
      <c r="B860" s="56" t="s">
        <v>2539</v>
      </c>
      <c r="C860" s="57" t="s">
        <v>2540</v>
      </c>
      <c r="D860" s="56" t="s">
        <v>6840</v>
      </c>
      <c r="E860" s="56" t="s">
        <v>19</v>
      </c>
      <c r="F860" s="58">
        <v>80</v>
      </c>
      <c r="G860" s="59">
        <f>VLOOKUP(B860,'[3]COM DESONERAÇÃO'!$B$12:$H$2288,6,FALSE)</f>
        <v>28.45</v>
      </c>
      <c r="H860" s="60">
        <f t="shared" si="15"/>
        <v>2276</v>
      </c>
    </row>
    <row r="861" spans="1:8" x14ac:dyDescent="0.25">
      <c r="A861" s="55" t="s">
        <v>2541</v>
      </c>
      <c r="B861" s="56" t="s">
        <v>2542</v>
      </c>
      <c r="C861" s="57" t="s">
        <v>2543</v>
      </c>
      <c r="D861" s="56" t="s">
        <v>6840</v>
      </c>
      <c r="E861" s="56" t="s">
        <v>19</v>
      </c>
      <c r="F861" s="58">
        <v>80</v>
      </c>
      <c r="G861" s="59">
        <f>VLOOKUP(B861,'[3]COM DESONERAÇÃO'!$B$12:$H$2288,6,FALSE)</f>
        <v>33.5</v>
      </c>
      <c r="H861" s="60">
        <f t="shared" si="15"/>
        <v>2680</v>
      </c>
    </row>
    <row r="862" spans="1:8" x14ac:dyDescent="0.25">
      <c r="A862" s="55" t="s">
        <v>2544</v>
      </c>
      <c r="B862" s="56" t="s">
        <v>2545</v>
      </c>
      <c r="C862" s="57" t="s">
        <v>2546</v>
      </c>
      <c r="D862" s="56" t="s">
        <v>6840</v>
      </c>
      <c r="E862" s="56" t="s">
        <v>19</v>
      </c>
      <c r="F862" s="58">
        <v>80</v>
      </c>
      <c r="G862" s="59">
        <f>VLOOKUP(B862,'[3]COM DESONERAÇÃO'!$B$12:$H$2288,6,FALSE)</f>
        <v>34.549999999999997</v>
      </c>
      <c r="H862" s="60">
        <f t="shared" si="15"/>
        <v>2764</v>
      </c>
    </row>
    <row r="863" spans="1:8" x14ac:dyDescent="0.25">
      <c r="A863" s="55" t="s">
        <v>2547</v>
      </c>
      <c r="B863" s="56" t="s">
        <v>2548</v>
      </c>
      <c r="C863" s="57" t="s">
        <v>2549</v>
      </c>
      <c r="D863" s="56" t="s">
        <v>6840</v>
      </c>
      <c r="E863" s="56" t="s">
        <v>19</v>
      </c>
      <c r="F863" s="58">
        <v>40</v>
      </c>
      <c r="G863" s="59">
        <f>VLOOKUP(B863,'[3]COM DESONERAÇÃO'!$B$12:$H$2288,6,FALSE)</f>
        <v>38.26</v>
      </c>
      <c r="H863" s="60">
        <f t="shared" si="15"/>
        <v>1530.4</v>
      </c>
    </row>
    <row r="864" spans="1:8" x14ac:dyDescent="0.25">
      <c r="A864" s="55" t="s">
        <v>2550</v>
      </c>
      <c r="B864" s="56" t="s">
        <v>2551</v>
      </c>
      <c r="C864" s="57" t="s">
        <v>2552</v>
      </c>
      <c r="D864" s="56" t="s">
        <v>6840</v>
      </c>
      <c r="E864" s="56" t="s">
        <v>19</v>
      </c>
      <c r="F864" s="58">
        <v>40</v>
      </c>
      <c r="G864" s="59">
        <f>VLOOKUP(B864,'[3]COM DESONERAÇÃO'!$B$12:$H$2288,6,FALSE)</f>
        <v>40.67</v>
      </c>
      <c r="H864" s="60">
        <f t="shared" si="15"/>
        <v>1626.8</v>
      </c>
    </row>
    <row r="865" spans="1:8" ht="33" x14ac:dyDescent="0.25">
      <c r="A865" s="55" t="s">
        <v>2553</v>
      </c>
      <c r="B865" s="56" t="s">
        <v>2554</v>
      </c>
      <c r="C865" s="57" t="s">
        <v>2555</v>
      </c>
      <c r="D865" s="56" t="s">
        <v>11</v>
      </c>
      <c r="E865" s="56" t="s">
        <v>68</v>
      </c>
      <c r="F865" s="58">
        <v>80</v>
      </c>
      <c r="G865" s="59">
        <f>VLOOKUP(B865,'[3]COM DESONERAÇÃO'!$B$12:$H$2288,6,FALSE)</f>
        <v>60.63</v>
      </c>
      <c r="H865" s="60">
        <f t="shared" si="15"/>
        <v>4850.3999999999996</v>
      </c>
    </row>
    <row r="866" spans="1:8" ht="33" x14ac:dyDescent="0.25">
      <c r="A866" s="55" t="s">
        <v>2556</v>
      </c>
      <c r="B866" s="56" t="s">
        <v>2557</v>
      </c>
      <c r="C866" s="57" t="s">
        <v>2558</v>
      </c>
      <c r="D866" s="56" t="s">
        <v>11</v>
      </c>
      <c r="E866" s="56" t="s">
        <v>68</v>
      </c>
      <c r="F866" s="58">
        <v>80</v>
      </c>
      <c r="G866" s="59">
        <f>VLOOKUP(B866,'[3]COM DESONERAÇÃO'!$B$12:$H$2288,6,FALSE)</f>
        <v>66.06</v>
      </c>
      <c r="H866" s="60">
        <f t="shared" si="15"/>
        <v>5284.8</v>
      </c>
    </row>
    <row r="867" spans="1:8" x14ac:dyDescent="0.25">
      <c r="A867" s="55" t="s">
        <v>2559</v>
      </c>
      <c r="B867" s="56" t="s">
        <v>2560</v>
      </c>
      <c r="C867" s="57" t="s">
        <v>2561</v>
      </c>
      <c r="D867" s="56" t="s">
        <v>6840</v>
      </c>
      <c r="E867" s="56" t="s">
        <v>68</v>
      </c>
      <c r="F867" s="58">
        <v>200</v>
      </c>
      <c r="G867" s="59">
        <f>VLOOKUP(B867,'[3]COM DESONERAÇÃO'!$B$12:$H$2288,6,FALSE)</f>
        <v>83.94</v>
      </c>
      <c r="H867" s="60">
        <f t="shared" si="15"/>
        <v>16788</v>
      </c>
    </row>
    <row r="868" spans="1:8" x14ac:dyDescent="0.25">
      <c r="A868" s="55" t="s">
        <v>2562</v>
      </c>
      <c r="B868" s="56" t="s">
        <v>2563</v>
      </c>
      <c r="C868" s="57" t="s">
        <v>2564</v>
      </c>
      <c r="D868" s="56" t="s">
        <v>6840</v>
      </c>
      <c r="E868" s="56" t="s">
        <v>68</v>
      </c>
      <c r="F868" s="58">
        <v>400</v>
      </c>
      <c r="G868" s="59">
        <f>VLOOKUP(B868,'[3]COM DESONERAÇÃO'!$B$12:$H$2288,6,FALSE)</f>
        <v>108.04</v>
      </c>
      <c r="H868" s="60">
        <f t="shared" si="15"/>
        <v>43216</v>
      </c>
    </row>
    <row r="869" spans="1:8" ht="16.5" x14ac:dyDescent="0.25">
      <c r="A869" s="55" t="s">
        <v>2565</v>
      </c>
      <c r="B869" s="56" t="s">
        <v>2566</v>
      </c>
      <c r="C869" s="57" t="s">
        <v>2567</v>
      </c>
      <c r="D869" s="56" t="s">
        <v>11</v>
      </c>
      <c r="E869" s="56" t="s">
        <v>19</v>
      </c>
      <c r="F869" s="58">
        <v>80</v>
      </c>
      <c r="G869" s="59">
        <f>VLOOKUP(B869,'[3]COM DESONERAÇÃO'!$B$12:$H$2288,6,FALSE)</f>
        <v>55.26</v>
      </c>
      <c r="H869" s="60">
        <f t="shared" si="15"/>
        <v>4420.8</v>
      </c>
    </row>
    <row r="870" spans="1:8" ht="16.5" x14ac:dyDescent="0.25">
      <c r="A870" s="55" t="s">
        <v>2568</v>
      </c>
      <c r="B870" s="56" t="s">
        <v>2569</v>
      </c>
      <c r="C870" s="57" t="s">
        <v>2570</v>
      </c>
      <c r="D870" s="56" t="s">
        <v>11</v>
      </c>
      <c r="E870" s="56" t="s">
        <v>19</v>
      </c>
      <c r="F870" s="58">
        <v>80</v>
      </c>
      <c r="G870" s="59">
        <f>VLOOKUP(B870,'[3]COM DESONERAÇÃO'!$B$12:$H$2288,6,FALSE)</f>
        <v>57.01</v>
      </c>
      <c r="H870" s="60">
        <f t="shared" si="15"/>
        <v>4560.8</v>
      </c>
    </row>
    <row r="871" spans="1:8" ht="16.5" x14ac:dyDescent="0.25">
      <c r="A871" s="55" t="s">
        <v>2571</v>
      </c>
      <c r="B871" s="56" t="s">
        <v>2572</v>
      </c>
      <c r="C871" s="57" t="s">
        <v>2573</v>
      </c>
      <c r="D871" s="56" t="s">
        <v>11</v>
      </c>
      <c r="E871" s="56" t="s">
        <v>19</v>
      </c>
      <c r="F871" s="58">
        <v>80</v>
      </c>
      <c r="G871" s="59">
        <f>VLOOKUP(B871,'[3]COM DESONERAÇÃO'!$B$12:$H$2288,6,FALSE)</f>
        <v>60.27</v>
      </c>
      <c r="H871" s="60">
        <f t="shared" si="15"/>
        <v>4821.6000000000004</v>
      </c>
    </row>
    <row r="872" spans="1:8" ht="16.5" x14ac:dyDescent="0.25">
      <c r="A872" s="55" t="s">
        <v>2574</v>
      </c>
      <c r="B872" s="56" t="s">
        <v>2575</v>
      </c>
      <c r="C872" s="57" t="s">
        <v>2576</v>
      </c>
      <c r="D872" s="56" t="s">
        <v>11</v>
      </c>
      <c r="E872" s="56" t="s">
        <v>19</v>
      </c>
      <c r="F872" s="58">
        <v>80</v>
      </c>
      <c r="G872" s="59">
        <f>VLOOKUP(B872,'[3]COM DESONERAÇÃO'!$B$12:$H$2288,6,FALSE)</f>
        <v>60.27</v>
      </c>
      <c r="H872" s="60">
        <f t="shared" si="15"/>
        <v>4821.6000000000004</v>
      </c>
    </row>
    <row r="873" spans="1:8" ht="16.5" x14ac:dyDescent="0.25">
      <c r="A873" s="55" t="s">
        <v>2577</v>
      </c>
      <c r="B873" s="56" t="s">
        <v>2578</v>
      </c>
      <c r="C873" s="57" t="s">
        <v>2579</v>
      </c>
      <c r="D873" s="56" t="s">
        <v>11</v>
      </c>
      <c r="E873" s="56" t="s">
        <v>19</v>
      </c>
      <c r="F873" s="58">
        <v>80</v>
      </c>
      <c r="G873" s="59">
        <f>VLOOKUP(B873,'[3]COM DESONERAÇÃO'!$B$12:$H$2288,6,FALSE)</f>
        <v>64.3</v>
      </c>
      <c r="H873" s="60">
        <f t="shared" si="15"/>
        <v>5144</v>
      </c>
    </row>
    <row r="874" spans="1:8" ht="16.5" x14ac:dyDescent="0.25">
      <c r="A874" s="55" t="s">
        <v>2580</v>
      </c>
      <c r="B874" s="56" t="s">
        <v>2581</v>
      </c>
      <c r="C874" s="57" t="s">
        <v>2582</v>
      </c>
      <c r="D874" s="56" t="s">
        <v>11</v>
      </c>
      <c r="E874" s="56" t="s">
        <v>19</v>
      </c>
      <c r="F874" s="58">
        <v>80</v>
      </c>
      <c r="G874" s="59">
        <f>VLOOKUP(B874,'[3]COM DESONERAÇÃO'!$B$12:$H$2288,6,FALSE)</f>
        <v>70.03</v>
      </c>
      <c r="H874" s="60">
        <f t="shared" si="15"/>
        <v>5602.4</v>
      </c>
    </row>
    <row r="875" spans="1:8" ht="16.5" x14ac:dyDescent="0.25">
      <c r="A875" s="55" t="s">
        <v>2583</v>
      </c>
      <c r="B875" s="56" t="s">
        <v>2584</v>
      </c>
      <c r="C875" s="57" t="s">
        <v>2585</v>
      </c>
      <c r="D875" s="56" t="s">
        <v>11</v>
      </c>
      <c r="E875" s="56" t="s">
        <v>19</v>
      </c>
      <c r="F875" s="58">
        <v>80</v>
      </c>
      <c r="G875" s="59">
        <f>VLOOKUP(B875,'[3]COM DESONERAÇÃO'!$B$12:$H$2288,6,FALSE)</f>
        <v>78.27</v>
      </c>
      <c r="H875" s="60">
        <f t="shared" si="15"/>
        <v>6261.6</v>
      </c>
    </row>
    <row r="876" spans="1:8" ht="16.5" x14ac:dyDescent="0.25">
      <c r="A876" s="55" t="s">
        <v>2586</v>
      </c>
      <c r="B876" s="56" t="s">
        <v>2587</v>
      </c>
      <c r="C876" s="57" t="s">
        <v>2588</v>
      </c>
      <c r="D876" s="56" t="s">
        <v>11</v>
      </c>
      <c r="E876" s="56" t="s">
        <v>19</v>
      </c>
      <c r="F876" s="58">
        <v>285</v>
      </c>
      <c r="G876" s="59">
        <f>VLOOKUP(B876,'[3]COM DESONERAÇÃO'!$B$12:$H$2288,6,FALSE)</f>
        <v>70.69</v>
      </c>
      <c r="H876" s="60">
        <f t="shared" si="15"/>
        <v>20146.650000000001</v>
      </c>
    </row>
    <row r="877" spans="1:8" x14ac:dyDescent="0.25">
      <c r="A877" s="55" t="s">
        <v>2589</v>
      </c>
      <c r="B877" s="56" t="s">
        <v>2590</v>
      </c>
      <c r="C877" s="57" t="s">
        <v>2591</v>
      </c>
      <c r="D877" s="56" t="s">
        <v>6792</v>
      </c>
      <c r="E877" s="56" t="s">
        <v>19</v>
      </c>
      <c r="F877" s="58">
        <v>29</v>
      </c>
      <c r="G877" s="59">
        <f>VLOOKUP(B877,'[3]COM DESONERAÇÃO'!$B$12:$H$2288,6,FALSE)</f>
        <v>130.06</v>
      </c>
      <c r="H877" s="60">
        <f t="shared" si="15"/>
        <v>3771.74</v>
      </c>
    </row>
    <row r="878" spans="1:8" ht="16.5" x14ac:dyDescent="0.25">
      <c r="A878" s="55" t="s">
        <v>2592</v>
      </c>
      <c r="B878" s="56" t="s">
        <v>2593</v>
      </c>
      <c r="C878" s="57" t="s">
        <v>2594</v>
      </c>
      <c r="D878" s="56" t="s">
        <v>11</v>
      </c>
      <c r="E878" s="56" t="s">
        <v>19</v>
      </c>
      <c r="F878" s="58">
        <v>80</v>
      </c>
      <c r="G878" s="59">
        <f>VLOOKUP(B878,'[3]COM DESONERAÇÃO'!$B$12:$H$2288,6,FALSE)</f>
        <v>69.64</v>
      </c>
      <c r="H878" s="60">
        <f t="shared" si="15"/>
        <v>5571.2</v>
      </c>
    </row>
    <row r="879" spans="1:8" ht="16.5" x14ac:dyDescent="0.25">
      <c r="A879" s="55" t="s">
        <v>2595</v>
      </c>
      <c r="B879" s="56" t="s">
        <v>2596</v>
      </c>
      <c r="C879" s="57" t="s">
        <v>2597</v>
      </c>
      <c r="D879" s="56" t="s">
        <v>11</v>
      </c>
      <c r="E879" s="56" t="s">
        <v>19</v>
      </c>
      <c r="F879" s="58">
        <v>80</v>
      </c>
      <c r="G879" s="59">
        <f>VLOOKUP(B879,'[3]COM DESONERAÇÃO'!$B$12:$H$2288,6,FALSE)</f>
        <v>72.27</v>
      </c>
      <c r="H879" s="60">
        <f t="shared" si="15"/>
        <v>5781.6</v>
      </c>
    </row>
    <row r="880" spans="1:8" ht="16.5" x14ac:dyDescent="0.25">
      <c r="A880" s="55" t="s">
        <v>2598</v>
      </c>
      <c r="B880" s="56" t="s">
        <v>2599</v>
      </c>
      <c r="C880" s="57" t="s">
        <v>2600</v>
      </c>
      <c r="D880" s="56" t="s">
        <v>11</v>
      </c>
      <c r="E880" s="56" t="s">
        <v>19</v>
      </c>
      <c r="F880" s="58">
        <v>80</v>
      </c>
      <c r="G880" s="59">
        <f>VLOOKUP(B880,'[3]COM DESONERAÇÃO'!$B$12:$H$2288,6,FALSE)</f>
        <v>77.14</v>
      </c>
      <c r="H880" s="60">
        <f t="shared" si="15"/>
        <v>6171.2</v>
      </c>
    </row>
    <row r="881" spans="1:8" ht="16.5" x14ac:dyDescent="0.25">
      <c r="A881" s="55" t="s">
        <v>2601</v>
      </c>
      <c r="B881" s="56" t="s">
        <v>2602</v>
      </c>
      <c r="C881" s="57" t="s">
        <v>2603</v>
      </c>
      <c r="D881" s="56" t="s">
        <v>11</v>
      </c>
      <c r="E881" s="56" t="s">
        <v>19</v>
      </c>
      <c r="F881" s="58">
        <v>80</v>
      </c>
      <c r="G881" s="59">
        <f>VLOOKUP(B881,'[3]COM DESONERAÇÃO'!$B$12:$H$2288,6,FALSE)</f>
        <v>77.14</v>
      </c>
      <c r="H881" s="60">
        <f t="shared" si="15"/>
        <v>6171.2</v>
      </c>
    </row>
    <row r="882" spans="1:8" ht="16.5" x14ac:dyDescent="0.25">
      <c r="A882" s="55" t="s">
        <v>2604</v>
      </c>
      <c r="B882" s="56" t="s">
        <v>2605</v>
      </c>
      <c r="C882" s="57" t="s">
        <v>2606</v>
      </c>
      <c r="D882" s="56" t="s">
        <v>11</v>
      </c>
      <c r="E882" s="56" t="s">
        <v>19</v>
      </c>
      <c r="F882" s="58">
        <v>80</v>
      </c>
      <c r="G882" s="59">
        <f>VLOOKUP(B882,'[3]COM DESONERAÇÃO'!$B$12:$H$2288,6,FALSE)</f>
        <v>83.18</v>
      </c>
      <c r="H882" s="60">
        <f t="shared" si="15"/>
        <v>6654.4</v>
      </c>
    </row>
    <row r="883" spans="1:8" ht="16.5" x14ac:dyDescent="0.25">
      <c r="A883" s="55" t="s">
        <v>2607</v>
      </c>
      <c r="B883" s="56" t="s">
        <v>2608</v>
      </c>
      <c r="C883" s="57" t="s">
        <v>2609</v>
      </c>
      <c r="D883" s="56" t="s">
        <v>11</v>
      </c>
      <c r="E883" s="56" t="s">
        <v>19</v>
      </c>
      <c r="F883" s="58">
        <v>80</v>
      </c>
      <c r="G883" s="59">
        <f>VLOOKUP(B883,'[3]COM DESONERAÇÃO'!$B$12:$H$2288,6,FALSE)</f>
        <v>92.89</v>
      </c>
      <c r="H883" s="60">
        <f t="shared" si="15"/>
        <v>7431.2</v>
      </c>
    </row>
    <row r="884" spans="1:8" ht="16.5" x14ac:dyDescent="0.25">
      <c r="A884" s="55" t="s">
        <v>2610</v>
      </c>
      <c r="B884" s="56" t="s">
        <v>2611</v>
      </c>
      <c r="C884" s="57" t="s">
        <v>2612</v>
      </c>
      <c r="D884" s="56" t="s">
        <v>11</v>
      </c>
      <c r="E884" s="56" t="s">
        <v>19</v>
      </c>
      <c r="F884" s="58">
        <v>80</v>
      </c>
      <c r="G884" s="59">
        <f>VLOOKUP(B884,'[3]COM DESONERAÇÃO'!$B$12:$H$2288,6,FALSE)</f>
        <v>105.26</v>
      </c>
      <c r="H884" s="60">
        <f t="shared" si="15"/>
        <v>8420.7999999999993</v>
      </c>
    </row>
    <row r="885" spans="1:8" x14ac:dyDescent="0.25">
      <c r="A885" s="55" t="s">
        <v>2613</v>
      </c>
      <c r="B885" s="56" t="s">
        <v>2614</v>
      </c>
      <c r="C885" s="57" t="s">
        <v>2615</v>
      </c>
      <c r="D885" s="56" t="s">
        <v>6792</v>
      </c>
      <c r="E885" s="56" t="s">
        <v>19</v>
      </c>
      <c r="F885" s="58">
        <v>13</v>
      </c>
      <c r="G885" s="59">
        <f>VLOOKUP(B885,'[3]COM DESONERAÇÃO'!$B$12:$H$2288,6,FALSE)</f>
        <v>475.96</v>
      </c>
      <c r="H885" s="60">
        <f t="shared" si="15"/>
        <v>6187.48</v>
      </c>
    </row>
    <row r="886" spans="1:8" x14ac:dyDescent="0.25">
      <c r="A886" s="55" t="s">
        <v>2616</v>
      </c>
      <c r="B886" s="56" t="s">
        <v>2617</v>
      </c>
      <c r="C886" s="57" t="s">
        <v>2618</v>
      </c>
      <c r="D886" s="56" t="s">
        <v>6792</v>
      </c>
      <c r="E886" s="56" t="s">
        <v>19</v>
      </c>
      <c r="F886" s="58">
        <v>5</v>
      </c>
      <c r="G886" s="59">
        <f>VLOOKUP(B886,'[3]COM DESONERAÇÃO'!$B$12:$H$2288,6,FALSE)</f>
        <v>743.69</v>
      </c>
      <c r="H886" s="60">
        <f t="shared" si="15"/>
        <v>3718.45</v>
      </c>
    </row>
    <row r="887" spans="1:8" ht="24.75" x14ac:dyDescent="0.25">
      <c r="A887" s="55" t="s">
        <v>2619</v>
      </c>
      <c r="B887" s="56" t="s">
        <v>2620</v>
      </c>
      <c r="C887" s="57" t="s">
        <v>2621</v>
      </c>
      <c r="D887" s="56" t="s">
        <v>11</v>
      </c>
      <c r="E887" s="56" t="s">
        <v>19</v>
      </c>
      <c r="F887" s="58">
        <v>5</v>
      </c>
      <c r="G887" s="59">
        <f>VLOOKUP(B887,'[3]COM DESONERAÇÃO'!$B$12:$H$2288,6,FALSE)</f>
        <v>2118.0300000000002</v>
      </c>
      <c r="H887" s="60">
        <f t="shared" si="15"/>
        <v>10590.15</v>
      </c>
    </row>
    <row r="888" spans="1:8" x14ac:dyDescent="0.25">
      <c r="A888" s="55" t="s">
        <v>2622</v>
      </c>
      <c r="B888" s="56" t="s">
        <v>2623</v>
      </c>
      <c r="C888" s="57" t="s">
        <v>2624</v>
      </c>
      <c r="D888" s="56" t="s">
        <v>6792</v>
      </c>
      <c r="E888" s="56" t="s">
        <v>19</v>
      </c>
      <c r="F888" s="58">
        <v>5</v>
      </c>
      <c r="G888" s="59">
        <f>VLOOKUP(B888,'[3]COM DESONERAÇÃO'!$B$12:$H$2288,6,FALSE)</f>
        <v>641.54999999999995</v>
      </c>
      <c r="H888" s="60">
        <f t="shared" si="15"/>
        <v>3207.75</v>
      </c>
    </row>
    <row r="889" spans="1:8" x14ac:dyDescent="0.25">
      <c r="A889" s="55" t="s">
        <v>2625</v>
      </c>
      <c r="B889" s="56" t="s">
        <v>2626</v>
      </c>
      <c r="C889" s="57" t="s">
        <v>2627</v>
      </c>
      <c r="D889" s="56" t="s">
        <v>6792</v>
      </c>
      <c r="E889" s="56" t="s">
        <v>19</v>
      </c>
      <c r="F889" s="58">
        <v>5</v>
      </c>
      <c r="G889" s="59">
        <f>VLOOKUP(B889,'[3]COM DESONERAÇÃO'!$B$12:$H$2288,6,FALSE)</f>
        <v>327.92</v>
      </c>
      <c r="H889" s="60">
        <f t="shared" si="15"/>
        <v>1639.6</v>
      </c>
    </row>
    <row r="890" spans="1:8" ht="16.5" x14ac:dyDescent="0.25">
      <c r="A890" s="55" t="s">
        <v>2628</v>
      </c>
      <c r="B890" s="56" t="s">
        <v>2629</v>
      </c>
      <c r="C890" s="57" t="s">
        <v>2630</v>
      </c>
      <c r="D890" s="56" t="s">
        <v>11</v>
      </c>
      <c r="E890" s="56" t="s">
        <v>19</v>
      </c>
      <c r="F890" s="58">
        <v>10</v>
      </c>
      <c r="G890" s="59">
        <f>VLOOKUP(B890,'[3]COM DESONERAÇÃO'!$B$12:$H$2288,6,FALSE)</f>
        <v>1310.1600000000001</v>
      </c>
      <c r="H890" s="60">
        <f t="shared" si="15"/>
        <v>13101.6</v>
      </c>
    </row>
    <row r="891" spans="1:8" x14ac:dyDescent="0.25">
      <c r="A891" s="55" t="s">
        <v>2631</v>
      </c>
      <c r="B891" s="56" t="s">
        <v>2632</v>
      </c>
      <c r="C891" s="57" t="s">
        <v>2633</v>
      </c>
      <c r="D891" s="56" t="s">
        <v>6792</v>
      </c>
      <c r="E891" s="56" t="s">
        <v>12</v>
      </c>
      <c r="F891" s="58">
        <v>12</v>
      </c>
      <c r="G891" s="59">
        <f>VLOOKUP(B891,'[3]COM DESONERAÇÃO'!$B$12:$H$2288,6,FALSE)</f>
        <v>1994.15</v>
      </c>
      <c r="H891" s="60">
        <f t="shared" si="15"/>
        <v>23929.8</v>
      </c>
    </row>
    <row r="892" spans="1:8" x14ac:dyDescent="0.25">
      <c r="A892" s="55" t="s">
        <v>2634</v>
      </c>
      <c r="B892" s="56" t="s">
        <v>2635</v>
      </c>
      <c r="C892" s="57" t="s">
        <v>2636</v>
      </c>
      <c r="D892" s="56" t="s">
        <v>6792</v>
      </c>
      <c r="E892" s="56" t="s">
        <v>19</v>
      </c>
      <c r="F892" s="58">
        <v>9</v>
      </c>
      <c r="G892" s="59">
        <f>VLOOKUP(B892,'[3]COM DESONERAÇÃO'!$B$12:$H$2288,6,FALSE)</f>
        <v>113.73</v>
      </c>
      <c r="H892" s="60">
        <f t="shared" ref="H892:H955" si="16">ROUND(F892*G892,2)</f>
        <v>1023.57</v>
      </c>
    </row>
    <row r="893" spans="1:8" x14ac:dyDescent="0.25">
      <c r="A893" s="55" t="s">
        <v>2637</v>
      </c>
      <c r="B893" s="56" t="s">
        <v>2638</v>
      </c>
      <c r="C893" s="57" t="s">
        <v>2639</v>
      </c>
      <c r="D893" s="56" t="s">
        <v>6792</v>
      </c>
      <c r="E893" s="56" t="s">
        <v>19</v>
      </c>
      <c r="F893" s="58">
        <v>9</v>
      </c>
      <c r="G893" s="59">
        <f>VLOOKUP(B893,'[3]COM DESONERAÇÃO'!$B$12:$H$2288,6,FALSE)</f>
        <v>142.80000000000001</v>
      </c>
      <c r="H893" s="60">
        <f t="shared" si="16"/>
        <v>1285.2</v>
      </c>
    </row>
    <row r="894" spans="1:8" ht="16.5" x14ac:dyDescent="0.25">
      <c r="A894" s="55" t="s">
        <v>2640</v>
      </c>
      <c r="B894" s="56" t="s">
        <v>2641</v>
      </c>
      <c r="C894" s="57" t="s">
        <v>2642</v>
      </c>
      <c r="D894" s="56" t="s">
        <v>11</v>
      </c>
      <c r="E894" s="56" t="s">
        <v>19</v>
      </c>
      <c r="F894" s="58">
        <v>5</v>
      </c>
      <c r="G894" s="59">
        <f>VLOOKUP(B894,'[3]COM DESONERAÇÃO'!$B$12:$H$2288,6,FALSE)</f>
        <v>632.27</v>
      </c>
      <c r="H894" s="60">
        <f t="shared" si="16"/>
        <v>3161.35</v>
      </c>
    </row>
    <row r="895" spans="1:8" ht="16.5" x14ac:dyDescent="0.25">
      <c r="A895" s="55" t="s">
        <v>2643</v>
      </c>
      <c r="B895" s="56" t="s">
        <v>2644</v>
      </c>
      <c r="C895" s="57" t="s">
        <v>2645</v>
      </c>
      <c r="D895" s="56" t="s">
        <v>11</v>
      </c>
      <c r="E895" s="56" t="s">
        <v>19</v>
      </c>
      <c r="F895" s="58">
        <v>5</v>
      </c>
      <c r="G895" s="59">
        <f>VLOOKUP(B895,'[3]COM DESONERAÇÃO'!$B$12:$H$2288,6,FALSE)</f>
        <v>2074.09</v>
      </c>
      <c r="H895" s="60">
        <f t="shared" si="16"/>
        <v>10370.450000000001</v>
      </c>
    </row>
    <row r="896" spans="1:8" x14ac:dyDescent="0.25">
      <c r="A896" s="55" t="s">
        <v>2646</v>
      </c>
      <c r="B896" s="56" t="s">
        <v>2647</v>
      </c>
      <c r="C896" s="57" t="s">
        <v>2648</v>
      </c>
      <c r="D896" s="56" t="s">
        <v>6792</v>
      </c>
      <c r="E896" s="56" t="s">
        <v>19</v>
      </c>
      <c r="F896" s="58">
        <v>4</v>
      </c>
      <c r="G896" s="59">
        <f>VLOOKUP(B896,'[3]COM DESONERAÇÃO'!$B$12:$H$2288,6,FALSE)</f>
        <v>475.96</v>
      </c>
      <c r="H896" s="60">
        <f t="shared" si="16"/>
        <v>1903.84</v>
      </c>
    </row>
    <row r="897" spans="1:8" x14ac:dyDescent="0.25">
      <c r="A897" s="55" t="s">
        <v>2649</v>
      </c>
      <c r="B897" s="56" t="s">
        <v>2650</v>
      </c>
      <c r="C897" s="57" t="s">
        <v>2651</v>
      </c>
      <c r="D897" s="56" t="s">
        <v>6792</v>
      </c>
      <c r="E897" s="56" t="s">
        <v>19</v>
      </c>
      <c r="F897" s="58">
        <v>5</v>
      </c>
      <c r="G897" s="59">
        <f>VLOOKUP(B897,'[3]COM DESONERAÇÃO'!$B$12:$H$2288,6,FALSE)</f>
        <v>2771.06</v>
      </c>
      <c r="H897" s="60">
        <f t="shared" si="16"/>
        <v>13855.3</v>
      </c>
    </row>
    <row r="898" spans="1:8" x14ac:dyDescent="0.25">
      <c r="A898" s="55" t="s">
        <v>2652</v>
      </c>
      <c r="B898" s="56" t="s">
        <v>2653</v>
      </c>
      <c r="C898" s="57" t="s">
        <v>2654</v>
      </c>
      <c r="D898" s="56" t="s">
        <v>6792</v>
      </c>
      <c r="E898" s="56" t="s">
        <v>19</v>
      </c>
      <c r="F898" s="58">
        <v>5</v>
      </c>
      <c r="G898" s="59">
        <f>VLOOKUP(B898,'[3]COM DESONERAÇÃO'!$B$12:$H$2288,6,FALSE)</f>
        <v>454.9</v>
      </c>
      <c r="H898" s="60">
        <f t="shared" si="16"/>
        <v>2274.5</v>
      </c>
    </row>
    <row r="899" spans="1:8" x14ac:dyDescent="0.25">
      <c r="A899" s="55" t="s">
        <v>2655</v>
      </c>
      <c r="B899" s="56" t="s">
        <v>2656</v>
      </c>
      <c r="C899" s="57" t="s">
        <v>2657</v>
      </c>
      <c r="D899" s="56" t="s">
        <v>6792</v>
      </c>
      <c r="E899" s="56" t="s">
        <v>19</v>
      </c>
      <c r="F899" s="58">
        <v>5</v>
      </c>
      <c r="G899" s="59">
        <f>VLOOKUP(B899,'[3]COM DESONERAÇÃO'!$B$12:$H$2288,6,FALSE)</f>
        <v>483.7</v>
      </c>
      <c r="H899" s="60">
        <f t="shared" si="16"/>
        <v>2418.5</v>
      </c>
    </row>
    <row r="900" spans="1:8" x14ac:dyDescent="0.25">
      <c r="A900" s="55" t="s">
        <v>2658</v>
      </c>
      <c r="B900" s="56" t="s">
        <v>2659</v>
      </c>
      <c r="C900" s="57" t="s">
        <v>2660</v>
      </c>
      <c r="D900" s="56" t="s">
        <v>6792</v>
      </c>
      <c r="E900" s="56" t="s">
        <v>19</v>
      </c>
      <c r="F900" s="58">
        <v>5</v>
      </c>
      <c r="G900" s="59">
        <f>VLOOKUP(B900,'[3]COM DESONERAÇÃO'!$B$12:$H$2288,6,FALSE)</f>
        <v>456.09</v>
      </c>
      <c r="H900" s="60">
        <f t="shared" si="16"/>
        <v>2280.4499999999998</v>
      </c>
    </row>
    <row r="901" spans="1:8" x14ac:dyDescent="0.25">
      <c r="A901" s="55" t="s">
        <v>2661</v>
      </c>
      <c r="B901" s="56" t="s">
        <v>2662</v>
      </c>
      <c r="C901" s="57" t="s">
        <v>2663</v>
      </c>
      <c r="D901" s="56" t="s">
        <v>6792</v>
      </c>
      <c r="E901" s="56" t="s">
        <v>19</v>
      </c>
      <c r="F901" s="58">
        <v>5</v>
      </c>
      <c r="G901" s="59">
        <f>VLOOKUP(B901,'[3]COM DESONERAÇÃO'!$B$12:$H$2288,6,FALSE)</f>
        <v>619.04</v>
      </c>
      <c r="H901" s="60">
        <f t="shared" si="16"/>
        <v>3095.2</v>
      </c>
    </row>
    <row r="902" spans="1:8" x14ac:dyDescent="0.25">
      <c r="A902" s="55" t="s">
        <v>2664</v>
      </c>
      <c r="B902" s="56" t="s">
        <v>2665</v>
      </c>
      <c r="C902" s="57" t="s">
        <v>2666</v>
      </c>
      <c r="D902" s="56" t="s">
        <v>6792</v>
      </c>
      <c r="E902" s="56" t="s">
        <v>68</v>
      </c>
      <c r="F902" s="58">
        <v>5</v>
      </c>
      <c r="G902" s="59">
        <f>VLOOKUP(B902,'[3]COM DESONERAÇÃO'!$B$12:$H$2288,6,FALSE)</f>
        <v>16.04</v>
      </c>
      <c r="H902" s="60">
        <f t="shared" si="16"/>
        <v>80.2</v>
      </c>
    </row>
    <row r="903" spans="1:8" x14ac:dyDescent="0.25">
      <c r="A903" s="55" t="s">
        <v>2667</v>
      </c>
      <c r="B903" s="56" t="s">
        <v>2668</v>
      </c>
      <c r="C903" s="57" t="s">
        <v>2669</v>
      </c>
      <c r="D903" s="56" t="s">
        <v>6792</v>
      </c>
      <c r="E903" s="56" t="s">
        <v>68</v>
      </c>
      <c r="F903" s="58">
        <v>5</v>
      </c>
      <c r="G903" s="59">
        <f>VLOOKUP(B903,'[3]COM DESONERAÇÃO'!$B$12:$H$2288,6,FALSE)</f>
        <v>22.77</v>
      </c>
      <c r="H903" s="60">
        <f t="shared" si="16"/>
        <v>113.85</v>
      </c>
    </row>
    <row r="904" spans="1:8" x14ac:dyDescent="0.25">
      <c r="A904" s="55" t="s">
        <v>2670</v>
      </c>
      <c r="B904" s="56" t="s">
        <v>2671</v>
      </c>
      <c r="C904" s="57" t="s">
        <v>2672</v>
      </c>
      <c r="D904" s="56" t="s">
        <v>6792</v>
      </c>
      <c r="E904" s="56" t="s">
        <v>68</v>
      </c>
      <c r="F904" s="58">
        <v>5</v>
      </c>
      <c r="G904" s="59">
        <f>VLOOKUP(B904,'[3]COM DESONERAÇÃO'!$B$12:$H$2288,6,FALSE)</f>
        <v>39.31</v>
      </c>
      <c r="H904" s="60">
        <f t="shared" si="16"/>
        <v>196.55</v>
      </c>
    </row>
    <row r="905" spans="1:8" x14ac:dyDescent="0.25">
      <c r="A905" s="55" t="s">
        <v>2673</v>
      </c>
      <c r="B905" s="56" t="s">
        <v>2674</v>
      </c>
      <c r="C905" s="57" t="s">
        <v>2675</v>
      </c>
      <c r="D905" s="56" t="s">
        <v>6792</v>
      </c>
      <c r="E905" s="56" t="s">
        <v>68</v>
      </c>
      <c r="F905" s="58">
        <v>5</v>
      </c>
      <c r="G905" s="59">
        <f>VLOOKUP(B905,'[3]COM DESONERAÇÃO'!$B$12:$H$2288,6,FALSE)</f>
        <v>51.08</v>
      </c>
      <c r="H905" s="60">
        <f t="shared" si="16"/>
        <v>255.4</v>
      </c>
    </row>
    <row r="906" spans="1:8" x14ac:dyDescent="0.25">
      <c r="A906" s="55" t="s">
        <v>2676</v>
      </c>
      <c r="B906" s="56" t="s">
        <v>2677</v>
      </c>
      <c r="C906" s="57" t="s">
        <v>2678</v>
      </c>
      <c r="D906" s="56" t="s">
        <v>6792</v>
      </c>
      <c r="E906" s="56" t="s">
        <v>68</v>
      </c>
      <c r="F906" s="58">
        <v>2</v>
      </c>
      <c r="G906" s="59">
        <f>VLOOKUP(B906,'[3]COM DESONERAÇÃO'!$B$12:$H$2288,6,FALSE)</f>
        <v>73.66</v>
      </c>
      <c r="H906" s="60">
        <f t="shared" si="16"/>
        <v>147.32</v>
      </c>
    </row>
    <row r="907" spans="1:8" x14ac:dyDescent="0.25">
      <c r="A907" s="55" t="s">
        <v>2679</v>
      </c>
      <c r="B907" s="56" t="s">
        <v>2680</v>
      </c>
      <c r="C907" s="57" t="s">
        <v>2681</v>
      </c>
      <c r="D907" s="56" t="s">
        <v>6792</v>
      </c>
      <c r="E907" s="56" t="s">
        <v>68</v>
      </c>
      <c r="F907" s="58">
        <v>5</v>
      </c>
      <c r="G907" s="59">
        <f>VLOOKUP(B907,'[3]COM DESONERAÇÃO'!$B$12:$H$2288,6,FALSE)</f>
        <v>261.52999999999997</v>
      </c>
      <c r="H907" s="60">
        <f t="shared" si="16"/>
        <v>1307.6500000000001</v>
      </c>
    </row>
    <row r="908" spans="1:8" x14ac:dyDescent="0.25">
      <c r="A908" s="55" t="s">
        <v>2682</v>
      </c>
      <c r="B908" s="56" t="s">
        <v>2683</v>
      </c>
      <c r="C908" s="57" t="s">
        <v>2684</v>
      </c>
      <c r="D908" s="56" t="s">
        <v>6792</v>
      </c>
      <c r="E908" s="56" t="s">
        <v>68</v>
      </c>
      <c r="F908" s="58">
        <v>5</v>
      </c>
      <c r="G908" s="59">
        <f>VLOOKUP(B908,'[3]COM DESONERAÇÃO'!$B$12:$H$2288,6,FALSE)</f>
        <v>432.07</v>
      </c>
      <c r="H908" s="60">
        <f t="shared" si="16"/>
        <v>2160.35</v>
      </c>
    </row>
    <row r="909" spans="1:8" x14ac:dyDescent="0.25">
      <c r="A909" s="55" t="s">
        <v>2685</v>
      </c>
      <c r="B909" s="56" t="s">
        <v>2686</v>
      </c>
      <c r="C909" s="57" t="s">
        <v>2687</v>
      </c>
      <c r="D909" s="56" t="s">
        <v>6792</v>
      </c>
      <c r="E909" s="56" t="s">
        <v>68</v>
      </c>
      <c r="F909" s="58">
        <v>5</v>
      </c>
      <c r="G909" s="59">
        <f>VLOOKUP(B909,'[3]COM DESONERAÇÃO'!$B$12:$H$2288,6,FALSE)</f>
        <v>638.61</v>
      </c>
      <c r="H909" s="60">
        <f t="shared" si="16"/>
        <v>3193.05</v>
      </c>
    </row>
    <row r="910" spans="1:8" x14ac:dyDescent="0.25">
      <c r="A910" s="55" t="s">
        <v>2688</v>
      </c>
      <c r="B910" s="56" t="s">
        <v>2689</v>
      </c>
      <c r="C910" s="57" t="s">
        <v>2690</v>
      </c>
      <c r="D910" s="56" t="s">
        <v>6792</v>
      </c>
      <c r="E910" s="56" t="s">
        <v>68</v>
      </c>
      <c r="F910" s="58">
        <v>5</v>
      </c>
      <c r="G910" s="59">
        <f>VLOOKUP(B910,'[3]COM DESONERAÇÃO'!$B$12:$H$2288,6,FALSE)</f>
        <v>346.69</v>
      </c>
      <c r="H910" s="60">
        <f t="shared" si="16"/>
        <v>1733.45</v>
      </c>
    </row>
    <row r="911" spans="1:8" x14ac:dyDescent="0.25">
      <c r="A911" s="55" t="s">
        <v>2691</v>
      </c>
      <c r="B911" s="56" t="s">
        <v>2692</v>
      </c>
      <c r="C911" s="57" t="s">
        <v>2693</v>
      </c>
      <c r="D911" s="56" t="s">
        <v>6792</v>
      </c>
      <c r="E911" s="56" t="s">
        <v>12</v>
      </c>
      <c r="F911" s="58">
        <v>12</v>
      </c>
      <c r="G911" s="59">
        <f>VLOOKUP(B911,'[3]COM DESONERAÇÃO'!$B$12:$H$2288,6,FALSE)</f>
        <v>288.83</v>
      </c>
      <c r="H911" s="60">
        <f t="shared" si="16"/>
        <v>3465.96</v>
      </c>
    </row>
    <row r="912" spans="1:8" x14ac:dyDescent="0.25">
      <c r="A912" s="55" t="s">
        <v>2694</v>
      </c>
      <c r="B912" s="56" t="s">
        <v>2695</v>
      </c>
      <c r="C912" s="57" t="s">
        <v>2696</v>
      </c>
      <c r="D912" s="56" t="s">
        <v>6792</v>
      </c>
      <c r="E912" s="56" t="s">
        <v>68</v>
      </c>
      <c r="F912" s="58">
        <v>5</v>
      </c>
      <c r="G912" s="59">
        <f>VLOOKUP(B912,'[3]COM DESONERAÇÃO'!$B$12:$H$2288,6,FALSE)</f>
        <v>38.32</v>
      </c>
      <c r="H912" s="60">
        <f t="shared" si="16"/>
        <v>191.6</v>
      </c>
    </row>
    <row r="913" spans="1:8" x14ac:dyDescent="0.25">
      <c r="A913" s="55" t="s">
        <v>2697</v>
      </c>
      <c r="B913" s="56" t="s">
        <v>2698</v>
      </c>
      <c r="C913" s="57" t="s">
        <v>2699</v>
      </c>
      <c r="D913" s="56" t="s">
        <v>6792</v>
      </c>
      <c r="E913" s="56" t="s">
        <v>68</v>
      </c>
      <c r="F913" s="58">
        <v>5</v>
      </c>
      <c r="G913" s="59">
        <f>VLOOKUP(B913,'[3]COM DESONERAÇÃO'!$B$12:$H$2288,6,FALSE)</f>
        <v>9.4600000000000009</v>
      </c>
      <c r="H913" s="60">
        <f t="shared" si="16"/>
        <v>47.3</v>
      </c>
    </row>
    <row r="914" spans="1:8" x14ac:dyDescent="0.25">
      <c r="A914" s="55" t="s">
        <v>2700</v>
      </c>
      <c r="B914" s="56" t="s">
        <v>2701</v>
      </c>
      <c r="C914" s="57" t="s">
        <v>2702</v>
      </c>
      <c r="D914" s="56" t="s">
        <v>6792</v>
      </c>
      <c r="E914" s="56" t="s">
        <v>68</v>
      </c>
      <c r="F914" s="58">
        <v>5</v>
      </c>
      <c r="G914" s="59">
        <f>VLOOKUP(B914,'[3]COM DESONERAÇÃO'!$B$12:$H$2288,6,FALSE)</f>
        <v>13.69</v>
      </c>
      <c r="H914" s="60">
        <f t="shared" si="16"/>
        <v>68.45</v>
      </c>
    </row>
    <row r="915" spans="1:8" x14ac:dyDescent="0.25">
      <c r="A915" s="55" t="s">
        <v>2703</v>
      </c>
      <c r="B915" s="56" t="s">
        <v>2704</v>
      </c>
      <c r="C915" s="57" t="s">
        <v>2705</v>
      </c>
      <c r="D915" s="56" t="s">
        <v>6792</v>
      </c>
      <c r="E915" s="56" t="s">
        <v>68</v>
      </c>
      <c r="F915" s="58">
        <v>5</v>
      </c>
      <c r="G915" s="59">
        <f>VLOOKUP(B915,'[3]COM DESONERAÇÃO'!$B$12:$H$2288,6,FALSE)</f>
        <v>21.81</v>
      </c>
      <c r="H915" s="60">
        <f t="shared" si="16"/>
        <v>109.05</v>
      </c>
    </row>
    <row r="916" spans="1:8" x14ac:dyDescent="0.25">
      <c r="A916" s="55" t="s">
        <v>2706</v>
      </c>
      <c r="B916" s="56" t="s">
        <v>2707</v>
      </c>
      <c r="C916" s="57" t="s">
        <v>2708</v>
      </c>
      <c r="D916" s="56" t="s">
        <v>6792</v>
      </c>
      <c r="E916" s="56" t="s">
        <v>68</v>
      </c>
      <c r="F916" s="58">
        <v>5</v>
      </c>
      <c r="G916" s="59">
        <f>VLOOKUP(B916,'[3]COM DESONERAÇÃO'!$B$12:$H$2288,6,FALSE)</f>
        <v>34.659999999999997</v>
      </c>
      <c r="H916" s="60">
        <f t="shared" si="16"/>
        <v>173.3</v>
      </c>
    </row>
    <row r="917" spans="1:8" x14ac:dyDescent="0.25">
      <c r="A917" s="55" t="s">
        <v>2709</v>
      </c>
      <c r="B917" s="56" t="s">
        <v>2710</v>
      </c>
      <c r="C917" s="57" t="s">
        <v>2711</v>
      </c>
      <c r="D917" s="56" t="s">
        <v>6792</v>
      </c>
      <c r="E917" s="56" t="s">
        <v>68</v>
      </c>
      <c r="F917" s="58">
        <v>5</v>
      </c>
      <c r="G917" s="59">
        <f>VLOOKUP(B917,'[3]COM DESONERAÇÃO'!$B$12:$H$2288,6,FALSE)</f>
        <v>54.51</v>
      </c>
      <c r="H917" s="60">
        <f t="shared" si="16"/>
        <v>272.55</v>
      </c>
    </row>
    <row r="918" spans="1:8" x14ac:dyDescent="0.25">
      <c r="A918" s="55" t="s">
        <v>2712</v>
      </c>
      <c r="B918" s="56" t="s">
        <v>2713</v>
      </c>
      <c r="C918" s="57" t="s">
        <v>2714</v>
      </c>
      <c r="D918" s="56" t="s">
        <v>6792</v>
      </c>
      <c r="E918" s="56" t="s">
        <v>68</v>
      </c>
      <c r="F918" s="58">
        <v>5</v>
      </c>
      <c r="G918" s="59">
        <f>VLOOKUP(B918,'[3]COM DESONERAÇÃO'!$B$12:$H$2288,6,FALSE)</f>
        <v>77.959999999999994</v>
      </c>
      <c r="H918" s="60">
        <f t="shared" si="16"/>
        <v>389.8</v>
      </c>
    </row>
    <row r="919" spans="1:8" x14ac:dyDescent="0.25">
      <c r="A919" s="55" t="s">
        <v>2715</v>
      </c>
      <c r="B919" s="56" t="s">
        <v>2716</v>
      </c>
      <c r="C919" s="57" t="s">
        <v>2717</v>
      </c>
      <c r="D919" s="56" t="s">
        <v>6792</v>
      </c>
      <c r="E919" s="56" t="s">
        <v>68</v>
      </c>
      <c r="F919" s="58">
        <v>5</v>
      </c>
      <c r="G919" s="59">
        <f>VLOOKUP(B919,'[3]COM DESONERAÇÃO'!$B$12:$H$2288,6,FALSE)</f>
        <v>95.96</v>
      </c>
      <c r="H919" s="60">
        <f t="shared" si="16"/>
        <v>479.8</v>
      </c>
    </row>
    <row r="920" spans="1:8" x14ac:dyDescent="0.25">
      <c r="A920" s="55" t="s">
        <v>2718</v>
      </c>
      <c r="B920" s="56" t="s">
        <v>2719</v>
      </c>
      <c r="C920" s="57" t="s">
        <v>2720</v>
      </c>
      <c r="D920" s="56" t="s">
        <v>6792</v>
      </c>
      <c r="E920" s="56" t="s">
        <v>68</v>
      </c>
      <c r="F920" s="58">
        <v>5</v>
      </c>
      <c r="G920" s="59">
        <f>VLOOKUP(B920,'[3]COM DESONERAÇÃO'!$B$12:$H$2288,6,FALSE)</f>
        <v>149.35</v>
      </c>
      <c r="H920" s="60">
        <f t="shared" si="16"/>
        <v>746.75</v>
      </c>
    </row>
    <row r="921" spans="1:8" x14ac:dyDescent="0.25">
      <c r="A921" s="55" t="s">
        <v>2721</v>
      </c>
      <c r="B921" s="56" t="s">
        <v>2722</v>
      </c>
      <c r="C921" s="57" t="s">
        <v>2723</v>
      </c>
      <c r="D921" s="56" t="s">
        <v>6792</v>
      </c>
      <c r="E921" s="56" t="s">
        <v>68</v>
      </c>
      <c r="F921" s="58">
        <v>5</v>
      </c>
      <c r="G921" s="59">
        <f>VLOOKUP(B921,'[3]COM DESONERAÇÃO'!$B$12:$H$2288,6,FALSE)</f>
        <v>184.45</v>
      </c>
      <c r="H921" s="60">
        <f t="shared" si="16"/>
        <v>922.25</v>
      </c>
    </row>
    <row r="922" spans="1:8" ht="16.5" x14ac:dyDescent="0.25">
      <c r="A922" s="55" t="s">
        <v>2724</v>
      </c>
      <c r="B922" s="56" t="s">
        <v>2725</v>
      </c>
      <c r="C922" s="57" t="s">
        <v>2726</v>
      </c>
      <c r="D922" s="56" t="s">
        <v>11</v>
      </c>
      <c r="E922" s="56" t="s">
        <v>19</v>
      </c>
      <c r="F922" s="58">
        <v>80</v>
      </c>
      <c r="G922" s="59">
        <f>VLOOKUP(B922,'[3]COM DESONERAÇÃO'!$B$12:$H$2288,6,FALSE)</f>
        <v>11.92</v>
      </c>
      <c r="H922" s="60">
        <f t="shared" si="16"/>
        <v>953.6</v>
      </c>
    </row>
    <row r="923" spans="1:8" ht="16.5" x14ac:dyDescent="0.25">
      <c r="A923" s="55" t="s">
        <v>2727</v>
      </c>
      <c r="B923" s="56" t="s">
        <v>2728</v>
      </c>
      <c r="C923" s="57" t="s">
        <v>2729</v>
      </c>
      <c r="D923" s="56" t="s">
        <v>11</v>
      </c>
      <c r="E923" s="56" t="s">
        <v>19</v>
      </c>
      <c r="F923" s="58">
        <v>80</v>
      </c>
      <c r="G923" s="59">
        <f>VLOOKUP(B923,'[3]COM DESONERAÇÃO'!$B$12:$H$2288,6,FALSE)</f>
        <v>12.79</v>
      </c>
      <c r="H923" s="60">
        <f t="shared" si="16"/>
        <v>1023.2</v>
      </c>
    </row>
    <row r="924" spans="1:8" ht="16.5" x14ac:dyDescent="0.25">
      <c r="A924" s="55" t="s">
        <v>2730</v>
      </c>
      <c r="B924" s="56" t="s">
        <v>2731</v>
      </c>
      <c r="C924" s="57" t="s">
        <v>2732</v>
      </c>
      <c r="D924" s="56" t="s">
        <v>11</v>
      </c>
      <c r="E924" s="56" t="s">
        <v>19</v>
      </c>
      <c r="F924" s="58">
        <v>80</v>
      </c>
      <c r="G924" s="59">
        <f>VLOOKUP(B924,'[3]COM DESONERAÇÃO'!$B$12:$H$2288,6,FALSE)</f>
        <v>14.42</v>
      </c>
      <c r="H924" s="60">
        <f t="shared" si="16"/>
        <v>1153.5999999999999</v>
      </c>
    </row>
    <row r="925" spans="1:8" ht="16.5" x14ac:dyDescent="0.25">
      <c r="A925" s="55" t="s">
        <v>2733</v>
      </c>
      <c r="B925" s="56" t="s">
        <v>2734</v>
      </c>
      <c r="C925" s="57" t="s">
        <v>2735</v>
      </c>
      <c r="D925" s="56" t="s">
        <v>11</v>
      </c>
      <c r="E925" s="56" t="s">
        <v>19</v>
      </c>
      <c r="F925" s="58">
        <v>80</v>
      </c>
      <c r="G925" s="59">
        <f>VLOOKUP(B925,'[3]COM DESONERAÇÃO'!$B$12:$H$2288,6,FALSE)</f>
        <v>14.42</v>
      </c>
      <c r="H925" s="60">
        <f t="shared" si="16"/>
        <v>1153.5999999999999</v>
      </c>
    </row>
    <row r="926" spans="1:8" ht="16.5" x14ac:dyDescent="0.25">
      <c r="A926" s="55" t="s">
        <v>2736</v>
      </c>
      <c r="B926" s="56" t="s">
        <v>2737</v>
      </c>
      <c r="C926" s="57" t="s">
        <v>2738</v>
      </c>
      <c r="D926" s="56" t="s">
        <v>11</v>
      </c>
      <c r="E926" s="56" t="s">
        <v>19</v>
      </c>
      <c r="F926" s="58">
        <v>80</v>
      </c>
      <c r="G926" s="59">
        <f>VLOOKUP(B926,'[3]COM DESONERAÇÃO'!$B$12:$H$2288,6,FALSE)</f>
        <v>16.43</v>
      </c>
      <c r="H926" s="60">
        <f t="shared" si="16"/>
        <v>1314.4</v>
      </c>
    </row>
    <row r="927" spans="1:8" ht="16.5" x14ac:dyDescent="0.25">
      <c r="A927" s="55" t="s">
        <v>2739</v>
      </c>
      <c r="B927" s="56" t="s">
        <v>2740</v>
      </c>
      <c r="C927" s="57" t="s">
        <v>2741</v>
      </c>
      <c r="D927" s="56" t="s">
        <v>11</v>
      </c>
      <c r="E927" s="56" t="s">
        <v>19</v>
      </c>
      <c r="F927" s="58">
        <v>80</v>
      </c>
      <c r="G927" s="59">
        <f>VLOOKUP(B927,'[3]COM DESONERAÇÃO'!$B$12:$H$2288,6,FALSE)</f>
        <v>23.74</v>
      </c>
      <c r="H927" s="60">
        <f t="shared" si="16"/>
        <v>1899.2</v>
      </c>
    </row>
    <row r="928" spans="1:8" ht="16.5" x14ac:dyDescent="0.25">
      <c r="A928" s="55" t="s">
        <v>2742</v>
      </c>
      <c r="B928" s="56" t="s">
        <v>2743</v>
      </c>
      <c r="C928" s="57" t="s">
        <v>2744</v>
      </c>
      <c r="D928" s="56" t="s">
        <v>11</v>
      </c>
      <c r="E928" s="56" t="s">
        <v>19</v>
      </c>
      <c r="F928" s="58">
        <v>80</v>
      </c>
      <c r="G928" s="59">
        <f>VLOOKUP(B928,'[3]COM DESONERAÇÃO'!$B$12:$H$2288,6,FALSE)</f>
        <v>27.86</v>
      </c>
      <c r="H928" s="60">
        <f t="shared" si="16"/>
        <v>2228.8000000000002</v>
      </c>
    </row>
    <row r="929" spans="1:8" x14ac:dyDescent="0.25">
      <c r="A929" s="55" t="s">
        <v>2745</v>
      </c>
      <c r="B929" s="56" t="s">
        <v>2746</v>
      </c>
      <c r="C929" s="57" t="s">
        <v>2747</v>
      </c>
      <c r="D929" s="56" t="s">
        <v>6792</v>
      </c>
      <c r="E929" s="56" t="s">
        <v>19</v>
      </c>
      <c r="F929" s="58">
        <v>3</v>
      </c>
      <c r="G929" s="59">
        <f>VLOOKUP(B929,'[3]COM DESONERAÇÃO'!$B$12:$H$2288,6,FALSE)</f>
        <v>29.61</v>
      </c>
      <c r="H929" s="60">
        <f t="shared" si="16"/>
        <v>88.83</v>
      </c>
    </row>
    <row r="930" spans="1:8" x14ac:dyDescent="0.25">
      <c r="A930" s="55" t="s">
        <v>2748</v>
      </c>
      <c r="B930" s="56" t="s">
        <v>2749</v>
      </c>
      <c r="C930" s="57" t="s">
        <v>2750</v>
      </c>
      <c r="D930" s="56" t="s">
        <v>6792</v>
      </c>
      <c r="E930" s="56" t="s">
        <v>19</v>
      </c>
      <c r="F930" s="58">
        <v>17</v>
      </c>
      <c r="G930" s="59">
        <f>VLOOKUP(B930,'[3]COM DESONERAÇÃO'!$B$12:$H$2288,6,FALSE)</f>
        <v>22.44</v>
      </c>
      <c r="H930" s="60">
        <f t="shared" si="16"/>
        <v>381.48</v>
      </c>
    </row>
    <row r="931" spans="1:8" x14ac:dyDescent="0.25">
      <c r="A931" s="55" t="s">
        <v>2751</v>
      </c>
      <c r="B931" s="56" t="s">
        <v>2752</v>
      </c>
      <c r="C931" s="57" t="s">
        <v>2753</v>
      </c>
      <c r="D931" s="56" t="s">
        <v>6792</v>
      </c>
      <c r="E931" s="56" t="s">
        <v>19</v>
      </c>
      <c r="F931" s="58">
        <v>35</v>
      </c>
      <c r="G931" s="59">
        <f>VLOOKUP(B931,'[3]COM DESONERAÇÃO'!$B$12:$H$2288,6,FALSE)</f>
        <v>68.83</v>
      </c>
      <c r="H931" s="60">
        <f t="shared" si="16"/>
        <v>2409.0500000000002</v>
      </c>
    </row>
    <row r="932" spans="1:8" x14ac:dyDescent="0.25">
      <c r="A932" s="55" t="s">
        <v>2754</v>
      </c>
      <c r="B932" s="56" t="s">
        <v>2755</v>
      </c>
      <c r="C932" s="57" t="s">
        <v>2756</v>
      </c>
      <c r="D932" s="56" t="s">
        <v>6792</v>
      </c>
      <c r="E932" s="56" t="s">
        <v>19</v>
      </c>
      <c r="F932" s="58">
        <v>5</v>
      </c>
      <c r="G932" s="59">
        <f>VLOOKUP(B932,'[3]COM DESONERAÇÃO'!$B$12:$H$2288,6,FALSE)</f>
        <v>292.39</v>
      </c>
      <c r="H932" s="60">
        <f t="shared" si="16"/>
        <v>1461.95</v>
      </c>
    </row>
    <row r="933" spans="1:8" x14ac:dyDescent="0.25">
      <c r="A933" s="55" t="s">
        <v>2757</v>
      </c>
      <c r="B933" s="56" t="s">
        <v>2758</v>
      </c>
      <c r="C933" s="57" t="s">
        <v>2759</v>
      </c>
      <c r="D933" s="56" t="s">
        <v>6792</v>
      </c>
      <c r="E933" s="56" t="s">
        <v>19</v>
      </c>
      <c r="F933" s="58">
        <v>5</v>
      </c>
      <c r="G933" s="59">
        <f>VLOOKUP(B933,'[3]COM DESONERAÇÃO'!$B$12:$H$2288,6,FALSE)</f>
        <v>39.67</v>
      </c>
      <c r="H933" s="60">
        <f t="shared" si="16"/>
        <v>198.35</v>
      </c>
    </row>
    <row r="934" spans="1:8" x14ac:dyDescent="0.25">
      <c r="A934" s="55" t="s">
        <v>2760</v>
      </c>
      <c r="B934" s="56" t="s">
        <v>2761</v>
      </c>
      <c r="C934" s="57" t="s">
        <v>2762</v>
      </c>
      <c r="D934" s="56" t="s">
        <v>6792</v>
      </c>
      <c r="E934" s="56" t="s">
        <v>19</v>
      </c>
      <c r="F934" s="58">
        <v>5</v>
      </c>
      <c r="G934" s="59">
        <f>VLOOKUP(B934,'[3]COM DESONERAÇÃO'!$B$12:$H$2288,6,FALSE)</f>
        <v>69.709999999999994</v>
      </c>
      <c r="H934" s="60">
        <f t="shared" si="16"/>
        <v>348.55</v>
      </c>
    </row>
    <row r="935" spans="1:8" x14ac:dyDescent="0.25">
      <c r="A935" s="55" t="s">
        <v>2763</v>
      </c>
      <c r="B935" s="56" t="s">
        <v>2764</v>
      </c>
      <c r="C935" s="57" t="s">
        <v>2765</v>
      </c>
      <c r="D935" s="56" t="s">
        <v>6792</v>
      </c>
      <c r="E935" s="56" t="s">
        <v>68</v>
      </c>
      <c r="F935" s="58">
        <v>366</v>
      </c>
      <c r="G935" s="59">
        <f>VLOOKUP(B935,'[3]COM DESONERAÇÃO'!$B$12:$H$2288,6,FALSE)</f>
        <v>48.31</v>
      </c>
      <c r="H935" s="60">
        <f t="shared" si="16"/>
        <v>17681.46</v>
      </c>
    </row>
    <row r="936" spans="1:8" x14ac:dyDescent="0.25">
      <c r="A936" s="55" t="s">
        <v>2766</v>
      </c>
      <c r="B936" s="56" t="s">
        <v>2767</v>
      </c>
      <c r="C936" s="57" t="s">
        <v>2768</v>
      </c>
      <c r="D936" s="56" t="s">
        <v>6792</v>
      </c>
      <c r="E936" s="56" t="s">
        <v>68</v>
      </c>
      <c r="F936" s="58">
        <v>269</v>
      </c>
      <c r="G936" s="59">
        <f>VLOOKUP(B936,'[3]COM DESONERAÇÃO'!$B$12:$H$2288,6,FALSE)</f>
        <v>58.77</v>
      </c>
      <c r="H936" s="60">
        <f t="shared" si="16"/>
        <v>15809.13</v>
      </c>
    </row>
    <row r="937" spans="1:8" x14ac:dyDescent="0.25">
      <c r="A937" s="55" t="s">
        <v>2769</v>
      </c>
      <c r="B937" s="56" t="s">
        <v>2770</v>
      </c>
      <c r="C937" s="57" t="s">
        <v>2771</v>
      </c>
      <c r="D937" s="56" t="s">
        <v>6792</v>
      </c>
      <c r="E937" s="56" t="s">
        <v>68</v>
      </c>
      <c r="F937" s="58">
        <v>182</v>
      </c>
      <c r="G937" s="59">
        <f>VLOOKUP(B937,'[3]COM DESONERAÇÃO'!$B$12:$H$2288,6,FALSE)</f>
        <v>79.53</v>
      </c>
      <c r="H937" s="60">
        <f t="shared" si="16"/>
        <v>14474.46</v>
      </c>
    </row>
    <row r="938" spans="1:8" x14ac:dyDescent="0.25">
      <c r="A938" s="55" t="s">
        <v>2772</v>
      </c>
      <c r="B938" s="56" t="s">
        <v>2773</v>
      </c>
      <c r="C938" s="57" t="s">
        <v>2774</v>
      </c>
      <c r="D938" s="56" t="s">
        <v>6792</v>
      </c>
      <c r="E938" s="56" t="s">
        <v>68</v>
      </c>
      <c r="F938" s="58">
        <v>139</v>
      </c>
      <c r="G938" s="59">
        <f>VLOOKUP(B938,'[3]COM DESONERAÇÃO'!$B$12:$H$2288,6,FALSE)</f>
        <v>90.88</v>
      </c>
      <c r="H938" s="60">
        <f t="shared" si="16"/>
        <v>12632.32</v>
      </c>
    </row>
    <row r="939" spans="1:8" x14ac:dyDescent="0.25">
      <c r="A939" s="55" t="s">
        <v>2775</v>
      </c>
      <c r="B939" s="56" t="s">
        <v>2776</v>
      </c>
      <c r="C939" s="57" t="s">
        <v>2777</v>
      </c>
      <c r="D939" s="56" t="s">
        <v>6792</v>
      </c>
      <c r="E939" s="56" t="s">
        <v>68</v>
      </c>
      <c r="F939" s="58">
        <v>36</v>
      </c>
      <c r="G939" s="59">
        <f>VLOOKUP(B939,'[3]COM DESONERAÇÃO'!$B$12:$H$2288,6,FALSE)</f>
        <v>108.35</v>
      </c>
      <c r="H939" s="60">
        <f t="shared" si="16"/>
        <v>3900.6</v>
      </c>
    </row>
    <row r="940" spans="1:8" ht="24.75" x14ac:dyDescent="0.25">
      <c r="A940" s="55" t="s">
        <v>2778</v>
      </c>
      <c r="B940" s="56" t="s">
        <v>2779</v>
      </c>
      <c r="C940" s="57" t="s">
        <v>2780</v>
      </c>
      <c r="D940" s="56" t="s">
        <v>11</v>
      </c>
      <c r="E940" s="56" t="s">
        <v>68</v>
      </c>
      <c r="F940" s="58">
        <v>120</v>
      </c>
      <c r="G940" s="59">
        <f>VLOOKUP(B940,'[3]COM DESONERAÇÃO'!$B$12:$H$2288,6,FALSE)</f>
        <v>14.99</v>
      </c>
      <c r="H940" s="60">
        <f t="shared" si="16"/>
        <v>1798.8</v>
      </c>
    </row>
    <row r="941" spans="1:8" ht="24.75" x14ac:dyDescent="0.25">
      <c r="A941" s="55" t="s">
        <v>2781</v>
      </c>
      <c r="B941" s="56" t="s">
        <v>2782</v>
      </c>
      <c r="C941" s="57" t="s">
        <v>2783</v>
      </c>
      <c r="D941" s="56" t="s">
        <v>11</v>
      </c>
      <c r="E941" s="56" t="s">
        <v>68</v>
      </c>
      <c r="F941" s="58">
        <v>9</v>
      </c>
      <c r="G941" s="59">
        <f>VLOOKUP(B941,'[3]COM DESONERAÇÃO'!$B$12:$H$2288,6,FALSE)</f>
        <v>16.84</v>
      </c>
      <c r="H941" s="60">
        <f t="shared" si="16"/>
        <v>151.56</v>
      </c>
    </row>
    <row r="942" spans="1:8" ht="24.75" x14ac:dyDescent="0.25">
      <c r="A942" s="55" t="s">
        <v>2784</v>
      </c>
      <c r="B942" s="56" t="s">
        <v>2785</v>
      </c>
      <c r="C942" s="57" t="s">
        <v>2786</v>
      </c>
      <c r="D942" s="56" t="s">
        <v>11</v>
      </c>
      <c r="E942" s="56" t="s">
        <v>68</v>
      </c>
      <c r="F942" s="58">
        <v>10</v>
      </c>
      <c r="G942" s="59">
        <f>VLOOKUP(B942,'[3]COM DESONERAÇÃO'!$B$12:$H$2288,6,FALSE)</f>
        <v>20.71</v>
      </c>
      <c r="H942" s="60">
        <f t="shared" si="16"/>
        <v>207.1</v>
      </c>
    </row>
    <row r="943" spans="1:8" ht="24.75" x14ac:dyDescent="0.25">
      <c r="A943" s="55" t="s">
        <v>2787</v>
      </c>
      <c r="B943" s="56" t="s">
        <v>2788</v>
      </c>
      <c r="C943" s="57" t="s">
        <v>2789</v>
      </c>
      <c r="D943" s="56" t="s">
        <v>11</v>
      </c>
      <c r="E943" s="56" t="s">
        <v>68</v>
      </c>
      <c r="F943" s="58">
        <v>2</v>
      </c>
      <c r="G943" s="59">
        <f>VLOOKUP(B943,'[3]COM DESONERAÇÃO'!$B$12:$H$2288,6,FALSE)</f>
        <v>24.53</v>
      </c>
      <c r="H943" s="60">
        <f t="shared" si="16"/>
        <v>49.06</v>
      </c>
    </row>
    <row r="944" spans="1:8" ht="24.75" x14ac:dyDescent="0.25">
      <c r="A944" s="55" t="s">
        <v>2790</v>
      </c>
      <c r="B944" s="56" t="s">
        <v>2791</v>
      </c>
      <c r="C944" s="57" t="s">
        <v>2792</v>
      </c>
      <c r="D944" s="56" t="s">
        <v>11</v>
      </c>
      <c r="E944" s="56" t="s">
        <v>68</v>
      </c>
      <c r="F944" s="58">
        <v>3</v>
      </c>
      <c r="G944" s="59">
        <f>VLOOKUP(B944,'[3]COM DESONERAÇÃO'!$B$12:$H$2288,6,FALSE)</f>
        <v>18.73</v>
      </c>
      <c r="H944" s="60">
        <f t="shared" si="16"/>
        <v>56.19</v>
      </c>
    </row>
    <row r="945" spans="1:8" ht="24.75" x14ac:dyDescent="0.25">
      <c r="A945" s="55" t="s">
        <v>2793</v>
      </c>
      <c r="B945" s="56" t="s">
        <v>2794</v>
      </c>
      <c r="C945" s="57" t="s">
        <v>2795</v>
      </c>
      <c r="D945" s="56" t="s">
        <v>11</v>
      </c>
      <c r="E945" s="56" t="s">
        <v>68</v>
      </c>
      <c r="F945" s="58">
        <v>5</v>
      </c>
      <c r="G945" s="59">
        <f>VLOOKUP(B945,'[3]COM DESONERAÇÃO'!$B$12:$H$2288,6,FALSE)</f>
        <v>26.79</v>
      </c>
      <c r="H945" s="60">
        <f t="shared" si="16"/>
        <v>133.94999999999999</v>
      </c>
    </row>
    <row r="946" spans="1:8" ht="24.75" x14ac:dyDescent="0.25">
      <c r="A946" s="55" t="s">
        <v>2796</v>
      </c>
      <c r="B946" s="56" t="s">
        <v>2797</v>
      </c>
      <c r="C946" s="57" t="s">
        <v>2798</v>
      </c>
      <c r="D946" s="56" t="s">
        <v>11</v>
      </c>
      <c r="E946" s="56" t="s">
        <v>68</v>
      </c>
      <c r="F946" s="58">
        <v>5</v>
      </c>
      <c r="G946" s="59">
        <f>VLOOKUP(B946,'[3]COM DESONERAÇÃO'!$B$12:$H$2288,6,FALSE)</f>
        <v>36.68</v>
      </c>
      <c r="H946" s="60">
        <f t="shared" si="16"/>
        <v>183.4</v>
      </c>
    </row>
    <row r="947" spans="1:8" ht="24.75" x14ac:dyDescent="0.25">
      <c r="A947" s="55" t="s">
        <v>2799</v>
      </c>
      <c r="B947" s="56" t="s">
        <v>2800</v>
      </c>
      <c r="C947" s="57" t="s">
        <v>2801</v>
      </c>
      <c r="D947" s="56" t="s">
        <v>11</v>
      </c>
      <c r="E947" s="56" t="s">
        <v>68</v>
      </c>
      <c r="F947" s="58">
        <v>5</v>
      </c>
      <c r="G947" s="59">
        <f>VLOOKUP(B947,'[3]COM DESONERAÇÃO'!$B$12:$H$2288,6,FALSE)</f>
        <v>44.43</v>
      </c>
      <c r="H947" s="60">
        <f t="shared" si="16"/>
        <v>222.15</v>
      </c>
    </row>
    <row r="948" spans="1:8" ht="24.75" x14ac:dyDescent="0.25">
      <c r="A948" s="55" t="s">
        <v>2802</v>
      </c>
      <c r="B948" s="56" t="s">
        <v>2803</v>
      </c>
      <c r="C948" s="57" t="s">
        <v>2804</v>
      </c>
      <c r="D948" s="56" t="s">
        <v>11</v>
      </c>
      <c r="E948" s="56" t="s">
        <v>68</v>
      </c>
      <c r="F948" s="58">
        <v>5</v>
      </c>
      <c r="G948" s="59">
        <f>VLOOKUP(B948,'[3]COM DESONERAÇÃO'!$B$12:$H$2288,6,FALSE)</f>
        <v>66.040000000000006</v>
      </c>
      <c r="H948" s="60">
        <f t="shared" si="16"/>
        <v>330.2</v>
      </c>
    </row>
    <row r="949" spans="1:8" ht="24.75" x14ac:dyDescent="0.25">
      <c r="A949" s="55" t="s">
        <v>2805</v>
      </c>
      <c r="B949" s="56" t="s">
        <v>2806</v>
      </c>
      <c r="C949" s="57" t="s">
        <v>2807</v>
      </c>
      <c r="D949" s="56" t="s">
        <v>11</v>
      </c>
      <c r="E949" s="56" t="s">
        <v>68</v>
      </c>
      <c r="F949" s="58">
        <v>100</v>
      </c>
      <c r="G949" s="59">
        <f>VLOOKUP(B949,'[3]COM DESONERAÇÃO'!$B$12:$H$2288,6,FALSE)</f>
        <v>10.84</v>
      </c>
      <c r="H949" s="60">
        <f t="shared" si="16"/>
        <v>1084</v>
      </c>
    </row>
    <row r="950" spans="1:8" ht="24.75" x14ac:dyDescent="0.25">
      <c r="A950" s="55" t="s">
        <v>2808</v>
      </c>
      <c r="B950" s="56" t="s">
        <v>2809</v>
      </c>
      <c r="C950" s="57" t="s">
        <v>2810</v>
      </c>
      <c r="D950" s="56" t="s">
        <v>11</v>
      </c>
      <c r="E950" s="56" t="s">
        <v>68</v>
      </c>
      <c r="F950" s="58">
        <v>200</v>
      </c>
      <c r="G950" s="59">
        <f>VLOOKUP(B950,'[3]COM DESONERAÇÃO'!$B$12:$H$2288,6,FALSE)</f>
        <v>14.41</v>
      </c>
      <c r="H950" s="60">
        <f t="shared" si="16"/>
        <v>2882</v>
      </c>
    </row>
    <row r="951" spans="1:8" x14ac:dyDescent="0.25">
      <c r="A951" s="55" t="s">
        <v>2811</v>
      </c>
      <c r="B951" s="56" t="s">
        <v>2812</v>
      </c>
      <c r="C951" s="57" t="s">
        <v>2813</v>
      </c>
      <c r="D951" s="56" t="s">
        <v>6792</v>
      </c>
      <c r="E951" s="56" t="s">
        <v>68</v>
      </c>
      <c r="F951" s="58">
        <v>13</v>
      </c>
      <c r="G951" s="59">
        <f>VLOOKUP(B951,'[3]COM DESONERAÇÃO'!$B$12:$H$2288,6,FALSE)</f>
        <v>26.03</v>
      </c>
      <c r="H951" s="60">
        <f t="shared" si="16"/>
        <v>338.39</v>
      </c>
    </row>
    <row r="952" spans="1:8" x14ac:dyDescent="0.25">
      <c r="A952" s="55" t="s">
        <v>2814</v>
      </c>
      <c r="B952" s="56" t="s">
        <v>2815</v>
      </c>
      <c r="C952" s="57" t="s">
        <v>2816</v>
      </c>
      <c r="D952" s="56" t="s">
        <v>6792</v>
      </c>
      <c r="E952" s="56" t="s">
        <v>68</v>
      </c>
      <c r="F952" s="58">
        <v>6</v>
      </c>
      <c r="G952" s="59">
        <f>VLOOKUP(B952,'[3]COM DESONERAÇÃO'!$B$12:$H$2288,6,FALSE)</f>
        <v>31.88</v>
      </c>
      <c r="H952" s="60">
        <f t="shared" si="16"/>
        <v>191.28</v>
      </c>
    </row>
    <row r="953" spans="1:8" x14ac:dyDescent="0.25">
      <c r="A953" s="55" t="s">
        <v>2817</v>
      </c>
      <c r="B953" s="56" t="s">
        <v>2818</v>
      </c>
      <c r="C953" s="57" t="s">
        <v>1568</v>
      </c>
      <c r="D953" s="56" t="s">
        <v>6792</v>
      </c>
      <c r="E953" s="56" t="s">
        <v>68</v>
      </c>
      <c r="F953" s="58">
        <v>2</v>
      </c>
      <c r="G953" s="59">
        <f>VLOOKUP(B953,'[3]COM DESONERAÇÃO'!$B$12:$H$2288,6,FALSE)</f>
        <v>21.22</v>
      </c>
      <c r="H953" s="60">
        <f t="shared" si="16"/>
        <v>42.44</v>
      </c>
    </row>
    <row r="954" spans="1:8" x14ac:dyDescent="0.25">
      <c r="A954" s="55" t="s">
        <v>2819</v>
      </c>
      <c r="B954" s="56" t="s">
        <v>2820</v>
      </c>
      <c r="C954" s="57" t="s">
        <v>2821</v>
      </c>
      <c r="D954" s="56" t="s">
        <v>6792</v>
      </c>
      <c r="E954" s="56" t="s">
        <v>19</v>
      </c>
      <c r="F954" s="58">
        <v>4</v>
      </c>
      <c r="G954" s="59">
        <f>VLOOKUP(B954,'[3]COM DESONERAÇÃO'!$B$12:$H$2288,6,FALSE)</f>
        <v>346</v>
      </c>
      <c r="H954" s="60">
        <f t="shared" si="16"/>
        <v>1384</v>
      </c>
    </row>
    <row r="955" spans="1:8" ht="33" x14ac:dyDescent="0.25">
      <c r="A955" s="55" t="s">
        <v>2822</v>
      </c>
      <c r="B955" s="56" t="s">
        <v>2823</v>
      </c>
      <c r="C955" s="57" t="s">
        <v>2824</v>
      </c>
      <c r="D955" s="56" t="s">
        <v>11</v>
      </c>
      <c r="E955" s="56" t="s">
        <v>19</v>
      </c>
      <c r="F955" s="58">
        <v>15</v>
      </c>
      <c r="G955" s="59">
        <f>VLOOKUP(B955,'[3]COM DESONERAÇÃO'!$B$12:$H$2288,6,FALSE)</f>
        <v>355.83</v>
      </c>
      <c r="H955" s="60">
        <f t="shared" si="16"/>
        <v>5337.45</v>
      </c>
    </row>
    <row r="956" spans="1:8" ht="33" x14ac:dyDescent="0.25">
      <c r="A956" s="55" t="s">
        <v>2825</v>
      </c>
      <c r="B956" s="56" t="s">
        <v>2826</v>
      </c>
      <c r="C956" s="57" t="s">
        <v>2827</v>
      </c>
      <c r="D956" s="56" t="s">
        <v>11</v>
      </c>
      <c r="E956" s="56" t="s">
        <v>19</v>
      </c>
      <c r="F956" s="58">
        <v>36</v>
      </c>
      <c r="G956" s="59">
        <f>VLOOKUP(B956,'[3]COM DESONERAÇÃO'!$B$12:$H$2288,6,FALSE)</f>
        <v>486.74</v>
      </c>
      <c r="H956" s="60">
        <f t="shared" ref="H956:H1019" si="17">ROUND(F956*G956,2)</f>
        <v>17522.64</v>
      </c>
    </row>
    <row r="957" spans="1:8" ht="33" x14ac:dyDescent="0.25">
      <c r="A957" s="55" t="s">
        <v>2828</v>
      </c>
      <c r="B957" s="56" t="s">
        <v>2829</v>
      </c>
      <c r="C957" s="57" t="s">
        <v>2830</v>
      </c>
      <c r="D957" s="56" t="s">
        <v>11</v>
      </c>
      <c r="E957" s="56" t="s">
        <v>19</v>
      </c>
      <c r="F957" s="58">
        <v>17</v>
      </c>
      <c r="G957" s="59">
        <f>VLOOKUP(B957,'[3]COM DESONERAÇÃO'!$B$12:$H$2288,6,FALSE)</f>
        <v>509.89</v>
      </c>
      <c r="H957" s="60">
        <f t="shared" si="17"/>
        <v>8668.1299999999992</v>
      </c>
    </row>
    <row r="958" spans="1:8" x14ac:dyDescent="0.25">
      <c r="A958" s="55" t="s">
        <v>2831</v>
      </c>
      <c r="B958" s="56" t="s">
        <v>2832</v>
      </c>
      <c r="C958" s="57" t="s">
        <v>2833</v>
      </c>
      <c r="D958" s="56" t="s">
        <v>6792</v>
      </c>
      <c r="E958" s="56" t="s">
        <v>19</v>
      </c>
      <c r="F958" s="58">
        <v>26</v>
      </c>
      <c r="G958" s="59">
        <f>VLOOKUP(B958,'[3]COM DESONERAÇÃO'!$B$12:$H$2288,6,FALSE)</f>
        <v>886.45</v>
      </c>
      <c r="H958" s="60">
        <f t="shared" si="17"/>
        <v>23047.7</v>
      </c>
    </row>
    <row r="959" spans="1:8" x14ac:dyDescent="0.25">
      <c r="A959" s="55" t="s">
        <v>2834</v>
      </c>
      <c r="B959" s="56" t="s">
        <v>2835</v>
      </c>
      <c r="C959" s="57" t="s">
        <v>2836</v>
      </c>
      <c r="D959" s="56" t="s">
        <v>6792</v>
      </c>
      <c r="E959" s="56" t="s">
        <v>68</v>
      </c>
      <c r="F959" s="58">
        <v>5</v>
      </c>
      <c r="G959" s="59">
        <f>VLOOKUP(B959,'[3]COM DESONERAÇÃO'!$B$12:$H$2288,6,FALSE)</f>
        <v>16.04</v>
      </c>
      <c r="H959" s="60">
        <f t="shared" si="17"/>
        <v>80.2</v>
      </c>
    </row>
    <row r="960" spans="1:8" x14ac:dyDescent="0.25">
      <c r="A960" s="55" t="s">
        <v>2837</v>
      </c>
      <c r="B960" s="56" t="s">
        <v>2838</v>
      </c>
      <c r="C960" s="57" t="s">
        <v>2839</v>
      </c>
      <c r="D960" s="56" t="s">
        <v>6792</v>
      </c>
      <c r="E960" s="56" t="s">
        <v>68</v>
      </c>
      <c r="F960" s="58">
        <v>3</v>
      </c>
      <c r="G960" s="59">
        <f>VLOOKUP(B960,'[3]COM DESONERAÇÃO'!$B$12:$H$2288,6,FALSE)</f>
        <v>22.77</v>
      </c>
      <c r="H960" s="60">
        <f t="shared" si="17"/>
        <v>68.31</v>
      </c>
    </row>
    <row r="961" spans="1:8" x14ac:dyDescent="0.25">
      <c r="A961" s="55" t="s">
        <v>2840</v>
      </c>
      <c r="B961" s="56" t="s">
        <v>2841</v>
      </c>
      <c r="C961" s="57" t="s">
        <v>2842</v>
      </c>
      <c r="D961" s="56" t="s">
        <v>6792</v>
      </c>
      <c r="E961" s="56" t="s">
        <v>68</v>
      </c>
      <c r="F961" s="58">
        <v>3</v>
      </c>
      <c r="G961" s="59">
        <f>VLOOKUP(B961,'[3]COM DESONERAÇÃO'!$B$12:$H$2288,6,FALSE)</f>
        <v>39.31</v>
      </c>
      <c r="H961" s="60">
        <f t="shared" si="17"/>
        <v>117.93</v>
      </c>
    </row>
    <row r="962" spans="1:8" ht="16.5" x14ac:dyDescent="0.25">
      <c r="A962" s="55" t="s">
        <v>2843</v>
      </c>
      <c r="B962" s="56" t="s">
        <v>2844</v>
      </c>
      <c r="C962" s="57" t="s">
        <v>2845</v>
      </c>
      <c r="D962" s="56" t="s">
        <v>11</v>
      </c>
      <c r="E962" s="56" t="s">
        <v>19</v>
      </c>
      <c r="F962" s="58">
        <v>57</v>
      </c>
      <c r="G962" s="59">
        <f>VLOOKUP(B962,'[3]COM DESONERAÇÃO'!$B$12:$H$2288,6,FALSE)</f>
        <v>87.63</v>
      </c>
      <c r="H962" s="60">
        <f t="shared" si="17"/>
        <v>4994.91</v>
      </c>
    </row>
    <row r="963" spans="1:8" x14ac:dyDescent="0.25">
      <c r="A963" s="55" t="s">
        <v>2846</v>
      </c>
      <c r="B963" s="56" t="s">
        <v>2847</v>
      </c>
      <c r="C963" s="57" t="s">
        <v>2591</v>
      </c>
      <c r="D963" s="56" t="s">
        <v>6792</v>
      </c>
      <c r="E963" s="56" t="s">
        <v>19</v>
      </c>
      <c r="F963" s="58">
        <v>92</v>
      </c>
      <c r="G963" s="59">
        <f>VLOOKUP(B963,'[3]COM DESONERAÇÃO'!$B$12:$H$2288,6,FALSE)</f>
        <v>115.84</v>
      </c>
      <c r="H963" s="60">
        <f t="shared" si="17"/>
        <v>10657.28</v>
      </c>
    </row>
    <row r="964" spans="1:8" ht="16.5" x14ac:dyDescent="0.25">
      <c r="A964" s="55" t="s">
        <v>2848</v>
      </c>
      <c r="B964" s="56" t="s">
        <v>2849</v>
      </c>
      <c r="C964" s="57" t="s">
        <v>2850</v>
      </c>
      <c r="D964" s="56" t="s">
        <v>11</v>
      </c>
      <c r="E964" s="56" t="s">
        <v>19</v>
      </c>
      <c r="F964" s="58">
        <v>367</v>
      </c>
      <c r="G964" s="59">
        <f>VLOOKUP(B964,'[3]COM DESONERAÇÃO'!$B$12:$H$2288,6,FALSE)</f>
        <v>16.91</v>
      </c>
      <c r="H964" s="60">
        <f t="shared" si="17"/>
        <v>6205.97</v>
      </c>
    </row>
    <row r="965" spans="1:8" ht="16.5" x14ac:dyDescent="0.25">
      <c r="A965" s="55" t="s">
        <v>2851</v>
      </c>
      <c r="B965" s="56" t="s">
        <v>2852</v>
      </c>
      <c r="C965" s="57" t="s">
        <v>2853</v>
      </c>
      <c r="D965" s="56" t="s">
        <v>11</v>
      </c>
      <c r="E965" s="56" t="s">
        <v>19</v>
      </c>
      <c r="F965" s="58">
        <v>98</v>
      </c>
      <c r="G965" s="59">
        <f>VLOOKUP(B965,'[3]COM DESONERAÇÃO'!$B$12:$H$2288,6,FALSE)</f>
        <v>91.21</v>
      </c>
      <c r="H965" s="60">
        <f t="shared" si="17"/>
        <v>8938.58</v>
      </c>
    </row>
    <row r="966" spans="1:8" ht="16.5" x14ac:dyDescent="0.25">
      <c r="A966" s="55" t="s">
        <v>2854</v>
      </c>
      <c r="B966" s="56" t="s">
        <v>2855</v>
      </c>
      <c r="C966" s="57" t="s">
        <v>2856</v>
      </c>
      <c r="D966" s="56" t="s">
        <v>11</v>
      </c>
      <c r="E966" s="56" t="s">
        <v>19</v>
      </c>
      <c r="F966" s="58">
        <v>98</v>
      </c>
      <c r="G966" s="59">
        <f>VLOOKUP(B966,'[3]COM DESONERAÇÃO'!$B$12:$H$2288,6,FALSE)</f>
        <v>166.83</v>
      </c>
      <c r="H966" s="60">
        <f t="shared" si="17"/>
        <v>16349.34</v>
      </c>
    </row>
    <row r="967" spans="1:8" x14ac:dyDescent="0.25">
      <c r="A967" s="55" t="s">
        <v>2857</v>
      </c>
      <c r="B967" s="56" t="s">
        <v>2858</v>
      </c>
      <c r="C967" s="57" t="s">
        <v>2859</v>
      </c>
      <c r="D967" s="56" t="s">
        <v>6792</v>
      </c>
      <c r="E967" s="56" t="s">
        <v>19</v>
      </c>
      <c r="F967" s="58">
        <v>5</v>
      </c>
      <c r="G967" s="59">
        <f>VLOOKUP(B967,'[3]COM DESONERAÇÃO'!$B$12:$H$2288,6,FALSE)</f>
        <v>1823.66</v>
      </c>
      <c r="H967" s="60">
        <f t="shared" si="17"/>
        <v>9118.2999999999993</v>
      </c>
    </row>
    <row r="968" spans="1:8" x14ac:dyDescent="0.25">
      <c r="A968" s="55" t="s">
        <v>2860</v>
      </c>
      <c r="B968" s="56" t="s">
        <v>2861</v>
      </c>
      <c r="C968" s="57" t="s">
        <v>2862</v>
      </c>
      <c r="D968" s="56" t="s">
        <v>6792</v>
      </c>
      <c r="E968" s="56" t="s">
        <v>19</v>
      </c>
      <c r="F968" s="58">
        <v>5</v>
      </c>
      <c r="G968" s="59">
        <f>VLOOKUP(B968,'[3]COM DESONERAÇÃO'!$B$12:$H$2288,6,FALSE)</f>
        <v>1613.22</v>
      </c>
      <c r="H968" s="60">
        <f t="shared" si="17"/>
        <v>8066.1</v>
      </c>
    </row>
    <row r="969" spans="1:8" x14ac:dyDescent="0.25">
      <c r="A969" s="55" t="s">
        <v>2863</v>
      </c>
      <c r="B969" s="56" t="s">
        <v>2864</v>
      </c>
      <c r="C969" s="57" t="s">
        <v>2865</v>
      </c>
      <c r="D969" s="56" t="s">
        <v>6792</v>
      </c>
      <c r="E969" s="56" t="s">
        <v>19</v>
      </c>
      <c r="F969" s="58">
        <v>5</v>
      </c>
      <c r="G969" s="59">
        <f>VLOOKUP(B969,'[3]COM DESONERAÇÃO'!$B$12:$H$2288,6,FALSE)</f>
        <v>1870.33</v>
      </c>
      <c r="H969" s="60">
        <f t="shared" si="17"/>
        <v>9351.65</v>
      </c>
    </row>
    <row r="970" spans="1:8" x14ac:dyDescent="0.25">
      <c r="A970" s="55" t="s">
        <v>2866</v>
      </c>
      <c r="B970" s="56" t="s">
        <v>2867</v>
      </c>
      <c r="C970" s="57" t="s">
        <v>2868</v>
      </c>
      <c r="D970" s="56" t="s">
        <v>6792</v>
      </c>
      <c r="E970" s="56" t="s">
        <v>19</v>
      </c>
      <c r="F970" s="58">
        <v>5</v>
      </c>
      <c r="G970" s="59">
        <f>VLOOKUP(B970,'[3]COM DESONERAÇÃO'!$B$12:$H$2288,6,FALSE)</f>
        <v>868.57</v>
      </c>
      <c r="H970" s="60">
        <f t="shared" si="17"/>
        <v>4342.8500000000004</v>
      </c>
    </row>
    <row r="971" spans="1:8" x14ac:dyDescent="0.25">
      <c r="A971" s="55" t="s">
        <v>2869</v>
      </c>
      <c r="B971" s="56" t="s">
        <v>2870</v>
      </c>
      <c r="C971" s="57" t="s">
        <v>2871</v>
      </c>
      <c r="D971" s="56" t="s">
        <v>6792</v>
      </c>
      <c r="E971" s="56" t="s">
        <v>19</v>
      </c>
      <c r="F971" s="58">
        <v>5</v>
      </c>
      <c r="G971" s="59">
        <f>VLOOKUP(B971,'[3]COM DESONERAÇÃO'!$B$12:$H$2288,6,FALSE)</f>
        <v>916.11</v>
      </c>
      <c r="H971" s="60">
        <f t="shared" si="17"/>
        <v>4580.55</v>
      </c>
    </row>
    <row r="972" spans="1:8" x14ac:dyDescent="0.25">
      <c r="A972" s="55" t="s">
        <v>2872</v>
      </c>
      <c r="B972" s="56" t="s">
        <v>2873</v>
      </c>
      <c r="C972" s="57" t="s">
        <v>2874</v>
      </c>
      <c r="D972" s="56" t="s">
        <v>6792</v>
      </c>
      <c r="E972" s="56" t="s">
        <v>19</v>
      </c>
      <c r="F972" s="58">
        <v>5</v>
      </c>
      <c r="G972" s="59">
        <f>VLOOKUP(B972,'[3]COM DESONERAÇÃO'!$B$12:$H$2288,6,FALSE)</f>
        <v>934.88</v>
      </c>
      <c r="H972" s="60">
        <f t="shared" si="17"/>
        <v>4674.3999999999996</v>
      </c>
    </row>
    <row r="973" spans="1:8" x14ac:dyDescent="0.25">
      <c r="A973" s="55" t="s">
        <v>2875</v>
      </c>
      <c r="B973" s="56" t="s">
        <v>2876</v>
      </c>
      <c r="C973" s="57" t="s">
        <v>2877</v>
      </c>
      <c r="D973" s="56" t="s">
        <v>6792</v>
      </c>
      <c r="E973" s="56" t="s">
        <v>19</v>
      </c>
      <c r="F973" s="58">
        <v>5</v>
      </c>
      <c r="G973" s="59">
        <f>VLOOKUP(B973,'[3]COM DESONERAÇÃO'!$B$12:$H$2288,6,FALSE)</f>
        <v>988.51</v>
      </c>
      <c r="H973" s="60">
        <f t="shared" si="17"/>
        <v>4942.55</v>
      </c>
    </row>
    <row r="974" spans="1:8" x14ac:dyDescent="0.25">
      <c r="A974" s="55" t="s">
        <v>2878</v>
      </c>
      <c r="B974" s="56" t="s">
        <v>2879</v>
      </c>
      <c r="C974" s="57" t="s">
        <v>2880</v>
      </c>
      <c r="D974" s="56" t="s">
        <v>6792</v>
      </c>
      <c r="E974" s="56" t="s">
        <v>19</v>
      </c>
      <c r="F974" s="58">
        <v>5</v>
      </c>
      <c r="G974" s="59">
        <f>VLOOKUP(B974,'[3]COM DESONERAÇÃO'!$B$12:$H$2288,6,FALSE)</f>
        <v>1195.95</v>
      </c>
      <c r="H974" s="60">
        <f t="shared" si="17"/>
        <v>5979.75</v>
      </c>
    </row>
    <row r="975" spans="1:8" x14ac:dyDescent="0.25">
      <c r="A975" s="55" t="s">
        <v>2881</v>
      </c>
      <c r="B975" s="56" t="s">
        <v>2882</v>
      </c>
      <c r="C975" s="57" t="s">
        <v>2883</v>
      </c>
      <c r="D975" s="56" t="s">
        <v>6792</v>
      </c>
      <c r="E975" s="56" t="s">
        <v>19</v>
      </c>
      <c r="F975" s="58">
        <v>5</v>
      </c>
      <c r="G975" s="59">
        <f>VLOOKUP(B975,'[3]COM DESONERAÇÃO'!$B$12:$H$2288,6,FALSE)</f>
        <v>862.42</v>
      </c>
      <c r="H975" s="60">
        <f t="shared" si="17"/>
        <v>4312.1000000000004</v>
      </c>
    </row>
    <row r="976" spans="1:8" x14ac:dyDescent="0.25">
      <c r="A976" s="55" t="s">
        <v>2884</v>
      </c>
      <c r="B976" s="56" t="s">
        <v>2885</v>
      </c>
      <c r="C976" s="57" t="s">
        <v>2886</v>
      </c>
      <c r="D976" s="56" t="s">
        <v>6792</v>
      </c>
      <c r="E976" s="56" t="s">
        <v>19</v>
      </c>
      <c r="F976" s="58">
        <v>5</v>
      </c>
      <c r="G976" s="59">
        <f>VLOOKUP(B976,'[3]COM DESONERAÇÃO'!$B$12:$H$2288,6,FALSE)</f>
        <v>909.96</v>
      </c>
      <c r="H976" s="60">
        <f t="shared" si="17"/>
        <v>4549.8</v>
      </c>
    </row>
    <row r="977" spans="1:8" x14ac:dyDescent="0.25">
      <c r="A977" s="55" t="s">
        <v>2887</v>
      </c>
      <c r="B977" s="56" t="s">
        <v>2888</v>
      </c>
      <c r="C977" s="57" t="s">
        <v>2889</v>
      </c>
      <c r="D977" s="56" t="s">
        <v>6792</v>
      </c>
      <c r="E977" s="56" t="s">
        <v>19</v>
      </c>
      <c r="F977" s="58">
        <v>5</v>
      </c>
      <c r="G977" s="59">
        <f>VLOOKUP(B977,'[3]COM DESONERAÇÃO'!$B$12:$H$2288,6,FALSE)</f>
        <v>454.9</v>
      </c>
      <c r="H977" s="60">
        <f t="shared" si="17"/>
        <v>2274.5</v>
      </c>
    </row>
    <row r="978" spans="1:8" x14ac:dyDescent="0.25">
      <c r="A978" s="55" t="s">
        <v>2890</v>
      </c>
      <c r="B978" s="56" t="s">
        <v>2891</v>
      </c>
      <c r="C978" s="57" t="s">
        <v>2892</v>
      </c>
      <c r="D978" s="56" t="s">
        <v>6792</v>
      </c>
      <c r="E978" s="56" t="s">
        <v>19</v>
      </c>
      <c r="F978" s="58">
        <v>5</v>
      </c>
      <c r="G978" s="59">
        <f>VLOOKUP(B978,'[3]COM DESONERAÇÃO'!$B$12:$H$2288,6,FALSE)</f>
        <v>483.7</v>
      </c>
      <c r="H978" s="60">
        <f t="shared" si="17"/>
        <v>2418.5</v>
      </c>
    </row>
    <row r="979" spans="1:8" x14ac:dyDescent="0.25">
      <c r="A979" s="55" t="s">
        <v>2893</v>
      </c>
      <c r="B979" s="56" t="s">
        <v>2894</v>
      </c>
      <c r="C979" s="57" t="s">
        <v>2895</v>
      </c>
      <c r="D979" s="56" t="s">
        <v>6792</v>
      </c>
      <c r="E979" s="56" t="s">
        <v>19</v>
      </c>
      <c r="F979" s="58">
        <v>5</v>
      </c>
      <c r="G979" s="59">
        <f>VLOOKUP(B979,'[3]COM DESONERAÇÃO'!$B$12:$H$2288,6,FALSE)</f>
        <v>456.09</v>
      </c>
      <c r="H979" s="60">
        <f t="shared" si="17"/>
        <v>2280.4499999999998</v>
      </c>
    </row>
    <row r="980" spans="1:8" x14ac:dyDescent="0.25">
      <c r="A980" s="55" t="s">
        <v>2896</v>
      </c>
      <c r="B980" s="56" t="s">
        <v>2897</v>
      </c>
      <c r="C980" s="57" t="s">
        <v>2898</v>
      </c>
      <c r="D980" s="56" t="s">
        <v>6792</v>
      </c>
      <c r="E980" s="56" t="s">
        <v>19</v>
      </c>
      <c r="F980" s="58">
        <v>5</v>
      </c>
      <c r="G980" s="59">
        <f>VLOOKUP(B980,'[3]COM DESONERAÇÃO'!$B$12:$H$2288,6,FALSE)</f>
        <v>619.04</v>
      </c>
      <c r="H980" s="60">
        <f t="shared" si="17"/>
        <v>3095.2</v>
      </c>
    </row>
    <row r="981" spans="1:8" x14ac:dyDescent="0.25">
      <c r="A981" s="55" t="s">
        <v>2899</v>
      </c>
      <c r="B981" s="56" t="s">
        <v>2900</v>
      </c>
      <c r="C981" s="57" t="s">
        <v>2901</v>
      </c>
      <c r="D981" s="56" t="s">
        <v>6792</v>
      </c>
      <c r="E981" s="56" t="s">
        <v>19</v>
      </c>
      <c r="F981" s="58">
        <v>3</v>
      </c>
      <c r="G981" s="59">
        <f>VLOOKUP(B981,'[3]COM DESONERAÇÃO'!$B$12:$H$2288,6,FALSE)</f>
        <v>779.15</v>
      </c>
      <c r="H981" s="60">
        <f t="shared" si="17"/>
        <v>2337.4499999999998</v>
      </c>
    </row>
    <row r="982" spans="1:8" x14ac:dyDescent="0.25">
      <c r="A982" s="55" t="s">
        <v>2902</v>
      </c>
      <c r="B982" s="56" t="s">
        <v>2903</v>
      </c>
      <c r="C982" s="57" t="s">
        <v>2904</v>
      </c>
      <c r="D982" s="56" t="s">
        <v>6792</v>
      </c>
      <c r="E982" s="56" t="s">
        <v>19</v>
      </c>
      <c r="F982" s="58">
        <v>10</v>
      </c>
      <c r="G982" s="59">
        <f>VLOOKUP(B982,'[3]COM DESONERAÇÃO'!$B$12:$H$2288,6,FALSE)</f>
        <v>1248.1400000000001</v>
      </c>
      <c r="H982" s="60">
        <f t="shared" si="17"/>
        <v>12481.4</v>
      </c>
    </row>
    <row r="983" spans="1:8" x14ac:dyDescent="0.25">
      <c r="A983" s="55" t="s">
        <v>2905</v>
      </c>
      <c r="B983" s="56" t="s">
        <v>2906</v>
      </c>
      <c r="C983" s="57" t="s">
        <v>2907</v>
      </c>
      <c r="D983" s="56" t="s">
        <v>6840</v>
      </c>
      <c r="E983" s="56" t="s">
        <v>19</v>
      </c>
      <c r="F983" s="58">
        <v>21</v>
      </c>
      <c r="G983" s="59">
        <f>VLOOKUP(B983,'[3]COM DESONERAÇÃO'!$B$12:$H$2288,6,FALSE)</f>
        <v>236.77</v>
      </c>
      <c r="H983" s="60">
        <f t="shared" si="17"/>
        <v>4972.17</v>
      </c>
    </row>
    <row r="984" spans="1:8" ht="24.75" x14ac:dyDescent="0.25">
      <c r="A984" s="55" t="s">
        <v>2908</v>
      </c>
      <c r="B984" s="56" t="s">
        <v>2909</v>
      </c>
      <c r="C984" s="57" t="s">
        <v>2910</v>
      </c>
      <c r="D984" s="56" t="s">
        <v>11</v>
      </c>
      <c r="E984" s="56" t="s">
        <v>19</v>
      </c>
      <c r="F984" s="58">
        <v>10</v>
      </c>
      <c r="G984" s="59">
        <f>VLOOKUP(B984,'[3]COM DESONERAÇÃO'!$B$12:$H$2288,6,FALSE)</f>
        <v>22.84</v>
      </c>
      <c r="H984" s="60">
        <f t="shared" si="17"/>
        <v>228.4</v>
      </c>
    </row>
    <row r="985" spans="1:8" ht="24.75" x14ac:dyDescent="0.25">
      <c r="A985" s="55" t="s">
        <v>2911</v>
      </c>
      <c r="B985" s="56" t="s">
        <v>2912</v>
      </c>
      <c r="C985" s="57" t="s">
        <v>2913</v>
      </c>
      <c r="D985" s="56" t="s">
        <v>11</v>
      </c>
      <c r="E985" s="56" t="s">
        <v>19</v>
      </c>
      <c r="F985" s="58">
        <v>10</v>
      </c>
      <c r="G985" s="59">
        <f>VLOOKUP(B985,'[3]COM DESONERAÇÃO'!$B$12:$H$2288,6,FALSE)</f>
        <v>25.5</v>
      </c>
      <c r="H985" s="60">
        <f t="shared" si="17"/>
        <v>255</v>
      </c>
    </row>
    <row r="986" spans="1:8" ht="16.5" x14ac:dyDescent="0.25">
      <c r="A986" s="55" t="s">
        <v>2914</v>
      </c>
      <c r="B986" s="56" t="s">
        <v>2915</v>
      </c>
      <c r="C986" s="57" t="s">
        <v>2916</v>
      </c>
      <c r="D986" s="56" t="s">
        <v>11</v>
      </c>
      <c r="E986" s="56" t="s">
        <v>19</v>
      </c>
      <c r="F986" s="58">
        <v>20</v>
      </c>
      <c r="G986" s="59">
        <f>VLOOKUP(B986,'[3]COM DESONERAÇÃO'!$B$12:$H$2288,6,FALSE)</f>
        <v>18.829999999999998</v>
      </c>
      <c r="H986" s="60">
        <f t="shared" si="17"/>
        <v>376.6</v>
      </c>
    </row>
    <row r="987" spans="1:8" x14ac:dyDescent="0.25">
      <c r="A987" s="55" t="s">
        <v>2917</v>
      </c>
      <c r="B987" s="56" t="s">
        <v>2918</v>
      </c>
      <c r="C987" s="57" t="s">
        <v>2919</v>
      </c>
      <c r="D987" s="56" t="s">
        <v>6792</v>
      </c>
      <c r="E987" s="56" t="s">
        <v>19</v>
      </c>
      <c r="F987" s="58">
        <v>5</v>
      </c>
      <c r="G987" s="59">
        <f>VLOOKUP(B987,'[3]COM DESONERAÇÃO'!$B$12:$H$2288,6,FALSE)</f>
        <v>26.11</v>
      </c>
      <c r="H987" s="60">
        <f t="shared" si="17"/>
        <v>130.55000000000001</v>
      </c>
    </row>
    <row r="988" spans="1:8" x14ac:dyDescent="0.25">
      <c r="A988" s="55" t="s">
        <v>2920</v>
      </c>
      <c r="B988" s="56" t="s">
        <v>2921</v>
      </c>
      <c r="C988" s="57" t="s">
        <v>2922</v>
      </c>
      <c r="D988" s="56" t="s">
        <v>6792</v>
      </c>
      <c r="E988" s="56" t="s">
        <v>19</v>
      </c>
      <c r="F988" s="58">
        <v>5</v>
      </c>
      <c r="G988" s="59">
        <f>VLOOKUP(B988,'[3]COM DESONERAÇÃO'!$B$12:$H$2288,6,FALSE)</f>
        <v>40.619999999999997</v>
      </c>
      <c r="H988" s="60">
        <f t="shared" si="17"/>
        <v>203.1</v>
      </c>
    </row>
    <row r="989" spans="1:8" x14ac:dyDescent="0.25">
      <c r="A989" s="55" t="s">
        <v>2923</v>
      </c>
      <c r="B989" s="56" t="s">
        <v>2924</v>
      </c>
      <c r="C989" s="57" t="s">
        <v>2925</v>
      </c>
      <c r="D989" s="56" t="s">
        <v>6792</v>
      </c>
      <c r="E989" s="56" t="s">
        <v>19</v>
      </c>
      <c r="F989" s="58">
        <v>5</v>
      </c>
      <c r="G989" s="59">
        <f>VLOOKUP(B989,'[3]COM DESONERAÇÃO'!$B$12:$H$2288,6,FALSE)</f>
        <v>62.61</v>
      </c>
      <c r="H989" s="60">
        <f t="shared" si="17"/>
        <v>313.05</v>
      </c>
    </row>
    <row r="990" spans="1:8" x14ac:dyDescent="0.25">
      <c r="A990" s="55" t="s">
        <v>2926</v>
      </c>
      <c r="B990" s="56" t="s">
        <v>2927</v>
      </c>
      <c r="C990" s="57" t="s">
        <v>2928</v>
      </c>
      <c r="D990" s="56" t="s">
        <v>6792</v>
      </c>
      <c r="E990" s="56" t="s">
        <v>19</v>
      </c>
      <c r="F990" s="58">
        <v>5</v>
      </c>
      <c r="G990" s="59">
        <f>VLOOKUP(B990,'[3]COM DESONERAÇÃO'!$B$12:$H$2288,6,FALSE)</f>
        <v>95.26</v>
      </c>
      <c r="H990" s="60">
        <f t="shared" si="17"/>
        <v>476.3</v>
      </c>
    </row>
    <row r="991" spans="1:8" x14ac:dyDescent="0.25">
      <c r="A991" s="55" t="s">
        <v>2929</v>
      </c>
      <c r="B991" s="56" t="s">
        <v>2930</v>
      </c>
      <c r="C991" s="57" t="s">
        <v>2931</v>
      </c>
      <c r="D991" s="56" t="s">
        <v>6792</v>
      </c>
      <c r="E991" s="56" t="s">
        <v>19</v>
      </c>
      <c r="F991" s="58">
        <v>5</v>
      </c>
      <c r="G991" s="59">
        <f>VLOOKUP(B991,'[3]COM DESONERAÇÃO'!$B$12:$H$2288,6,FALSE)</f>
        <v>134.37</v>
      </c>
      <c r="H991" s="60">
        <f t="shared" si="17"/>
        <v>671.85</v>
      </c>
    </row>
    <row r="992" spans="1:8" x14ac:dyDescent="0.25">
      <c r="A992" s="55" t="s">
        <v>2932</v>
      </c>
      <c r="B992" s="56" t="s">
        <v>2933</v>
      </c>
      <c r="C992" s="57" t="s">
        <v>2934</v>
      </c>
      <c r="D992" s="56" t="s">
        <v>6792</v>
      </c>
      <c r="E992" s="56" t="s">
        <v>19</v>
      </c>
      <c r="F992" s="58">
        <v>5</v>
      </c>
      <c r="G992" s="59">
        <f>VLOOKUP(B992,'[3]COM DESONERAÇÃO'!$B$12:$H$2288,6,FALSE)</f>
        <v>184.14</v>
      </c>
      <c r="H992" s="60">
        <f t="shared" si="17"/>
        <v>920.7</v>
      </c>
    </row>
    <row r="993" spans="1:8" x14ac:dyDescent="0.25">
      <c r="A993" s="55" t="s">
        <v>2935</v>
      </c>
      <c r="B993" s="56" t="s">
        <v>2936</v>
      </c>
      <c r="C993" s="57" t="s">
        <v>2937</v>
      </c>
      <c r="D993" s="56" t="s">
        <v>6792</v>
      </c>
      <c r="E993" s="56" t="s">
        <v>19</v>
      </c>
      <c r="F993" s="58">
        <v>2</v>
      </c>
      <c r="G993" s="59">
        <f>VLOOKUP(B993,'[3]COM DESONERAÇÃO'!$B$12:$H$2288,6,FALSE)</f>
        <v>236.68</v>
      </c>
      <c r="H993" s="60">
        <f t="shared" si="17"/>
        <v>473.36</v>
      </c>
    </row>
    <row r="994" spans="1:8" x14ac:dyDescent="0.25">
      <c r="A994" s="55" t="s">
        <v>2938</v>
      </c>
      <c r="B994" s="56" t="s">
        <v>2939</v>
      </c>
      <c r="C994" s="57" t="s">
        <v>2940</v>
      </c>
      <c r="D994" s="56" t="s">
        <v>6792</v>
      </c>
      <c r="E994" s="56" t="s">
        <v>19</v>
      </c>
      <c r="F994" s="58">
        <v>3</v>
      </c>
      <c r="G994" s="59">
        <f>VLOOKUP(B994,'[3]COM DESONERAÇÃO'!$B$12:$H$2288,6,FALSE)</f>
        <v>496.69</v>
      </c>
      <c r="H994" s="60">
        <f t="shared" si="17"/>
        <v>1490.07</v>
      </c>
    </row>
    <row r="995" spans="1:8" x14ac:dyDescent="0.25">
      <c r="A995" s="55" t="s">
        <v>2941</v>
      </c>
      <c r="B995" s="56" t="s">
        <v>2942</v>
      </c>
      <c r="C995" s="57" t="s">
        <v>2943</v>
      </c>
      <c r="D995" s="56" t="s">
        <v>6792</v>
      </c>
      <c r="E995" s="56" t="s">
        <v>19</v>
      </c>
      <c r="F995" s="58">
        <v>3</v>
      </c>
      <c r="G995" s="59">
        <f>VLOOKUP(B995,'[3]COM DESONERAÇÃO'!$B$12:$H$2288,6,FALSE)</f>
        <v>817.87</v>
      </c>
      <c r="H995" s="60">
        <f t="shared" si="17"/>
        <v>2453.61</v>
      </c>
    </row>
    <row r="996" spans="1:8" x14ac:dyDescent="0.25">
      <c r="A996" s="55" t="s">
        <v>2944</v>
      </c>
      <c r="B996" s="56" t="s">
        <v>2945</v>
      </c>
      <c r="C996" s="57" t="s">
        <v>2946</v>
      </c>
      <c r="D996" s="56" t="s">
        <v>6792</v>
      </c>
      <c r="E996" s="56" t="s">
        <v>19</v>
      </c>
      <c r="F996" s="58">
        <v>5</v>
      </c>
      <c r="G996" s="59">
        <f>VLOOKUP(B996,'[3]COM DESONERAÇÃO'!$B$12:$H$2288,6,FALSE)</f>
        <v>790.84</v>
      </c>
      <c r="H996" s="60">
        <f t="shared" si="17"/>
        <v>3954.2</v>
      </c>
    </row>
    <row r="997" spans="1:8" x14ac:dyDescent="0.25">
      <c r="A997" s="55" t="s">
        <v>2947</v>
      </c>
      <c r="B997" s="56" t="s">
        <v>2948</v>
      </c>
      <c r="C997" s="57" t="s">
        <v>2949</v>
      </c>
      <c r="D997" s="56" t="s">
        <v>6792</v>
      </c>
      <c r="E997" s="56" t="s">
        <v>19</v>
      </c>
      <c r="F997" s="58">
        <v>5</v>
      </c>
      <c r="G997" s="59">
        <f>VLOOKUP(B997,'[3]COM DESONERAÇÃO'!$B$12:$H$2288,6,FALSE)</f>
        <v>455.74</v>
      </c>
      <c r="H997" s="60">
        <f t="shared" si="17"/>
        <v>2278.6999999999998</v>
      </c>
    </row>
    <row r="998" spans="1:8" x14ac:dyDescent="0.25">
      <c r="A998" s="55" t="s">
        <v>2950</v>
      </c>
      <c r="B998" s="56" t="s">
        <v>2951</v>
      </c>
      <c r="C998" s="57" t="s">
        <v>2952</v>
      </c>
      <c r="D998" s="56" t="s">
        <v>6792</v>
      </c>
      <c r="E998" s="56" t="s">
        <v>19</v>
      </c>
      <c r="F998" s="58">
        <v>5</v>
      </c>
      <c r="G998" s="59">
        <f>VLOOKUP(B998,'[3]COM DESONERAÇÃO'!$B$12:$H$2288,6,FALSE)</f>
        <v>88.67</v>
      </c>
      <c r="H998" s="60">
        <f t="shared" si="17"/>
        <v>443.35</v>
      </c>
    </row>
    <row r="999" spans="1:8" x14ac:dyDescent="0.25">
      <c r="A999" s="55" t="s">
        <v>2953</v>
      </c>
      <c r="B999" s="56" t="s">
        <v>2954</v>
      </c>
      <c r="C999" s="57" t="s">
        <v>2955</v>
      </c>
      <c r="D999" s="56" t="s">
        <v>6792</v>
      </c>
      <c r="E999" s="56" t="s">
        <v>19</v>
      </c>
      <c r="F999" s="58">
        <v>5</v>
      </c>
      <c r="G999" s="59">
        <f>VLOOKUP(B999,'[3]COM DESONERAÇÃO'!$B$12:$H$2288,6,FALSE)</f>
        <v>117.74</v>
      </c>
      <c r="H999" s="60">
        <f t="shared" si="17"/>
        <v>588.70000000000005</v>
      </c>
    </row>
    <row r="1000" spans="1:8" x14ac:dyDescent="0.25">
      <c r="A1000" s="55" t="s">
        <v>2956</v>
      </c>
      <c r="B1000" s="56" t="s">
        <v>2957</v>
      </c>
      <c r="C1000" s="57" t="s">
        <v>2958</v>
      </c>
      <c r="D1000" s="56" t="s">
        <v>6792</v>
      </c>
      <c r="E1000" s="56" t="s">
        <v>19</v>
      </c>
      <c r="F1000" s="58">
        <v>5</v>
      </c>
      <c r="G1000" s="59">
        <f>VLOOKUP(B1000,'[3]COM DESONERAÇÃO'!$B$12:$H$2288,6,FALSE)</f>
        <v>144.71</v>
      </c>
      <c r="H1000" s="60">
        <f t="shared" si="17"/>
        <v>723.55</v>
      </c>
    </row>
    <row r="1001" spans="1:8" x14ac:dyDescent="0.25">
      <c r="A1001" s="55" t="s">
        <v>2959</v>
      </c>
      <c r="B1001" s="56" t="s">
        <v>2960</v>
      </c>
      <c r="C1001" s="57" t="s">
        <v>2961</v>
      </c>
      <c r="D1001" s="56" t="s">
        <v>6792</v>
      </c>
      <c r="E1001" s="56" t="s">
        <v>19</v>
      </c>
      <c r="F1001" s="58">
        <v>5</v>
      </c>
      <c r="G1001" s="59">
        <f>VLOOKUP(B1001,'[3]COM DESONERAÇÃO'!$B$12:$H$2288,6,FALSE)</f>
        <v>259.27999999999997</v>
      </c>
      <c r="H1001" s="60">
        <f t="shared" si="17"/>
        <v>1296.4000000000001</v>
      </c>
    </row>
    <row r="1002" spans="1:8" x14ac:dyDescent="0.25">
      <c r="A1002" s="55" t="s">
        <v>2962</v>
      </c>
      <c r="B1002" s="56" t="s">
        <v>2963</v>
      </c>
      <c r="C1002" s="57" t="s">
        <v>2964</v>
      </c>
      <c r="D1002" s="56" t="s">
        <v>6792</v>
      </c>
      <c r="E1002" s="56" t="s">
        <v>19</v>
      </c>
      <c r="F1002" s="58">
        <v>5</v>
      </c>
      <c r="G1002" s="59">
        <f>VLOOKUP(B1002,'[3]COM DESONERAÇÃO'!$B$12:$H$2288,6,FALSE)</f>
        <v>599.6</v>
      </c>
      <c r="H1002" s="60">
        <f t="shared" si="17"/>
        <v>2998</v>
      </c>
    </row>
    <row r="1003" spans="1:8" ht="24.75" x14ac:dyDescent="0.25">
      <c r="A1003" s="55" t="s">
        <v>2965</v>
      </c>
      <c r="B1003" s="56" t="s">
        <v>2966</v>
      </c>
      <c r="C1003" s="57" t="s">
        <v>2967</v>
      </c>
      <c r="D1003" s="56" t="s">
        <v>11</v>
      </c>
      <c r="E1003" s="56" t="s">
        <v>19</v>
      </c>
      <c r="F1003" s="58">
        <v>5</v>
      </c>
      <c r="G1003" s="59">
        <f>VLOOKUP(B1003,'[3]COM DESONERAÇÃO'!$B$12:$H$2288,6,FALSE)</f>
        <v>118.57</v>
      </c>
      <c r="H1003" s="60">
        <f t="shared" si="17"/>
        <v>592.85</v>
      </c>
    </row>
    <row r="1004" spans="1:8" ht="24.75" x14ac:dyDescent="0.25">
      <c r="A1004" s="55" t="s">
        <v>2968</v>
      </c>
      <c r="B1004" s="56" t="s">
        <v>2969</v>
      </c>
      <c r="C1004" s="57" t="s">
        <v>2970</v>
      </c>
      <c r="D1004" s="56" t="s">
        <v>11</v>
      </c>
      <c r="E1004" s="56" t="s">
        <v>19</v>
      </c>
      <c r="F1004" s="58">
        <v>5</v>
      </c>
      <c r="G1004" s="59">
        <f>VLOOKUP(B1004,'[3]COM DESONERAÇÃO'!$B$12:$H$2288,6,FALSE)</f>
        <v>196.33</v>
      </c>
      <c r="H1004" s="60">
        <f t="shared" si="17"/>
        <v>981.65</v>
      </c>
    </row>
    <row r="1005" spans="1:8" ht="24.75" x14ac:dyDescent="0.25">
      <c r="A1005" s="55" t="s">
        <v>2971</v>
      </c>
      <c r="B1005" s="56" t="s">
        <v>2972</v>
      </c>
      <c r="C1005" s="57" t="s">
        <v>2973</v>
      </c>
      <c r="D1005" s="56" t="s">
        <v>11</v>
      </c>
      <c r="E1005" s="56" t="s">
        <v>19</v>
      </c>
      <c r="F1005" s="58">
        <v>5</v>
      </c>
      <c r="G1005" s="59">
        <f>VLOOKUP(B1005,'[3]COM DESONERAÇÃO'!$B$12:$H$2288,6,FALSE)</f>
        <v>290.16000000000003</v>
      </c>
      <c r="H1005" s="60">
        <f t="shared" si="17"/>
        <v>1450.8</v>
      </c>
    </row>
    <row r="1006" spans="1:8" x14ac:dyDescent="0.25">
      <c r="A1006" s="55" t="s">
        <v>2974</v>
      </c>
      <c r="B1006" s="56" t="s">
        <v>2975</v>
      </c>
      <c r="C1006" s="57" t="s">
        <v>2976</v>
      </c>
      <c r="D1006" s="56" t="s">
        <v>6792</v>
      </c>
      <c r="E1006" s="56" t="s">
        <v>68</v>
      </c>
      <c r="F1006" s="58">
        <v>5</v>
      </c>
      <c r="G1006" s="59">
        <f>VLOOKUP(B1006,'[3]COM DESONERAÇÃO'!$B$12:$H$2288,6,FALSE)</f>
        <v>2.41</v>
      </c>
      <c r="H1006" s="60">
        <f t="shared" si="17"/>
        <v>12.05</v>
      </c>
    </row>
    <row r="1007" spans="1:8" ht="24.75" x14ac:dyDescent="0.25">
      <c r="A1007" s="55" t="s">
        <v>2977</v>
      </c>
      <c r="B1007" s="56" t="s">
        <v>2978</v>
      </c>
      <c r="C1007" s="57" t="s">
        <v>2979</v>
      </c>
      <c r="D1007" s="56" t="s">
        <v>11</v>
      </c>
      <c r="E1007" s="56" t="s">
        <v>68</v>
      </c>
      <c r="F1007" s="61">
        <v>23102</v>
      </c>
      <c r="G1007" s="59">
        <f>VLOOKUP(B1007,'[3]COM DESONERAÇÃO'!$B$12:$H$2288,6,FALSE)</f>
        <v>3.54</v>
      </c>
      <c r="H1007" s="60">
        <f t="shared" si="17"/>
        <v>81781.08</v>
      </c>
    </row>
    <row r="1008" spans="1:8" ht="24.75" x14ac:dyDescent="0.25">
      <c r="A1008" s="55" t="s">
        <v>2980</v>
      </c>
      <c r="B1008" s="56" t="s">
        <v>2981</v>
      </c>
      <c r="C1008" s="57" t="s">
        <v>2982</v>
      </c>
      <c r="D1008" s="56" t="s">
        <v>11</v>
      </c>
      <c r="E1008" s="56" t="s">
        <v>68</v>
      </c>
      <c r="F1008" s="61">
        <v>47000</v>
      </c>
      <c r="G1008" s="59">
        <f>VLOOKUP(B1008,'[3]COM DESONERAÇÃO'!$B$12:$H$2288,6,FALSE)</f>
        <v>5.05</v>
      </c>
      <c r="H1008" s="60">
        <f t="shared" si="17"/>
        <v>237350</v>
      </c>
    </row>
    <row r="1009" spans="1:8" ht="24.75" x14ac:dyDescent="0.25">
      <c r="A1009" s="55" t="s">
        <v>2983</v>
      </c>
      <c r="B1009" s="56" t="s">
        <v>2984</v>
      </c>
      <c r="C1009" s="57" t="s">
        <v>2985</v>
      </c>
      <c r="D1009" s="56" t="s">
        <v>11</v>
      </c>
      <c r="E1009" s="56" t="s">
        <v>68</v>
      </c>
      <c r="F1009" s="61">
        <v>26204</v>
      </c>
      <c r="G1009" s="59">
        <f>VLOOKUP(B1009,'[3]COM DESONERAÇÃO'!$B$12:$H$2288,6,FALSE)</f>
        <v>7.72</v>
      </c>
      <c r="H1009" s="60">
        <f t="shared" si="17"/>
        <v>202294.88</v>
      </c>
    </row>
    <row r="1010" spans="1:8" ht="24.75" x14ac:dyDescent="0.25">
      <c r="A1010" s="55" t="s">
        <v>2986</v>
      </c>
      <c r="B1010" s="56" t="s">
        <v>2987</v>
      </c>
      <c r="C1010" s="57" t="s">
        <v>2988</v>
      </c>
      <c r="D1010" s="56" t="s">
        <v>11</v>
      </c>
      <c r="E1010" s="56" t="s">
        <v>68</v>
      </c>
      <c r="F1010" s="61">
        <v>13102</v>
      </c>
      <c r="G1010" s="59">
        <f>VLOOKUP(B1010,'[3]COM DESONERAÇÃO'!$B$12:$H$2288,6,FALSE)</f>
        <v>10.71</v>
      </c>
      <c r="H1010" s="60">
        <f t="shared" si="17"/>
        <v>140322.42000000001</v>
      </c>
    </row>
    <row r="1011" spans="1:8" ht="24.75" x14ac:dyDescent="0.25">
      <c r="A1011" s="55" t="s">
        <v>2989</v>
      </c>
      <c r="B1011" s="56" t="s">
        <v>2990</v>
      </c>
      <c r="C1011" s="57" t="s">
        <v>2991</v>
      </c>
      <c r="D1011" s="56" t="s">
        <v>11</v>
      </c>
      <c r="E1011" s="56" t="s">
        <v>68</v>
      </c>
      <c r="F1011" s="61">
        <v>13200</v>
      </c>
      <c r="G1011" s="59">
        <f>VLOOKUP(B1011,'[3]COM DESONERAÇÃO'!$B$12:$H$2288,6,FALSE)</f>
        <v>18.899999999999999</v>
      </c>
      <c r="H1011" s="60">
        <f t="shared" si="17"/>
        <v>249480</v>
      </c>
    </row>
    <row r="1012" spans="1:8" ht="24.75" x14ac:dyDescent="0.25">
      <c r="A1012" s="55" t="s">
        <v>2992</v>
      </c>
      <c r="B1012" s="56" t="s">
        <v>2993</v>
      </c>
      <c r="C1012" s="57" t="s">
        <v>2994</v>
      </c>
      <c r="D1012" s="56" t="s">
        <v>11</v>
      </c>
      <c r="E1012" s="56" t="s">
        <v>68</v>
      </c>
      <c r="F1012" s="61">
        <v>200</v>
      </c>
      <c r="G1012" s="59">
        <f>VLOOKUP(B1012,'[3]COM DESONERAÇÃO'!$B$12:$H$2288,6,FALSE)</f>
        <v>11.32</v>
      </c>
      <c r="H1012" s="60">
        <f t="shared" si="17"/>
        <v>2264</v>
      </c>
    </row>
    <row r="1013" spans="1:8" x14ac:dyDescent="0.25">
      <c r="A1013" s="55" t="s">
        <v>2995</v>
      </c>
      <c r="B1013" s="56" t="s">
        <v>2996</v>
      </c>
      <c r="C1013" s="57" t="s">
        <v>2997</v>
      </c>
      <c r="D1013" s="56" t="s">
        <v>6792</v>
      </c>
      <c r="E1013" s="56" t="s">
        <v>93</v>
      </c>
      <c r="F1013" s="58">
        <v>4</v>
      </c>
      <c r="G1013" s="59">
        <f>VLOOKUP(B1013,'[3]COM DESONERAÇÃO'!$B$12:$H$2288,6,FALSE)</f>
        <v>10.130000000000001</v>
      </c>
      <c r="H1013" s="60">
        <f t="shared" si="17"/>
        <v>40.520000000000003</v>
      </c>
    </row>
    <row r="1014" spans="1:8" ht="24.75" x14ac:dyDescent="0.25">
      <c r="A1014" s="55" t="s">
        <v>2998</v>
      </c>
      <c r="B1014" s="56" t="s">
        <v>2999</v>
      </c>
      <c r="C1014" s="57" t="s">
        <v>3000</v>
      </c>
      <c r="D1014" s="56" t="s">
        <v>11</v>
      </c>
      <c r="E1014" s="56" t="s">
        <v>68</v>
      </c>
      <c r="F1014" s="58">
        <v>1000</v>
      </c>
      <c r="G1014" s="59">
        <f>VLOOKUP(B1014,'[3]COM DESONERAÇÃO'!$B$12:$H$2288,6,FALSE)</f>
        <v>27.36</v>
      </c>
      <c r="H1014" s="60">
        <f t="shared" si="17"/>
        <v>27360</v>
      </c>
    </row>
    <row r="1015" spans="1:8" ht="24.75" x14ac:dyDescent="0.25">
      <c r="A1015" s="55" t="s">
        <v>3001</v>
      </c>
      <c r="B1015" s="56" t="s">
        <v>3002</v>
      </c>
      <c r="C1015" s="57" t="s">
        <v>3003</v>
      </c>
      <c r="D1015" s="56" t="s">
        <v>11</v>
      </c>
      <c r="E1015" s="56" t="s">
        <v>68</v>
      </c>
      <c r="F1015" s="58">
        <v>800</v>
      </c>
      <c r="G1015" s="59">
        <f>VLOOKUP(B1015,'[3]COM DESONERAÇÃO'!$B$12:$H$2288,6,FALSE)</f>
        <v>26.68</v>
      </c>
      <c r="H1015" s="60">
        <f t="shared" si="17"/>
        <v>21344</v>
      </c>
    </row>
    <row r="1016" spans="1:8" ht="24.75" x14ac:dyDescent="0.25">
      <c r="A1016" s="55" t="s">
        <v>3004</v>
      </c>
      <c r="B1016" s="56" t="s">
        <v>3005</v>
      </c>
      <c r="C1016" s="57" t="s">
        <v>3006</v>
      </c>
      <c r="D1016" s="56" t="s">
        <v>11</v>
      </c>
      <c r="E1016" s="56" t="s">
        <v>68</v>
      </c>
      <c r="F1016" s="58">
        <v>600</v>
      </c>
      <c r="G1016" s="59">
        <f>VLOOKUP(B1016,'[3]COM DESONERAÇÃO'!$B$12:$H$2288,6,FALSE)</f>
        <v>37.659999999999997</v>
      </c>
      <c r="H1016" s="60">
        <f t="shared" si="17"/>
        <v>22596</v>
      </c>
    </row>
    <row r="1017" spans="1:8" ht="24.75" x14ac:dyDescent="0.25">
      <c r="A1017" s="55" t="s">
        <v>3007</v>
      </c>
      <c r="B1017" s="56" t="s">
        <v>3008</v>
      </c>
      <c r="C1017" s="57" t="s">
        <v>3009</v>
      </c>
      <c r="D1017" s="56" t="s">
        <v>11</v>
      </c>
      <c r="E1017" s="56" t="s">
        <v>68</v>
      </c>
      <c r="F1017" s="58">
        <v>500</v>
      </c>
      <c r="G1017" s="59">
        <f>VLOOKUP(B1017,'[3]COM DESONERAÇÃO'!$B$12:$H$2288,6,FALSE)</f>
        <v>55.65</v>
      </c>
      <c r="H1017" s="60">
        <f t="shared" si="17"/>
        <v>27825</v>
      </c>
    </row>
    <row r="1018" spans="1:8" ht="24.75" x14ac:dyDescent="0.25">
      <c r="A1018" s="55" t="s">
        <v>3010</v>
      </c>
      <c r="B1018" s="56" t="s">
        <v>3011</v>
      </c>
      <c r="C1018" s="57" t="s">
        <v>3012</v>
      </c>
      <c r="D1018" s="56" t="s">
        <v>11</v>
      </c>
      <c r="E1018" s="56" t="s">
        <v>68</v>
      </c>
      <c r="F1018" s="58">
        <v>350</v>
      </c>
      <c r="G1018" s="59">
        <f>VLOOKUP(B1018,'[3]COM DESONERAÇÃO'!$B$12:$H$2288,6,FALSE)</f>
        <v>77.8</v>
      </c>
      <c r="H1018" s="60">
        <f t="shared" si="17"/>
        <v>27230</v>
      </c>
    </row>
    <row r="1019" spans="1:8" ht="24.75" x14ac:dyDescent="0.25">
      <c r="A1019" s="55" t="s">
        <v>3013</v>
      </c>
      <c r="B1019" s="56" t="s">
        <v>3014</v>
      </c>
      <c r="C1019" s="57" t="s">
        <v>3015</v>
      </c>
      <c r="D1019" s="56" t="s">
        <v>11</v>
      </c>
      <c r="E1019" s="56" t="s">
        <v>68</v>
      </c>
      <c r="F1019" s="58">
        <v>300</v>
      </c>
      <c r="G1019" s="59">
        <f>VLOOKUP(B1019,'[3]COM DESONERAÇÃO'!$B$12:$H$2288,6,FALSE)</f>
        <v>100.97</v>
      </c>
      <c r="H1019" s="60">
        <f t="shared" si="17"/>
        <v>30291</v>
      </c>
    </row>
    <row r="1020" spans="1:8" ht="24.75" x14ac:dyDescent="0.25">
      <c r="A1020" s="55" t="s">
        <v>3016</v>
      </c>
      <c r="B1020" s="56" t="s">
        <v>3017</v>
      </c>
      <c r="C1020" s="57" t="s">
        <v>3018</v>
      </c>
      <c r="D1020" s="56" t="s">
        <v>11</v>
      </c>
      <c r="E1020" s="56" t="s">
        <v>68</v>
      </c>
      <c r="F1020" s="58">
        <v>200</v>
      </c>
      <c r="G1020" s="59">
        <f>VLOOKUP(B1020,'[3]COM DESONERAÇÃO'!$B$12:$H$2288,6,FALSE)</f>
        <v>132.02000000000001</v>
      </c>
      <c r="H1020" s="60">
        <f t="shared" ref="H1020:H1082" si="18">ROUND(F1020*G1020,2)</f>
        <v>26404</v>
      </c>
    </row>
    <row r="1021" spans="1:8" ht="24.75" x14ac:dyDescent="0.25">
      <c r="A1021" s="55" t="s">
        <v>3019</v>
      </c>
      <c r="B1021" s="56" t="s">
        <v>3020</v>
      </c>
      <c r="C1021" s="57" t="s">
        <v>3021</v>
      </c>
      <c r="D1021" s="56" t="s">
        <v>11</v>
      </c>
      <c r="E1021" s="56" t="s">
        <v>68</v>
      </c>
      <c r="F1021" s="58">
        <v>5</v>
      </c>
      <c r="G1021" s="59">
        <f>VLOOKUP(B1021,'[3]COM DESONERAÇÃO'!$B$12:$H$2288,6,FALSE)</f>
        <v>28.58</v>
      </c>
      <c r="H1021" s="60">
        <f t="shared" si="18"/>
        <v>142.9</v>
      </c>
    </row>
    <row r="1022" spans="1:8" ht="24.75" x14ac:dyDescent="0.25">
      <c r="A1022" s="55" t="s">
        <v>3022</v>
      </c>
      <c r="B1022" s="56" t="s">
        <v>3023</v>
      </c>
      <c r="C1022" s="57" t="s">
        <v>3024</v>
      </c>
      <c r="D1022" s="56" t="s">
        <v>11</v>
      </c>
      <c r="E1022" s="56" t="s">
        <v>68</v>
      </c>
      <c r="F1022" s="58">
        <v>5</v>
      </c>
      <c r="G1022" s="59">
        <f>VLOOKUP(B1022,'[3]COM DESONERAÇÃO'!$B$12:$H$2288,6,FALSE)</f>
        <v>18.27</v>
      </c>
      <c r="H1022" s="60">
        <f t="shared" si="18"/>
        <v>91.35</v>
      </c>
    </row>
    <row r="1023" spans="1:8" ht="24.75" x14ac:dyDescent="0.25">
      <c r="A1023" s="55" t="s">
        <v>3025</v>
      </c>
      <c r="B1023" s="56" t="s">
        <v>3026</v>
      </c>
      <c r="C1023" s="57" t="s">
        <v>3027</v>
      </c>
      <c r="D1023" s="56" t="s">
        <v>11</v>
      </c>
      <c r="E1023" s="56" t="s">
        <v>68</v>
      </c>
      <c r="F1023" s="58">
        <v>5</v>
      </c>
      <c r="G1023" s="59">
        <f>VLOOKUP(B1023,'[3]COM DESONERAÇÃO'!$B$12:$H$2288,6,FALSE)</f>
        <v>11.49</v>
      </c>
      <c r="H1023" s="60">
        <f t="shared" si="18"/>
        <v>57.45</v>
      </c>
    </row>
    <row r="1024" spans="1:8" ht="24.75" x14ac:dyDescent="0.25">
      <c r="A1024" s="55" t="s">
        <v>3028</v>
      </c>
      <c r="B1024" s="56" t="s">
        <v>3029</v>
      </c>
      <c r="C1024" s="57" t="s">
        <v>3030</v>
      </c>
      <c r="D1024" s="56" t="s">
        <v>11</v>
      </c>
      <c r="E1024" s="56" t="s">
        <v>68</v>
      </c>
      <c r="F1024" s="58">
        <v>5</v>
      </c>
      <c r="G1024" s="59">
        <f>VLOOKUP(B1024,'[3]COM DESONERAÇÃO'!$B$12:$H$2288,6,FALSE)</f>
        <v>8.1999999999999993</v>
      </c>
      <c r="H1024" s="60">
        <f t="shared" si="18"/>
        <v>41</v>
      </c>
    </row>
    <row r="1025" spans="1:8" ht="24.75" x14ac:dyDescent="0.25">
      <c r="A1025" s="55" t="s">
        <v>3031</v>
      </c>
      <c r="B1025" s="56" t="s">
        <v>3032</v>
      </c>
      <c r="C1025" s="57" t="s">
        <v>3033</v>
      </c>
      <c r="D1025" s="56" t="s">
        <v>11</v>
      </c>
      <c r="E1025" s="56" t="s">
        <v>68</v>
      </c>
      <c r="F1025" s="58">
        <v>5</v>
      </c>
      <c r="G1025" s="59">
        <f>VLOOKUP(B1025,'[3]COM DESONERAÇÃO'!$B$12:$H$2288,6,FALSE)</f>
        <v>5.61</v>
      </c>
      <c r="H1025" s="60">
        <f t="shared" si="18"/>
        <v>28.05</v>
      </c>
    </row>
    <row r="1026" spans="1:8" ht="24.75" x14ac:dyDescent="0.25">
      <c r="A1026" s="55" t="s">
        <v>3034</v>
      </c>
      <c r="B1026" s="56" t="s">
        <v>3035</v>
      </c>
      <c r="C1026" s="57" t="s">
        <v>3036</v>
      </c>
      <c r="D1026" s="56" t="s">
        <v>11</v>
      </c>
      <c r="E1026" s="56" t="s">
        <v>68</v>
      </c>
      <c r="F1026" s="58">
        <v>5</v>
      </c>
      <c r="G1026" s="59">
        <f>VLOOKUP(B1026,'[3]COM DESONERAÇÃO'!$B$12:$H$2288,6,FALSE)</f>
        <v>4.2</v>
      </c>
      <c r="H1026" s="60">
        <f t="shared" si="18"/>
        <v>21</v>
      </c>
    </row>
    <row r="1027" spans="1:8" x14ac:dyDescent="0.25">
      <c r="A1027" s="55" t="s">
        <v>3037</v>
      </c>
      <c r="B1027" s="56" t="s">
        <v>3038</v>
      </c>
      <c r="C1027" s="57" t="s">
        <v>3039</v>
      </c>
      <c r="D1027" s="56" t="s">
        <v>6792</v>
      </c>
      <c r="E1027" s="56" t="s">
        <v>19</v>
      </c>
      <c r="F1027" s="58">
        <v>42</v>
      </c>
      <c r="G1027" s="59">
        <f>VLOOKUP(B1027,'[3]COM DESONERAÇÃO'!$B$12:$H$2288,6,FALSE)</f>
        <v>200.57</v>
      </c>
      <c r="H1027" s="60">
        <f t="shared" si="18"/>
        <v>8423.94</v>
      </c>
    </row>
    <row r="1028" spans="1:8" x14ac:dyDescent="0.25">
      <c r="A1028" s="55" t="s">
        <v>3040</v>
      </c>
      <c r="B1028" s="56" t="s">
        <v>3041</v>
      </c>
      <c r="C1028" s="57" t="s">
        <v>3042</v>
      </c>
      <c r="D1028" s="56" t="s">
        <v>6792</v>
      </c>
      <c r="E1028" s="56" t="s">
        <v>19</v>
      </c>
      <c r="F1028" s="58">
        <v>7</v>
      </c>
      <c r="G1028" s="59">
        <f>VLOOKUP(B1028,'[3]COM DESONERAÇÃO'!$B$12:$H$2288,6,FALSE)</f>
        <v>273.08</v>
      </c>
      <c r="H1028" s="60">
        <f t="shared" si="18"/>
        <v>1911.56</v>
      </c>
    </row>
    <row r="1029" spans="1:8" x14ac:dyDescent="0.25">
      <c r="A1029" s="55" t="s">
        <v>3043</v>
      </c>
      <c r="B1029" s="56" t="s">
        <v>3044</v>
      </c>
      <c r="C1029" s="57" t="s">
        <v>3045</v>
      </c>
      <c r="D1029" s="56" t="s">
        <v>6792</v>
      </c>
      <c r="E1029" s="56" t="s">
        <v>19</v>
      </c>
      <c r="F1029" s="58">
        <v>3</v>
      </c>
      <c r="G1029" s="59">
        <f>VLOOKUP(B1029,'[3]COM DESONERAÇÃO'!$B$12:$H$2288,6,FALSE)</f>
        <v>282.79000000000002</v>
      </c>
      <c r="H1029" s="60">
        <f t="shared" si="18"/>
        <v>848.37</v>
      </c>
    </row>
    <row r="1030" spans="1:8" ht="16.5" x14ac:dyDescent="0.25">
      <c r="A1030" s="55" t="s">
        <v>3046</v>
      </c>
      <c r="B1030" s="56" t="s">
        <v>3047</v>
      </c>
      <c r="C1030" s="57" t="s">
        <v>3048</v>
      </c>
      <c r="D1030" s="56" t="s">
        <v>6792</v>
      </c>
      <c r="E1030" s="56" t="s">
        <v>19</v>
      </c>
      <c r="F1030" s="58">
        <v>3</v>
      </c>
      <c r="G1030" s="59">
        <f>VLOOKUP(B1030,'[3]COM DESONERAÇÃO'!$B$12:$H$2288,6,FALSE)</f>
        <v>234.09</v>
      </c>
      <c r="H1030" s="60">
        <f t="shared" si="18"/>
        <v>702.27</v>
      </c>
    </row>
    <row r="1031" spans="1:8" x14ac:dyDescent="0.25">
      <c r="A1031" s="55" t="s">
        <v>3049</v>
      </c>
      <c r="B1031" s="56" t="s">
        <v>3050</v>
      </c>
      <c r="C1031" s="57" t="s">
        <v>3051</v>
      </c>
      <c r="D1031" s="56" t="s">
        <v>6792</v>
      </c>
      <c r="E1031" s="56" t="s">
        <v>19</v>
      </c>
      <c r="F1031" s="58">
        <v>3</v>
      </c>
      <c r="G1031" s="59">
        <f>VLOOKUP(B1031,'[3]COM DESONERAÇÃO'!$B$12:$H$2288,6,FALSE)</f>
        <v>338.31</v>
      </c>
      <c r="H1031" s="60">
        <f t="shared" si="18"/>
        <v>1014.93</v>
      </c>
    </row>
    <row r="1032" spans="1:8" x14ac:dyDescent="0.25">
      <c r="A1032" s="55" t="s">
        <v>3052</v>
      </c>
      <c r="B1032" s="56" t="s">
        <v>3053</v>
      </c>
      <c r="C1032" s="57" t="s">
        <v>3054</v>
      </c>
      <c r="D1032" s="56" t="s">
        <v>6792</v>
      </c>
      <c r="E1032" s="56" t="s">
        <v>19</v>
      </c>
      <c r="F1032" s="58">
        <v>5</v>
      </c>
      <c r="G1032" s="59">
        <f>VLOOKUP(B1032,'[3]COM DESONERAÇÃO'!$B$12:$H$2288,6,FALSE)</f>
        <v>266.39999999999998</v>
      </c>
      <c r="H1032" s="60">
        <f t="shared" si="18"/>
        <v>1332</v>
      </c>
    </row>
    <row r="1033" spans="1:8" x14ac:dyDescent="0.25">
      <c r="A1033" s="55" t="s">
        <v>3055</v>
      </c>
      <c r="B1033" s="56" t="s">
        <v>3056</v>
      </c>
      <c r="C1033" s="57" t="s">
        <v>3057</v>
      </c>
      <c r="D1033" s="56" t="s">
        <v>6792</v>
      </c>
      <c r="E1033" s="56" t="s">
        <v>19</v>
      </c>
      <c r="F1033" s="58">
        <v>2</v>
      </c>
      <c r="G1033" s="59">
        <f>VLOOKUP(B1033,'[3]COM DESONERAÇÃO'!$B$12:$H$2288,6,FALSE)</f>
        <v>322.14</v>
      </c>
      <c r="H1033" s="60">
        <f t="shared" si="18"/>
        <v>644.28</v>
      </c>
    </row>
    <row r="1034" spans="1:8" ht="16.5" x14ac:dyDescent="0.25">
      <c r="A1034" s="55" t="s">
        <v>3058</v>
      </c>
      <c r="B1034" s="56" t="s">
        <v>3059</v>
      </c>
      <c r="C1034" s="57" t="s">
        <v>3060</v>
      </c>
      <c r="D1034" s="56" t="s">
        <v>6792</v>
      </c>
      <c r="E1034" s="56" t="s">
        <v>19</v>
      </c>
      <c r="F1034" s="58">
        <v>2</v>
      </c>
      <c r="G1034" s="59">
        <f>VLOOKUP(B1034,'[3]COM DESONERAÇÃO'!$B$12:$H$2288,6,FALSE)</f>
        <v>223.53</v>
      </c>
      <c r="H1034" s="60">
        <f t="shared" si="18"/>
        <v>447.06</v>
      </c>
    </row>
    <row r="1035" spans="1:8" ht="16.5" x14ac:dyDescent="0.25">
      <c r="A1035" s="55" t="s">
        <v>3061</v>
      </c>
      <c r="B1035" s="56" t="s">
        <v>3062</v>
      </c>
      <c r="C1035" s="57" t="s">
        <v>3063</v>
      </c>
      <c r="D1035" s="56" t="s">
        <v>11</v>
      </c>
      <c r="E1035" s="56" t="s">
        <v>19</v>
      </c>
      <c r="F1035" s="58">
        <v>14</v>
      </c>
      <c r="G1035" s="59">
        <f>VLOOKUP(B1035,'[3]COM DESONERAÇÃO'!$B$12:$H$2288,6,FALSE)</f>
        <v>60.28</v>
      </c>
      <c r="H1035" s="60">
        <f t="shared" si="18"/>
        <v>843.92</v>
      </c>
    </row>
    <row r="1036" spans="1:8" ht="16.5" x14ac:dyDescent="0.25">
      <c r="A1036" s="55" t="s">
        <v>3064</v>
      </c>
      <c r="B1036" s="56" t="s">
        <v>3065</v>
      </c>
      <c r="C1036" s="57" t="s">
        <v>3066</v>
      </c>
      <c r="D1036" s="56" t="s">
        <v>6792</v>
      </c>
      <c r="E1036" s="56" t="s">
        <v>19</v>
      </c>
      <c r="F1036" s="58">
        <v>5</v>
      </c>
      <c r="G1036" s="59">
        <f>VLOOKUP(B1036,'[3]COM DESONERAÇÃO'!$B$12:$H$2288,6,FALSE)</f>
        <v>237.02</v>
      </c>
      <c r="H1036" s="60">
        <f t="shared" si="18"/>
        <v>1185.0999999999999</v>
      </c>
    </row>
    <row r="1037" spans="1:8" ht="16.5" x14ac:dyDescent="0.25">
      <c r="A1037" s="55" t="s">
        <v>3067</v>
      </c>
      <c r="B1037" s="56" t="s">
        <v>3068</v>
      </c>
      <c r="C1037" s="57" t="s">
        <v>3069</v>
      </c>
      <c r="D1037" s="56" t="s">
        <v>6792</v>
      </c>
      <c r="E1037" s="56" t="s">
        <v>19</v>
      </c>
      <c r="F1037" s="58">
        <v>2</v>
      </c>
      <c r="G1037" s="59">
        <f>VLOOKUP(B1037,'[3]COM DESONERAÇÃO'!$B$12:$H$2288,6,FALSE)</f>
        <v>285.73</v>
      </c>
      <c r="H1037" s="60">
        <f t="shared" si="18"/>
        <v>571.46</v>
      </c>
    </row>
    <row r="1038" spans="1:8" ht="24.75" x14ac:dyDescent="0.25">
      <c r="A1038" s="55" t="s">
        <v>3070</v>
      </c>
      <c r="B1038" s="56" t="s">
        <v>3071</v>
      </c>
      <c r="C1038" s="57" t="s">
        <v>3072</v>
      </c>
      <c r="D1038" s="56" t="s">
        <v>11</v>
      </c>
      <c r="E1038" s="56" t="s">
        <v>68</v>
      </c>
      <c r="F1038" s="58">
        <v>620</v>
      </c>
      <c r="G1038" s="59">
        <f>VLOOKUP(B1038,'[3]COM DESONERAÇÃO'!$B$12:$H$2288,6,FALSE)</f>
        <v>11.72</v>
      </c>
      <c r="H1038" s="60">
        <f t="shared" si="18"/>
        <v>7266.4</v>
      </c>
    </row>
    <row r="1039" spans="1:8" ht="16.5" x14ac:dyDescent="0.25">
      <c r="A1039" s="55" t="s">
        <v>3073</v>
      </c>
      <c r="B1039" s="56" t="s">
        <v>3074</v>
      </c>
      <c r="C1039" s="57" t="s">
        <v>3075</v>
      </c>
      <c r="D1039" s="56" t="s">
        <v>6792</v>
      </c>
      <c r="E1039" s="56" t="s">
        <v>19</v>
      </c>
      <c r="F1039" s="58">
        <v>2</v>
      </c>
      <c r="G1039" s="59">
        <f>VLOOKUP(B1039,'[3]COM DESONERAÇÃO'!$B$12:$H$2288,6,FALSE)</f>
        <v>257.51</v>
      </c>
      <c r="H1039" s="60">
        <f t="shared" si="18"/>
        <v>515.02</v>
      </c>
    </row>
    <row r="1040" spans="1:8" ht="24.75" x14ac:dyDescent="0.25">
      <c r="A1040" s="55" t="s">
        <v>3076</v>
      </c>
      <c r="B1040" s="56" t="s">
        <v>3077</v>
      </c>
      <c r="C1040" s="57" t="s">
        <v>3078</v>
      </c>
      <c r="D1040" s="56" t="s">
        <v>11</v>
      </c>
      <c r="E1040" s="56" t="s">
        <v>19</v>
      </c>
      <c r="F1040" s="58">
        <v>42</v>
      </c>
      <c r="G1040" s="59">
        <f>VLOOKUP(B1040,'[3]COM DESONERAÇÃO'!$B$12:$H$2288,6,FALSE)</f>
        <v>62.97</v>
      </c>
      <c r="H1040" s="60">
        <f t="shared" si="18"/>
        <v>2644.74</v>
      </c>
    </row>
    <row r="1041" spans="1:8" ht="16.5" x14ac:dyDescent="0.25">
      <c r="A1041" s="55" t="s">
        <v>3079</v>
      </c>
      <c r="B1041" s="56" t="s">
        <v>3080</v>
      </c>
      <c r="C1041" s="57" t="s">
        <v>3081</v>
      </c>
      <c r="D1041" s="56" t="s">
        <v>6792</v>
      </c>
      <c r="E1041" s="56" t="s">
        <v>19</v>
      </c>
      <c r="F1041" s="58">
        <v>2</v>
      </c>
      <c r="G1041" s="59">
        <f>VLOOKUP(B1041,'[3]COM DESONERAÇÃO'!$B$12:$H$2288,6,FALSE)</f>
        <v>219.35</v>
      </c>
      <c r="H1041" s="60">
        <f t="shared" si="18"/>
        <v>438.7</v>
      </c>
    </row>
    <row r="1042" spans="1:8" x14ac:dyDescent="0.25">
      <c r="A1042" s="55" t="s">
        <v>3082</v>
      </c>
      <c r="B1042" s="56" t="s">
        <v>3083</v>
      </c>
      <c r="C1042" s="57" t="s">
        <v>3084</v>
      </c>
      <c r="D1042" s="56" t="s">
        <v>6792</v>
      </c>
      <c r="E1042" s="56" t="s">
        <v>19</v>
      </c>
      <c r="F1042" s="58">
        <v>5</v>
      </c>
      <c r="G1042" s="59">
        <f>VLOOKUP(B1042,'[3]COM DESONERAÇÃO'!$B$12:$H$2288,6,FALSE)</f>
        <v>206.74</v>
      </c>
      <c r="H1042" s="60">
        <f t="shared" si="18"/>
        <v>1033.7</v>
      </c>
    </row>
    <row r="1043" spans="1:8" ht="24.75" x14ac:dyDescent="0.25">
      <c r="A1043" s="55" t="s">
        <v>3085</v>
      </c>
      <c r="B1043" s="56" t="s">
        <v>3086</v>
      </c>
      <c r="C1043" s="57" t="s">
        <v>3087</v>
      </c>
      <c r="D1043" s="56" t="s">
        <v>11</v>
      </c>
      <c r="E1043" s="56" t="s">
        <v>19</v>
      </c>
      <c r="F1043" s="58">
        <v>5</v>
      </c>
      <c r="G1043" s="59">
        <f>VLOOKUP(B1043,'[3]COM DESONERAÇÃO'!$B$12:$H$2288,6,FALSE)</f>
        <v>35.86</v>
      </c>
      <c r="H1043" s="60">
        <f t="shared" si="18"/>
        <v>179.3</v>
      </c>
    </row>
    <row r="1044" spans="1:8" x14ac:dyDescent="0.25">
      <c r="A1044" s="55" t="s">
        <v>3088</v>
      </c>
      <c r="B1044" s="56" t="s">
        <v>3089</v>
      </c>
      <c r="C1044" s="57" t="s">
        <v>3090</v>
      </c>
      <c r="D1044" s="56" t="s">
        <v>6792</v>
      </c>
      <c r="E1044" s="56" t="s">
        <v>19</v>
      </c>
      <c r="F1044" s="58">
        <v>4</v>
      </c>
      <c r="G1044" s="59">
        <f>VLOOKUP(B1044,'[3]COM DESONERAÇÃO'!$B$12:$H$2288,6,FALSE)</f>
        <v>438.67</v>
      </c>
      <c r="H1044" s="60">
        <f t="shared" si="18"/>
        <v>1754.68</v>
      </c>
    </row>
    <row r="1045" spans="1:8" ht="16.5" x14ac:dyDescent="0.25">
      <c r="A1045" s="55" t="s">
        <v>3091</v>
      </c>
      <c r="B1045" s="56" t="s">
        <v>3092</v>
      </c>
      <c r="C1045" s="57" t="s">
        <v>3093</v>
      </c>
      <c r="D1045" s="56" t="s">
        <v>11</v>
      </c>
      <c r="E1045" s="56" t="s">
        <v>19</v>
      </c>
      <c r="F1045" s="58">
        <v>29</v>
      </c>
      <c r="G1045" s="59">
        <f>VLOOKUP(B1045,'[3]COM DESONERAÇÃO'!$B$12:$H$2288,6,FALSE)</f>
        <v>58.02</v>
      </c>
      <c r="H1045" s="60">
        <f t="shared" si="18"/>
        <v>1682.58</v>
      </c>
    </row>
    <row r="1046" spans="1:8" ht="16.5" x14ac:dyDescent="0.25">
      <c r="A1046" s="55" t="s">
        <v>3094</v>
      </c>
      <c r="B1046" s="56" t="s">
        <v>3095</v>
      </c>
      <c r="C1046" s="57" t="s">
        <v>3096</v>
      </c>
      <c r="D1046" s="56" t="s">
        <v>6792</v>
      </c>
      <c r="E1046" s="56" t="s">
        <v>19</v>
      </c>
      <c r="F1046" s="58">
        <v>5</v>
      </c>
      <c r="G1046" s="59">
        <f>VLOOKUP(B1046,'[3]COM DESONERAÇÃO'!$B$12:$H$2288,6,FALSE)</f>
        <v>159.35</v>
      </c>
      <c r="H1046" s="60">
        <f t="shared" si="18"/>
        <v>796.75</v>
      </c>
    </row>
    <row r="1047" spans="1:8" x14ac:dyDescent="0.25">
      <c r="A1047" s="55" t="s">
        <v>3097</v>
      </c>
      <c r="B1047" s="56" t="s">
        <v>3098</v>
      </c>
      <c r="C1047" s="57" t="s">
        <v>3099</v>
      </c>
      <c r="D1047" s="56" t="s">
        <v>6792</v>
      </c>
      <c r="E1047" s="56" t="s">
        <v>19</v>
      </c>
      <c r="F1047" s="58">
        <v>3</v>
      </c>
      <c r="G1047" s="59">
        <f>VLOOKUP(B1047,'[3]COM DESONERAÇÃO'!$B$12:$H$2288,6,FALSE)</f>
        <v>218.62</v>
      </c>
      <c r="H1047" s="60">
        <f t="shared" si="18"/>
        <v>655.86</v>
      </c>
    </row>
    <row r="1048" spans="1:8" x14ac:dyDescent="0.25">
      <c r="A1048" s="55" t="s">
        <v>3100</v>
      </c>
      <c r="B1048" s="56" t="s">
        <v>3101</v>
      </c>
      <c r="C1048" s="57" t="s">
        <v>3102</v>
      </c>
      <c r="D1048" s="56" t="s">
        <v>6792</v>
      </c>
      <c r="E1048" s="56" t="s">
        <v>19</v>
      </c>
      <c r="F1048" s="58">
        <v>3</v>
      </c>
      <c r="G1048" s="59">
        <f>VLOOKUP(B1048,'[3]COM DESONERAÇÃO'!$B$12:$H$2288,6,FALSE)</f>
        <v>275.17</v>
      </c>
      <c r="H1048" s="60">
        <f t="shared" si="18"/>
        <v>825.51</v>
      </c>
    </row>
    <row r="1049" spans="1:8" ht="16.5" x14ac:dyDescent="0.25">
      <c r="A1049" s="55" t="s">
        <v>3103</v>
      </c>
      <c r="B1049" s="56" t="s">
        <v>3104</v>
      </c>
      <c r="C1049" s="57" t="s">
        <v>3105</v>
      </c>
      <c r="D1049" s="56" t="s">
        <v>6792</v>
      </c>
      <c r="E1049" s="56" t="s">
        <v>19</v>
      </c>
      <c r="F1049" s="58">
        <v>3</v>
      </c>
      <c r="G1049" s="59">
        <f>VLOOKUP(B1049,'[3]COM DESONERAÇÃO'!$B$12:$H$2288,6,FALSE)</f>
        <v>861.85</v>
      </c>
      <c r="H1049" s="60">
        <f t="shared" si="18"/>
        <v>2585.5500000000002</v>
      </c>
    </row>
    <row r="1050" spans="1:8" x14ac:dyDescent="0.25">
      <c r="A1050" s="55" t="s">
        <v>3106</v>
      </c>
      <c r="B1050" s="56" t="s">
        <v>3107</v>
      </c>
      <c r="C1050" s="57" t="s">
        <v>3108</v>
      </c>
      <c r="D1050" s="56" t="s">
        <v>6792</v>
      </c>
      <c r="E1050" s="56" t="s">
        <v>19</v>
      </c>
      <c r="F1050" s="58">
        <v>3</v>
      </c>
      <c r="G1050" s="59">
        <f>VLOOKUP(B1050,'[3]COM DESONERAÇÃO'!$B$12:$H$2288,6,FALSE)</f>
        <v>279.76</v>
      </c>
      <c r="H1050" s="60">
        <f t="shared" si="18"/>
        <v>839.28</v>
      </c>
    </row>
    <row r="1051" spans="1:8" x14ac:dyDescent="0.25">
      <c r="A1051" s="55" t="s">
        <v>3109</v>
      </c>
      <c r="B1051" s="56" t="s">
        <v>3110</v>
      </c>
      <c r="C1051" s="57" t="s">
        <v>3111</v>
      </c>
      <c r="D1051" s="56" t="s">
        <v>6792</v>
      </c>
      <c r="E1051" s="56" t="s">
        <v>19</v>
      </c>
      <c r="F1051" s="58">
        <v>3</v>
      </c>
      <c r="G1051" s="59">
        <f>VLOOKUP(B1051,'[3]COM DESONERAÇÃO'!$B$12:$H$2288,6,FALSE)</f>
        <v>298.69</v>
      </c>
      <c r="H1051" s="60">
        <f t="shared" si="18"/>
        <v>896.07</v>
      </c>
    </row>
    <row r="1052" spans="1:8" x14ac:dyDescent="0.25">
      <c r="A1052" s="55" t="s">
        <v>3112</v>
      </c>
      <c r="B1052" s="56" t="s">
        <v>3113</v>
      </c>
      <c r="C1052" s="57" t="s">
        <v>3114</v>
      </c>
      <c r="D1052" s="56" t="s">
        <v>6792</v>
      </c>
      <c r="E1052" s="56" t="s">
        <v>19</v>
      </c>
      <c r="F1052" s="58">
        <v>3</v>
      </c>
      <c r="G1052" s="59">
        <f>VLOOKUP(B1052,'[3]COM DESONERAÇÃO'!$B$12:$H$2288,6,FALSE)</f>
        <v>270.48</v>
      </c>
      <c r="H1052" s="60">
        <f t="shared" si="18"/>
        <v>811.44</v>
      </c>
    </row>
    <row r="1053" spans="1:8" ht="16.5" x14ac:dyDescent="0.25">
      <c r="A1053" s="55" t="s">
        <v>3115</v>
      </c>
      <c r="B1053" s="56" t="s">
        <v>3116</v>
      </c>
      <c r="C1053" s="57" t="s">
        <v>3117</v>
      </c>
      <c r="D1053" s="56" t="s">
        <v>6792</v>
      </c>
      <c r="E1053" s="56" t="s">
        <v>19</v>
      </c>
      <c r="F1053" s="58">
        <v>5</v>
      </c>
      <c r="G1053" s="59">
        <f>VLOOKUP(B1053,'[3]COM DESONERAÇÃO'!$B$12:$H$2288,6,FALSE)</f>
        <v>874.81</v>
      </c>
      <c r="H1053" s="60">
        <f t="shared" si="18"/>
        <v>4374.05</v>
      </c>
    </row>
    <row r="1054" spans="1:8" ht="16.5" x14ac:dyDescent="0.25">
      <c r="A1054" s="55" t="s">
        <v>3118</v>
      </c>
      <c r="B1054" s="56" t="s">
        <v>3119</v>
      </c>
      <c r="C1054" s="57" t="s">
        <v>3120</v>
      </c>
      <c r="D1054" s="56" t="s">
        <v>11</v>
      </c>
      <c r="E1054" s="56" t="s">
        <v>19</v>
      </c>
      <c r="F1054" s="58">
        <v>429</v>
      </c>
      <c r="G1054" s="59">
        <f>VLOOKUP(B1054,'[3]COM DESONERAÇÃO'!$B$12:$H$2288,6,FALSE)</f>
        <v>38.69</v>
      </c>
      <c r="H1054" s="60">
        <f t="shared" si="18"/>
        <v>16598.009999999998</v>
      </c>
    </row>
    <row r="1055" spans="1:8" ht="16.5" x14ac:dyDescent="0.25">
      <c r="A1055" s="55" t="s">
        <v>3121</v>
      </c>
      <c r="B1055" s="56" t="s">
        <v>3122</v>
      </c>
      <c r="C1055" s="57" t="s">
        <v>3123</v>
      </c>
      <c r="D1055" s="56" t="s">
        <v>6792</v>
      </c>
      <c r="E1055" s="56" t="s">
        <v>19</v>
      </c>
      <c r="F1055" s="58">
        <v>3</v>
      </c>
      <c r="G1055" s="59">
        <f>VLOOKUP(B1055,'[3]COM DESONERAÇÃO'!$B$12:$H$2288,6,FALSE)</f>
        <v>219.31</v>
      </c>
      <c r="H1055" s="60">
        <f t="shared" si="18"/>
        <v>657.93</v>
      </c>
    </row>
    <row r="1056" spans="1:8" x14ac:dyDescent="0.25">
      <c r="A1056" s="55" t="s">
        <v>3124</v>
      </c>
      <c r="B1056" s="56" t="s">
        <v>3125</v>
      </c>
      <c r="C1056" s="57" t="s">
        <v>3126</v>
      </c>
      <c r="D1056" s="56" t="s">
        <v>6792</v>
      </c>
      <c r="E1056" s="56" t="s">
        <v>19</v>
      </c>
      <c r="F1056" s="58">
        <v>5</v>
      </c>
      <c r="G1056" s="59">
        <f>VLOOKUP(B1056,'[3]COM DESONERAÇÃO'!$B$12:$H$2288,6,FALSE)</f>
        <v>126.53</v>
      </c>
      <c r="H1056" s="60">
        <f t="shared" si="18"/>
        <v>632.65</v>
      </c>
    </row>
    <row r="1057" spans="1:8" x14ac:dyDescent="0.25">
      <c r="A1057" s="55" t="s">
        <v>3127</v>
      </c>
      <c r="B1057" s="56" t="s">
        <v>3128</v>
      </c>
      <c r="C1057" s="57" t="s">
        <v>3129</v>
      </c>
      <c r="D1057" s="56" t="s">
        <v>6792</v>
      </c>
      <c r="E1057" s="56" t="s">
        <v>19</v>
      </c>
      <c r="F1057" s="58">
        <v>3</v>
      </c>
      <c r="G1057" s="59">
        <f>VLOOKUP(B1057,'[3]COM DESONERAÇÃO'!$B$12:$H$2288,6,FALSE)</f>
        <v>211.58</v>
      </c>
      <c r="H1057" s="60">
        <f t="shared" si="18"/>
        <v>634.74</v>
      </c>
    </row>
    <row r="1058" spans="1:8" x14ac:dyDescent="0.25">
      <c r="A1058" s="55" t="s">
        <v>3130</v>
      </c>
      <c r="B1058" s="56" t="s">
        <v>3131</v>
      </c>
      <c r="C1058" s="57" t="s">
        <v>3132</v>
      </c>
      <c r="D1058" s="56" t="s">
        <v>6792</v>
      </c>
      <c r="E1058" s="56" t="s">
        <v>19</v>
      </c>
      <c r="F1058" s="58">
        <v>5</v>
      </c>
      <c r="G1058" s="59">
        <f>VLOOKUP(B1058,'[3]COM DESONERAÇÃO'!$B$12:$H$2288,6,FALSE)</f>
        <v>142.94</v>
      </c>
      <c r="H1058" s="60">
        <f t="shared" si="18"/>
        <v>714.7</v>
      </c>
    </row>
    <row r="1059" spans="1:8" x14ac:dyDescent="0.25">
      <c r="A1059" s="55" t="s">
        <v>3133</v>
      </c>
      <c r="B1059" s="56" t="s">
        <v>3134</v>
      </c>
      <c r="C1059" s="57" t="s">
        <v>3135</v>
      </c>
      <c r="D1059" s="56" t="s">
        <v>6792</v>
      </c>
      <c r="E1059" s="56" t="s">
        <v>19</v>
      </c>
      <c r="F1059" s="58">
        <v>5</v>
      </c>
      <c r="G1059" s="59">
        <f>VLOOKUP(B1059,'[3]COM DESONERAÇÃO'!$B$12:$H$2288,6,FALSE)</f>
        <v>126.53</v>
      </c>
      <c r="H1059" s="60">
        <f t="shared" si="18"/>
        <v>632.65</v>
      </c>
    </row>
    <row r="1060" spans="1:8" x14ac:dyDescent="0.25">
      <c r="A1060" s="55" t="s">
        <v>3136</v>
      </c>
      <c r="B1060" s="56" t="s">
        <v>3137</v>
      </c>
      <c r="C1060" s="57" t="s">
        <v>3138</v>
      </c>
      <c r="D1060" s="56" t="s">
        <v>6792</v>
      </c>
      <c r="E1060" s="56" t="s">
        <v>19</v>
      </c>
      <c r="F1060" s="58">
        <v>7</v>
      </c>
      <c r="G1060" s="59">
        <f>VLOOKUP(B1060,'[3]COM DESONERAÇÃO'!$B$12:$H$2288,6,FALSE)</f>
        <v>241.22</v>
      </c>
      <c r="H1060" s="60">
        <f t="shared" si="18"/>
        <v>1688.54</v>
      </c>
    </row>
    <row r="1061" spans="1:8" x14ac:dyDescent="0.25">
      <c r="A1061" s="55" t="s">
        <v>3139</v>
      </c>
      <c r="B1061" s="56" t="s">
        <v>3140</v>
      </c>
      <c r="C1061" s="57" t="s">
        <v>3141</v>
      </c>
      <c r="D1061" s="56" t="s">
        <v>6792</v>
      </c>
      <c r="E1061" s="56" t="s">
        <v>19</v>
      </c>
      <c r="F1061" s="58">
        <v>5</v>
      </c>
      <c r="G1061" s="59">
        <f>VLOOKUP(B1061,'[3]COM DESONERAÇÃO'!$B$12:$H$2288,6,FALSE)</f>
        <v>125.41</v>
      </c>
      <c r="H1061" s="60">
        <f t="shared" si="18"/>
        <v>627.04999999999995</v>
      </c>
    </row>
    <row r="1062" spans="1:8" ht="16.5" x14ac:dyDescent="0.25">
      <c r="A1062" s="55" t="s">
        <v>3142</v>
      </c>
      <c r="B1062" s="56" t="s">
        <v>3143</v>
      </c>
      <c r="C1062" s="57" t="s">
        <v>3144</v>
      </c>
      <c r="D1062" s="56" t="s">
        <v>11</v>
      </c>
      <c r="E1062" s="56" t="s">
        <v>19</v>
      </c>
      <c r="F1062" s="58">
        <v>179</v>
      </c>
      <c r="G1062" s="59">
        <f>VLOOKUP(B1062,'[3]COM DESONERAÇÃO'!$B$12:$H$2288,6,FALSE)</f>
        <v>40.950000000000003</v>
      </c>
      <c r="H1062" s="60">
        <f t="shared" si="18"/>
        <v>7330.05</v>
      </c>
    </row>
    <row r="1063" spans="1:8" x14ac:dyDescent="0.25">
      <c r="A1063" s="55" t="s">
        <v>3145</v>
      </c>
      <c r="B1063" s="56" t="s">
        <v>3146</v>
      </c>
      <c r="C1063" s="57" t="s">
        <v>3147</v>
      </c>
      <c r="D1063" s="56" t="s">
        <v>6792</v>
      </c>
      <c r="E1063" s="56" t="s">
        <v>19</v>
      </c>
      <c r="F1063" s="58">
        <v>5</v>
      </c>
      <c r="G1063" s="59">
        <f>VLOOKUP(B1063,'[3]COM DESONERAÇÃO'!$B$12:$H$2288,6,FALSE)</f>
        <v>385.6</v>
      </c>
      <c r="H1063" s="60">
        <f t="shared" si="18"/>
        <v>1928</v>
      </c>
    </row>
    <row r="1064" spans="1:8" ht="16.5" x14ac:dyDescent="0.25">
      <c r="A1064" s="55" t="s">
        <v>3148</v>
      </c>
      <c r="B1064" s="56" t="s">
        <v>3149</v>
      </c>
      <c r="C1064" s="57" t="s">
        <v>3150</v>
      </c>
      <c r="D1064" s="56" t="s">
        <v>6792</v>
      </c>
      <c r="E1064" s="56" t="s">
        <v>19</v>
      </c>
      <c r="F1064" s="58">
        <v>5</v>
      </c>
      <c r="G1064" s="59">
        <f>VLOOKUP(B1064,'[3]COM DESONERAÇÃO'!$B$12:$H$2288,6,FALSE)</f>
        <v>916.13</v>
      </c>
      <c r="H1064" s="60">
        <f t="shared" si="18"/>
        <v>4580.6499999999996</v>
      </c>
    </row>
    <row r="1065" spans="1:8" x14ac:dyDescent="0.25">
      <c r="A1065" s="55" t="s">
        <v>3151</v>
      </c>
      <c r="B1065" s="56" t="s">
        <v>3152</v>
      </c>
      <c r="C1065" s="57" t="s">
        <v>3153</v>
      </c>
      <c r="D1065" s="56" t="s">
        <v>6792</v>
      </c>
      <c r="E1065" s="56" t="s">
        <v>19</v>
      </c>
      <c r="F1065" s="58">
        <v>9</v>
      </c>
      <c r="G1065" s="59">
        <f>VLOOKUP(B1065,'[3]COM DESONERAÇÃO'!$B$12:$H$2288,6,FALSE)</f>
        <v>579.88</v>
      </c>
      <c r="H1065" s="60">
        <f t="shared" si="18"/>
        <v>5218.92</v>
      </c>
    </row>
    <row r="1066" spans="1:8" x14ac:dyDescent="0.25">
      <c r="A1066" s="55" t="s">
        <v>3154</v>
      </c>
      <c r="B1066" s="56" t="s">
        <v>3155</v>
      </c>
      <c r="C1066" s="57" t="s">
        <v>3156</v>
      </c>
      <c r="D1066" s="56" t="s">
        <v>6792</v>
      </c>
      <c r="E1066" s="56" t="s">
        <v>19</v>
      </c>
      <c r="F1066" s="58">
        <v>9</v>
      </c>
      <c r="G1066" s="59">
        <f>VLOOKUP(B1066,'[3]COM DESONERAÇÃO'!$B$12:$H$2288,6,FALSE)</f>
        <v>619.51</v>
      </c>
      <c r="H1066" s="60">
        <f t="shared" si="18"/>
        <v>5575.59</v>
      </c>
    </row>
    <row r="1067" spans="1:8" x14ac:dyDescent="0.25">
      <c r="A1067" s="55" t="s">
        <v>3157</v>
      </c>
      <c r="B1067" s="56" t="s">
        <v>3158</v>
      </c>
      <c r="C1067" s="57" t="s">
        <v>3159</v>
      </c>
      <c r="D1067" s="56" t="s">
        <v>6792</v>
      </c>
      <c r="E1067" s="56" t="s">
        <v>19</v>
      </c>
      <c r="F1067" s="58">
        <v>26</v>
      </c>
      <c r="G1067" s="59">
        <f>VLOOKUP(B1067,'[3]COM DESONERAÇÃO'!$B$12:$H$2288,6,FALSE)</f>
        <v>322.01</v>
      </c>
      <c r="H1067" s="60">
        <f t="shared" si="18"/>
        <v>8372.26</v>
      </c>
    </row>
    <row r="1068" spans="1:8" x14ac:dyDescent="0.25">
      <c r="A1068" s="55" t="s">
        <v>3160</v>
      </c>
      <c r="B1068" s="56" t="s">
        <v>3161</v>
      </c>
      <c r="C1068" s="57" t="s">
        <v>3162</v>
      </c>
      <c r="D1068" s="56" t="s">
        <v>6792</v>
      </c>
      <c r="E1068" s="56" t="s">
        <v>19</v>
      </c>
      <c r="F1068" s="58">
        <v>26</v>
      </c>
      <c r="G1068" s="59">
        <f>VLOOKUP(B1068,'[3]COM DESONERAÇÃO'!$B$12:$H$2288,6,FALSE)</f>
        <v>484.12</v>
      </c>
      <c r="H1068" s="60">
        <f t="shared" si="18"/>
        <v>12587.12</v>
      </c>
    </row>
    <row r="1069" spans="1:8" x14ac:dyDescent="0.25">
      <c r="A1069" s="55" t="s">
        <v>3163</v>
      </c>
      <c r="B1069" s="56" t="s">
        <v>3164</v>
      </c>
      <c r="C1069" s="57" t="s">
        <v>3165</v>
      </c>
      <c r="D1069" s="56" t="s">
        <v>6792</v>
      </c>
      <c r="E1069" s="56" t="s">
        <v>19</v>
      </c>
      <c r="F1069" s="58">
        <v>26</v>
      </c>
      <c r="G1069" s="59">
        <f>VLOOKUP(B1069,'[3]COM DESONERAÇÃO'!$B$12:$H$2288,6,FALSE)</f>
        <v>455.79</v>
      </c>
      <c r="H1069" s="60">
        <f t="shared" si="18"/>
        <v>11850.54</v>
      </c>
    </row>
    <row r="1070" spans="1:8" ht="16.5" x14ac:dyDescent="0.25">
      <c r="A1070" s="55" t="s">
        <v>3166</v>
      </c>
      <c r="B1070" s="56" t="s">
        <v>3167</v>
      </c>
      <c r="C1070" s="57" t="s">
        <v>3168</v>
      </c>
      <c r="D1070" s="56" t="s">
        <v>6792</v>
      </c>
      <c r="E1070" s="56" t="s">
        <v>19</v>
      </c>
      <c r="F1070" s="58">
        <v>26</v>
      </c>
      <c r="G1070" s="59">
        <f>VLOOKUP(B1070,'[3]COM DESONERAÇÃO'!$B$12:$H$2288,6,FALSE)</f>
        <v>588.09</v>
      </c>
      <c r="H1070" s="60">
        <f t="shared" si="18"/>
        <v>15290.34</v>
      </c>
    </row>
    <row r="1071" spans="1:8" ht="16.5" x14ac:dyDescent="0.25">
      <c r="A1071" s="55" t="s">
        <v>3169</v>
      </c>
      <c r="B1071" s="56" t="s">
        <v>3170</v>
      </c>
      <c r="C1071" s="57" t="s">
        <v>3171</v>
      </c>
      <c r="D1071" s="56" t="s">
        <v>6792</v>
      </c>
      <c r="E1071" s="56" t="s">
        <v>19</v>
      </c>
      <c r="F1071" s="58">
        <v>26</v>
      </c>
      <c r="G1071" s="59">
        <f>VLOOKUP(B1071,'[3]COM DESONERAÇÃO'!$B$12:$H$2288,6,FALSE)</f>
        <v>544.17999999999995</v>
      </c>
      <c r="H1071" s="60">
        <f t="shared" si="18"/>
        <v>14148.68</v>
      </c>
    </row>
    <row r="1072" spans="1:8" x14ac:dyDescent="0.25">
      <c r="A1072" s="55" t="s">
        <v>3172</v>
      </c>
      <c r="B1072" s="56" t="s">
        <v>3173</v>
      </c>
      <c r="C1072" s="57" t="s">
        <v>3174</v>
      </c>
      <c r="D1072" s="56" t="s">
        <v>6792</v>
      </c>
      <c r="E1072" s="56" t="s">
        <v>19</v>
      </c>
      <c r="F1072" s="58">
        <v>70</v>
      </c>
      <c r="G1072" s="59">
        <f>VLOOKUP(B1072,'[3]COM DESONERAÇÃO'!$B$12:$H$2288,6,FALSE)</f>
        <v>274.66000000000003</v>
      </c>
      <c r="H1072" s="60">
        <f t="shared" si="18"/>
        <v>19226.2</v>
      </c>
    </row>
    <row r="1073" spans="1:8" x14ac:dyDescent="0.25">
      <c r="A1073" s="55" t="s">
        <v>3175</v>
      </c>
      <c r="B1073" s="56" t="s">
        <v>3176</v>
      </c>
      <c r="C1073" s="57" t="s">
        <v>3177</v>
      </c>
      <c r="D1073" s="56" t="s">
        <v>6792</v>
      </c>
      <c r="E1073" s="56" t="s">
        <v>19</v>
      </c>
      <c r="F1073" s="58">
        <v>9</v>
      </c>
      <c r="G1073" s="59">
        <f>VLOOKUP(B1073,'[3]COM DESONERAÇÃO'!$B$12:$H$2288,6,FALSE)</f>
        <v>848.23</v>
      </c>
      <c r="H1073" s="60">
        <f t="shared" si="18"/>
        <v>7634.07</v>
      </c>
    </row>
    <row r="1074" spans="1:8" x14ac:dyDescent="0.25">
      <c r="A1074" s="55" t="s">
        <v>3178</v>
      </c>
      <c r="B1074" s="56" t="s">
        <v>3179</v>
      </c>
      <c r="C1074" s="57" t="s">
        <v>3180</v>
      </c>
      <c r="D1074" s="56" t="s">
        <v>6792</v>
      </c>
      <c r="E1074" s="56" t="s">
        <v>19</v>
      </c>
      <c r="F1074" s="58">
        <v>42</v>
      </c>
      <c r="G1074" s="59">
        <f>VLOOKUP(B1074,'[3]COM DESONERAÇÃO'!$B$12:$H$2288,6,FALSE)</f>
        <v>953.65</v>
      </c>
      <c r="H1074" s="60">
        <f t="shared" si="18"/>
        <v>40053.300000000003</v>
      </c>
    </row>
    <row r="1075" spans="1:8" ht="24.75" x14ac:dyDescent="0.25">
      <c r="A1075" s="55" t="s">
        <v>3181</v>
      </c>
      <c r="B1075" s="56" t="s">
        <v>3182</v>
      </c>
      <c r="C1075" s="57" t="s">
        <v>3183</v>
      </c>
      <c r="D1075" s="56" t="s">
        <v>11</v>
      </c>
      <c r="E1075" s="56" t="s">
        <v>19</v>
      </c>
      <c r="F1075" s="58">
        <v>20</v>
      </c>
      <c r="G1075" s="59">
        <f>VLOOKUP(B1075,'[3]COM DESONERAÇÃO'!$B$12:$H$2288,6,FALSE)</f>
        <v>113.17</v>
      </c>
      <c r="H1075" s="60">
        <f t="shared" si="18"/>
        <v>2263.4</v>
      </c>
    </row>
    <row r="1076" spans="1:8" x14ac:dyDescent="0.25">
      <c r="A1076" s="55" t="s">
        <v>3184</v>
      </c>
      <c r="B1076" s="56" t="s">
        <v>3186</v>
      </c>
      <c r="C1076" s="57" t="s">
        <v>3187</v>
      </c>
      <c r="D1076" s="56" t="s">
        <v>6792</v>
      </c>
      <c r="E1076" s="56" t="s">
        <v>19</v>
      </c>
      <c r="F1076" s="61">
        <v>5</v>
      </c>
      <c r="G1076" s="59">
        <f>VLOOKUP(B1076,'[3]COM DESONERAÇÃO'!$B$12:$H$2288,6,FALSE)</f>
        <v>245.61</v>
      </c>
      <c r="H1076" s="60">
        <f t="shared" si="18"/>
        <v>1228.05</v>
      </c>
    </row>
    <row r="1077" spans="1:8" x14ac:dyDescent="0.25">
      <c r="A1077" s="55" t="s">
        <v>3185</v>
      </c>
      <c r="B1077" s="56" t="s">
        <v>3189</v>
      </c>
      <c r="C1077" s="57" t="s">
        <v>3190</v>
      </c>
      <c r="D1077" s="56" t="s">
        <v>6792</v>
      </c>
      <c r="E1077" s="56" t="s">
        <v>19</v>
      </c>
      <c r="F1077" s="61">
        <v>2</v>
      </c>
      <c r="G1077" s="59">
        <f>VLOOKUP(B1077,'[3]COM DESONERAÇÃO'!$B$12:$H$2288,6,FALSE)</f>
        <v>173.95</v>
      </c>
      <c r="H1077" s="60">
        <f t="shared" si="18"/>
        <v>347.9</v>
      </c>
    </row>
    <row r="1078" spans="1:8" x14ac:dyDescent="0.25">
      <c r="A1078" s="55" t="s">
        <v>3188</v>
      </c>
      <c r="B1078" s="56" t="s">
        <v>3192</v>
      </c>
      <c r="C1078" s="57" t="s">
        <v>3193</v>
      </c>
      <c r="D1078" s="56" t="s">
        <v>6792</v>
      </c>
      <c r="E1078" s="56" t="s">
        <v>19</v>
      </c>
      <c r="F1078" s="61">
        <v>2880</v>
      </c>
      <c r="G1078" s="59">
        <f>VLOOKUP(B1078,'[3]COM DESONERAÇÃO'!$B$12:$H$2288,6,FALSE)</f>
        <v>257.98</v>
      </c>
      <c r="H1078" s="60">
        <f t="shared" si="18"/>
        <v>742982.4</v>
      </c>
    </row>
    <row r="1079" spans="1:8" x14ac:dyDescent="0.25">
      <c r="A1079" s="55" t="s">
        <v>3191</v>
      </c>
      <c r="B1079" s="56" t="s">
        <v>3195</v>
      </c>
      <c r="C1079" s="57" t="s">
        <v>3196</v>
      </c>
      <c r="D1079" s="56" t="s">
        <v>6792</v>
      </c>
      <c r="E1079" s="56" t="s">
        <v>19</v>
      </c>
      <c r="F1079" s="61">
        <v>27</v>
      </c>
      <c r="G1079" s="59">
        <f>VLOOKUP(B1079,'[3]COM DESONERAÇÃO'!$B$12:$H$2288,6,FALSE)</f>
        <v>426.35</v>
      </c>
      <c r="H1079" s="60">
        <f t="shared" si="18"/>
        <v>11511.45</v>
      </c>
    </row>
    <row r="1080" spans="1:8" ht="16.5" x14ac:dyDescent="0.25">
      <c r="A1080" s="55" t="s">
        <v>3194</v>
      </c>
      <c r="B1080" s="56" t="s">
        <v>3198</v>
      </c>
      <c r="C1080" s="57" t="s">
        <v>3199</v>
      </c>
      <c r="D1080" s="56" t="s">
        <v>6792</v>
      </c>
      <c r="E1080" s="56" t="s">
        <v>19</v>
      </c>
      <c r="F1080" s="61">
        <v>370</v>
      </c>
      <c r="G1080" s="59">
        <f>VLOOKUP(B1080,'[3]COM DESONERAÇÃO'!$B$12:$H$2288,6,FALSE)</f>
        <v>355.83</v>
      </c>
      <c r="H1080" s="60">
        <f t="shared" si="18"/>
        <v>131657.1</v>
      </c>
    </row>
    <row r="1081" spans="1:8" x14ac:dyDescent="0.25">
      <c r="A1081" s="55" t="s">
        <v>3197</v>
      </c>
      <c r="B1081" s="56" t="s">
        <v>3201</v>
      </c>
      <c r="C1081" s="57" t="s">
        <v>3202</v>
      </c>
      <c r="D1081" s="56" t="s">
        <v>6792</v>
      </c>
      <c r="E1081" s="56" t="s">
        <v>19</v>
      </c>
      <c r="F1081" s="61">
        <v>370</v>
      </c>
      <c r="G1081" s="59">
        <f>VLOOKUP(B1081,'[3]COM DESONERAÇÃO'!$B$12:$H$2288,6,FALSE)</f>
        <v>292.32</v>
      </c>
      <c r="H1081" s="60">
        <f t="shared" si="18"/>
        <v>108158.39999999999</v>
      </c>
    </row>
    <row r="1082" spans="1:8" x14ac:dyDescent="0.25">
      <c r="A1082" s="55" t="s">
        <v>3200</v>
      </c>
      <c r="B1082" s="56" t="s">
        <v>3204</v>
      </c>
      <c r="C1082" s="57" t="s">
        <v>3205</v>
      </c>
      <c r="D1082" s="56" t="s">
        <v>6792</v>
      </c>
      <c r="E1082" s="56" t="s">
        <v>19</v>
      </c>
      <c r="F1082" s="61">
        <v>300</v>
      </c>
      <c r="G1082" s="59">
        <f>VLOOKUP(B1082,'[3]COM DESONERAÇÃO'!$B$12:$H$2288,6,FALSE)</f>
        <v>309.02999999999997</v>
      </c>
      <c r="H1082" s="60">
        <f t="shared" si="18"/>
        <v>92709</v>
      </c>
    </row>
    <row r="1083" spans="1:8" ht="16.5" x14ac:dyDescent="0.25">
      <c r="A1083" s="55" t="s">
        <v>3203</v>
      </c>
      <c r="B1083" s="56" t="s">
        <v>3207</v>
      </c>
      <c r="C1083" s="57" t="s">
        <v>3208</v>
      </c>
      <c r="D1083" s="56" t="s">
        <v>6792</v>
      </c>
      <c r="E1083" s="56" t="s">
        <v>19</v>
      </c>
      <c r="F1083" s="61">
        <v>5</v>
      </c>
      <c r="G1083" s="59">
        <f>VLOOKUP(B1083,'[3]COM DESONERAÇÃO'!$B$12:$H$2288,6,FALSE)</f>
        <v>170.55</v>
      </c>
      <c r="H1083" s="60">
        <f t="shared" ref="H1083:H1145" si="19">ROUND(F1083*G1083,2)</f>
        <v>852.75</v>
      </c>
    </row>
    <row r="1084" spans="1:8" ht="16.5" x14ac:dyDescent="0.25">
      <c r="A1084" s="55" t="s">
        <v>3206</v>
      </c>
      <c r="B1084" s="56" t="s">
        <v>3210</v>
      </c>
      <c r="C1084" s="57" t="s">
        <v>3211</v>
      </c>
      <c r="D1084" s="56" t="s">
        <v>6792</v>
      </c>
      <c r="E1084" s="56" t="s">
        <v>19</v>
      </c>
      <c r="F1084" s="61">
        <v>10</v>
      </c>
      <c r="G1084" s="59">
        <f>VLOOKUP(B1084,'[3]COM DESONERAÇÃO'!$B$12:$H$2288,6,FALSE)</f>
        <v>218.76</v>
      </c>
      <c r="H1084" s="60">
        <f t="shared" si="19"/>
        <v>2187.6</v>
      </c>
    </row>
    <row r="1085" spans="1:8" ht="16.5" x14ac:dyDescent="0.25">
      <c r="A1085" s="55" t="s">
        <v>3209</v>
      </c>
      <c r="B1085" s="56" t="s">
        <v>3216</v>
      </c>
      <c r="C1085" s="57" t="s">
        <v>3217</v>
      </c>
      <c r="D1085" s="56" t="s">
        <v>11</v>
      </c>
      <c r="E1085" s="56" t="s">
        <v>19</v>
      </c>
      <c r="F1085" s="58">
        <v>6</v>
      </c>
      <c r="G1085" s="59">
        <f>VLOOKUP(B1085,'[3]COM DESONERAÇÃO'!$B$12:$H$2288,6,FALSE)</f>
        <v>109.56</v>
      </c>
      <c r="H1085" s="60">
        <f t="shared" si="19"/>
        <v>657.36</v>
      </c>
    </row>
    <row r="1086" spans="1:8" x14ac:dyDescent="0.25">
      <c r="A1086" s="55" t="s">
        <v>6825</v>
      </c>
      <c r="B1086" s="56" t="s">
        <v>3220</v>
      </c>
      <c r="C1086" s="57" t="s">
        <v>3221</v>
      </c>
      <c r="D1086" s="56" t="s">
        <v>6792</v>
      </c>
      <c r="E1086" s="56" t="s">
        <v>19</v>
      </c>
      <c r="F1086" s="58">
        <v>2</v>
      </c>
      <c r="G1086" s="59">
        <f>VLOOKUP(B1086,'[3]COM DESONERAÇÃO'!$B$12:$H$2288,6,FALSE)</f>
        <v>2714.66</v>
      </c>
      <c r="H1086" s="60">
        <f t="shared" si="19"/>
        <v>5429.32</v>
      </c>
    </row>
    <row r="1087" spans="1:8" x14ac:dyDescent="0.25">
      <c r="A1087" s="55" t="s">
        <v>3212</v>
      </c>
      <c r="B1087" s="56" t="s">
        <v>3223</v>
      </c>
      <c r="C1087" s="57" t="s">
        <v>3224</v>
      </c>
      <c r="D1087" s="56" t="s">
        <v>6792</v>
      </c>
      <c r="E1087" s="56" t="s">
        <v>19</v>
      </c>
      <c r="F1087" s="61">
        <v>5</v>
      </c>
      <c r="G1087" s="59">
        <f>VLOOKUP(B1087,'[3]COM DESONERAÇÃO'!$B$12:$H$2288,6,FALSE)</f>
        <v>390.86</v>
      </c>
      <c r="H1087" s="60">
        <f t="shared" si="19"/>
        <v>1954.3</v>
      </c>
    </row>
    <row r="1088" spans="1:8" x14ac:dyDescent="0.25">
      <c r="A1088" s="55" t="s">
        <v>3215</v>
      </c>
      <c r="B1088" s="56" t="s">
        <v>3226</v>
      </c>
      <c r="C1088" s="57" t="s">
        <v>3227</v>
      </c>
      <c r="D1088" s="56" t="s">
        <v>6792</v>
      </c>
      <c r="E1088" s="56" t="s">
        <v>19</v>
      </c>
      <c r="F1088" s="61">
        <v>5</v>
      </c>
      <c r="G1088" s="59">
        <f>VLOOKUP(B1088,'[3]COM DESONERAÇÃO'!$B$12:$H$2288,6,FALSE)</f>
        <v>2578.58</v>
      </c>
      <c r="H1088" s="60">
        <f t="shared" si="19"/>
        <v>12892.9</v>
      </c>
    </row>
    <row r="1089" spans="1:8" x14ac:dyDescent="0.25">
      <c r="A1089" s="55" t="s">
        <v>3218</v>
      </c>
      <c r="B1089" s="56" t="s">
        <v>3229</v>
      </c>
      <c r="C1089" s="57" t="s">
        <v>3230</v>
      </c>
      <c r="D1089" s="56" t="s">
        <v>6792</v>
      </c>
      <c r="E1089" s="56" t="s">
        <v>19</v>
      </c>
      <c r="F1089" s="61">
        <v>5</v>
      </c>
      <c r="G1089" s="59">
        <f>VLOOKUP(B1089,'[3]COM DESONERAÇÃO'!$B$12:$H$2288,6,FALSE)</f>
        <v>3089.28</v>
      </c>
      <c r="H1089" s="60">
        <f t="shared" si="19"/>
        <v>15446.4</v>
      </c>
    </row>
    <row r="1090" spans="1:8" x14ac:dyDescent="0.25">
      <c r="A1090" s="55" t="s">
        <v>3219</v>
      </c>
      <c r="B1090" s="56" t="s">
        <v>3232</v>
      </c>
      <c r="C1090" s="57" t="s">
        <v>3233</v>
      </c>
      <c r="D1090" s="56" t="s">
        <v>6792</v>
      </c>
      <c r="E1090" s="56" t="s">
        <v>19</v>
      </c>
      <c r="F1090" s="61">
        <v>5</v>
      </c>
      <c r="G1090" s="59">
        <f>VLOOKUP(B1090,'[3]COM DESONERAÇÃO'!$B$12:$H$2288,6,FALSE)</f>
        <v>3773.92</v>
      </c>
      <c r="H1090" s="60">
        <f t="shared" si="19"/>
        <v>18869.599999999999</v>
      </c>
    </row>
    <row r="1091" spans="1:8" ht="16.5" x14ac:dyDescent="0.25">
      <c r="A1091" s="55" t="s">
        <v>3222</v>
      </c>
      <c r="B1091" s="56" t="s">
        <v>3235</v>
      </c>
      <c r="C1091" s="57" t="s">
        <v>3236</v>
      </c>
      <c r="D1091" s="56" t="s">
        <v>6792</v>
      </c>
      <c r="E1091" s="56" t="s">
        <v>19</v>
      </c>
      <c r="F1091" s="61">
        <v>10</v>
      </c>
      <c r="G1091" s="59">
        <f>VLOOKUP(B1091,'[3]COM DESONERAÇÃO'!$B$12:$H$2288,6,FALSE)</f>
        <v>200.79</v>
      </c>
      <c r="H1091" s="60">
        <f t="shared" si="19"/>
        <v>2007.9</v>
      </c>
    </row>
    <row r="1092" spans="1:8" ht="16.5" x14ac:dyDescent="0.25">
      <c r="A1092" s="55" t="s">
        <v>3225</v>
      </c>
      <c r="B1092" s="56" t="s">
        <v>3213</v>
      </c>
      <c r="C1092" s="57" t="s">
        <v>3214</v>
      </c>
      <c r="D1092" s="56" t="s">
        <v>11</v>
      </c>
      <c r="E1092" s="56" t="s">
        <v>19</v>
      </c>
      <c r="F1092" s="61">
        <v>177</v>
      </c>
      <c r="G1092" s="59">
        <f>VLOOKUP(B1092,'[3]COM DESONERAÇÃO'!$B$12:$H$2288,6,FALSE)</f>
        <v>19.54</v>
      </c>
      <c r="H1092" s="60">
        <f t="shared" si="19"/>
        <v>3458.58</v>
      </c>
    </row>
    <row r="1093" spans="1:8" ht="16.5" x14ac:dyDescent="0.25">
      <c r="A1093" s="55" t="s">
        <v>3228</v>
      </c>
      <c r="B1093" s="56" t="s">
        <v>3239</v>
      </c>
      <c r="C1093" s="57" t="s">
        <v>3240</v>
      </c>
      <c r="D1093" s="56" t="s">
        <v>6792</v>
      </c>
      <c r="E1093" s="56" t="s">
        <v>19</v>
      </c>
      <c r="F1093" s="61">
        <v>102</v>
      </c>
      <c r="G1093" s="59">
        <f>VLOOKUP(B1093,'[3]COM DESONERAÇÃO'!$B$12:$H$2288,6,FALSE)</f>
        <v>13.95</v>
      </c>
      <c r="H1093" s="60">
        <f t="shared" si="19"/>
        <v>1422.9</v>
      </c>
    </row>
    <row r="1094" spans="1:8" ht="16.5" x14ac:dyDescent="0.25">
      <c r="A1094" s="55" t="s">
        <v>3231</v>
      </c>
      <c r="B1094" s="56" t="s">
        <v>3242</v>
      </c>
      <c r="C1094" s="57" t="s">
        <v>3243</v>
      </c>
      <c r="D1094" s="56" t="s">
        <v>11</v>
      </c>
      <c r="E1094" s="56" t="s">
        <v>19</v>
      </c>
      <c r="F1094" s="61">
        <v>1006</v>
      </c>
      <c r="G1094" s="59">
        <f>VLOOKUP(B1094,'[3]COM DESONERAÇÃO'!$B$12:$H$2288,6,FALSE)</f>
        <v>31.52</v>
      </c>
      <c r="H1094" s="60">
        <f t="shared" si="19"/>
        <v>31709.119999999999</v>
      </c>
    </row>
    <row r="1095" spans="1:8" ht="16.5" x14ac:dyDescent="0.25">
      <c r="A1095" s="55" t="s">
        <v>3234</v>
      </c>
      <c r="B1095" s="56" t="s">
        <v>3245</v>
      </c>
      <c r="C1095" s="57" t="s">
        <v>3246</v>
      </c>
      <c r="D1095" s="56" t="s">
        <v>11</v>
      </c>
      <c r="E1095" s="56" t="s">
        <v>19</v>
      </c>
      <c r="F1095" s="61">
        <v>152</v>
      </c>
      <c r="G1095" s="59">
        <f>VLOOKUP(B1095,'[3]COM DESONERAÇÃO'!$B$12:$H$2288,6,FALSE)</f>
        <v>34.01</v>
      </c>
      <c r="H1095" s="60">
        <f t="shared" si="19"/>
        <v>5169.5200000000004</v>
      </c>
    </row>
    <row r="1096" spans="1:8" ht="16.5" x14ac:dyDescent="0.25">
      <c r="A1096" s="55" t="s">
        <v>3237</v>
      </c>
      <c r="B1096" s="56" t="s">
        <v>3248</v>
      </c>
      <c r="C1096" s="57" t="s">
        <v>3249</v>
      </c>
      <c r="D1096" s="56" t="s">
        <v>11</v>
      </c>
      <c r="E1096" s="56" t="s">
        <v>19</v>
      </c>
      <c r="F1096" s="61">
        <v>26</v>
      </c>
      <c r="G1096" s="59">
        <f>VLOOKUP(B1096,'[3]COM DESONERAÇÃO'!$B$12:$H$2288,6,FALSE)</f>
        <v>15.33</v>
      </c>
      <c r="H1096" s="60">
        <f t="shared" si="19"/>
        <v>398.58</v>
      </c>
    </row>
    <row r="1097" spans="1:8" ht="16.5" x14ac:dyDescent="0.25">
      <c r="A1097" s="55" t="s">
        <v>3238</v>
      </c>
      <c r="B1097" s="56" t="s">
        <v>3251</v>
      </c>
      <c r="C1097" s="57" t="s">
        <v>3252</v>
      </c>
      <c r="D1097" s="56" t="s">
        <v>11</v>
      </c>
      <c r="E1097" s="56" t="s">
        <v>19</v>
      </c>
      <c r="F1097" s="61">
        <v>3</v>
      </c>
      <c r="G1097" s="59">
        <f>VLOOKUP(B1097,'[3]COM DESONERAÇÃO'!$B$12:$H$2288,6,FALSE)</f>
        <v>33.86</v>
      </c>
      <c r="H1097" s="60">
        <f t="shared" si="19"/>
        <v>101.58</v>
      </c>
    </row>
    <row r="1098" spans="1:8" x14ac:dyDescent="0.25">
      <c r="A1098" s="55" t="s">
        <v>3241</v>
      </c>
      <c r="B1098" s="56" t="s">
        <v>3254</v>
      </c>
      <c r="C1098" s="57" t="s">
        <v>3255</v>
      </c>
      <c r="D1098" s="56" t="s">
        <v>6792</v>
      </c>
      <c r="E1098" s="56" t="s">
        <v>19</v>
      </c>
      <c r="F1098" s="61">
        <v>17</v>
      </c>
      <c r="G1098" s="59">
        <f>VLOOKUP(B1098,'[3]COM DESONERAÇÃO'!$B$12:$H$2288,6,FALSE)</f>
        <v>1889.95</v>
      </c>
      <c r="H1098" s="60">
        <f t="shared" si="19"/>
        <v>32129.15</v>
      </c>
    </row>
    <row r="1099" spans="1:8" ht="16.5" x14ac:dyDescent="0.25">
      <c r="A1099" s="55" t="s">
        <v>3244</v>
      </c>
      <c r="B1099" s="56" t="s">
        <v>3257</v>
      </c>
      <c r="C1099" s="57" t="s">
        <v>3258</v>
      </c>
      <c r="D1099" s="56" t="s">
        <v>6792</v>
      </c>
      <c r="E1099" s="56" t="s">
        <v>19</v>
      </c>
      <c r="F1099" s="61">
        <v>6</v>
      </c>
      <c r="G1099" s="59">
        <f>VLOOKUP(B1099,'[3]COM DESONERAÇÃO'!$B$12:$H$2288,6,FALSE)</f>
        <v>853.44</v>
      </c>
      <c r="H1099" s="60">
        <f t="shared" si="19"/>
        <v>5120.6400000000003</v>
      </c>
    </row>
    <row r="1100" spans="1:8" x14ac:dyDescent="0.25">
      <c r="A1100" s="55" t="s">
        <v>3247</v>
      </c>
      <c r="B1100" s="56" t="s">
        <v>3260</v>
      </c>
      <c r="C1100" s="57" t="s">
        <v>3261</v>
      </c>
      <c r="D1100" s="56" t="s">
        <v>6792</v>
      </c>
      <c r="E1100" s="56" t="s">
        <v>19</v>
      </c>
      <c r="F1100" s="61">
        <v>50</v>
      </c>
      <c r="G1100" s="59">
        <f>VLOOKUP(B1100,'[3]COM DESONERAÇÃO'!$B$12:$H$2288,6,FALSE)</f>
        <v>887.8</v>
      </c>
      <c r="H1100" s="60">
        <f t="shared" si="19"/>
        <v>44390</v>
      </c>
    </row>
    <row r="1101" spans="1:8" x14ac:dyDescent="0.25">
      <c r="A1101" s="55" t="s">
        <v>3250</v>
      </c>
      <c r="B1101" s="56" t="s">
        <v>3263</v>
      </c>
      <c r="C1101" s="57" t="s">
        <v>3264</v>
      </c>
      <c r="D1101" s="56" t="s">
        <v>6792</v>
      </c>
      <c r="E1101" s="56" t="s">
        <v>19</v>
      </c>
      <c r="F1101" s="58">
        <v>5</v>
      </c>
      <c r="G1101" s="59">
        <f>VLOOKUP(B1101,'[3]COM DESONERAÇÃO'!$B$12:$H$2288,6,FALSE)</f>
        <v>1122.67</v>
      </c>
      <c r="H1101" s="60">
        <f t="shared" si="19"/>
        <v>5613.35</v>
      </c>
    </row>
    <row r="1102" spans="1:8" x14ac:dyDescent="0.25">
      <c r="A1102" s="55" t="s">
        <v>3253</v>
      </c>
      <c r="B1102" s="56" t="s">
        <v>3266</v>
      </c>
      <c r="C1102" s="57" t="s">
        <v>3267</v>
      </c>
      <c r="D1102" s="56" t="s">
        <v>6792</v>
      </c>
      <c r="E1102" s="56" t="s">
        <v>68</v>
      </c>
      <c r="F1102" s="61">
        <v>311</v>
      </c>
      <c r="G1102" s="59">
        <f>VLOOKUP(B1102,'[3]COM DESONERAÇÃO'!$B$12:$H$2288,6,FALSE)</f>
        <v>42.84</v>
      </c>
      <c r="H1102" s="60">
        <f t="shared" si="19"/>
        <v>13323.24</v>
      </c>
    </row>
    <row r="1103" spans="1:8" x14ac:dyDescent="0.25">
      <c r="A1103" s="55" t="s">
        <v>3256</v>
      </c>
      <c r="B1103" s="56" t="s">
        <v>3269</v>
      </c>
      <c r="C1103" s="57" t="s">
        <v>3270</v>
      </c>
      <c r="D1103" s="56" t="s">
        <v>6792</v>
      </c>
      <c r="E1103" s="56" t="s">
        <v>68</v>
      </c>
      <c r="F1103" s="61">
        <v>127</v>
      </c>
      <c r="G1103" s="59">
        <f>VLOOKUP(B1103,'[3]COM DESONERAÇÃO'!$B$12:$H$2288,6,FALSE)</f>
        <v>31</v>
      </c>
      <c r="H1103" s="60">
        <f t="shared" si="19"/>
        <v>3937</v>
      </c>
    </row>
    <row r="1104" spans="1:8" x14ac:dyDescent="0.25">
      <c r="A1104" s="55" t="s">
        <v>3259</v>
      </c>
      <c r="B1104" s="56" t="s">
        <v>3272</v>
      </c>
      <c r="C1104" s="57" t="s">
        <v>3273</v>
      </c>
      <c r="D1104" s="56" t="s">
        <v>6792</v>
      </c>
      <c r="E1104" s="56" t="s">
        <v>68</v>
      </c>
      <c r="F1104" s="61">
        <v>154</v>
      </c>
      <c r="G1104" s="59">
        <f>VLOOKUP(B1104,'[3]COM DESONERAÇÃO'!$B$12:$H$2288,6,FALSE)</f>
        <v>46.44</v>
      </c>
      <c r="H1104" s="60">
        <f t="shared" si="19"/>
        <v>7151.76</v>
      </c>
    </row>
    <row r="1105" spans="1:8" x14ac:dyDescent="0.25">
      <c r="A1105" s="55" t="s">
        <v>3262</v>
      </c>
      <c r="B1105" s="56" t="s">
        <v>3275</v>
      </c>
      <c r="C1105" s="57" t="s">
        <v>3276</v>
      </c>
      <c r="D1105" s="56" t="s">
        <v>6792</v>
      </c>
      <c r="E1105" s="56" t="s">
        <v>19</v>
      </c>
      <c r="F1105" s="61">
        <v>93</v>
      </c>
      <c r="G1105" s="59">
        <f>VLOOKUP(B1105,'[3]COM DESONERAÇÃO'!$B$12:$H$2288,6,FALSE)</f>
        <v>364.73</v>
      </c>
      <c r="H1105" s="60">
        <f t="shared" si="19"/>
        <v>33919.89</v>
      </c>
    </row>
    <row r="1106" spans="1:8" ht="16.5" x14ac:dyDescent="0.25">
      <c r="A1106" s="55" t="s">
        <v>3265</v>
      </c>
      <c r="B1106" s="56" t="s">
        <v>3278</v>
      </c>
      <c r="C1106" s="57" t="s">
        <v>3279</v>
      </c>
      <c r="D1106" s="56" t="s">
        <v>11</v>
      </c>
      <c r="E1106" s="56" t="s">
        <v>19</v>
      </c>
      <c r="F1106" s="61">
        <v>94</v>
      </c>
      <c r="G1106" s="59">
        <f>VLOOKUP(B1106,'[3]COM DESONERAÇÃO'!$B$12:$H$2288,6,FALSE)</f>
        <v>139.28</v>
      </c>
      <c r="H1106" s="60">
        <f t="shared" si="19"/>
        <v>13092.32</v>
      </c>
    </row>
    <row r="1107" spans="1:8" ht="16.5" x14ac:dyDescent="0.25">
      <c r="A1107" s="55" t="s">
        <v>3268</v>
      </c>
      <c r="B1107" s="56" t="s">
        <v>3281</v>
      </c>
      <c r="C1107" s="57" t="s">
        <v>3282</v>
      </c>
      <c r="D1107" s="56" t="s">
        <v>11</v>
      </c>
      <c r="E1107" s="56" t="s">
        <v>19</v>
      </c>
      <c r="F1107" s="61">
        <v>102</v>
      </c>
      <c r="G1107" s="59">
        <f>VLOOKUP(B1107,'[3]COM DESONERAÇÃO'!$B$12:$H$2288,6,FALSE)</f>
        <v>52.49</v>
      </c>
      <c r="H1107" s="60">
        <f t="shared" si="19"/>
        <v>5353.98</v>
      </c>
    </row>
    <row r="1108" spans="1:8" x14ac:dyDescent="0.25">
      <c r="A1108" s="55" t="s">
        <v>3271</v>
      </c>
      <c r="B1108" s="56" t="s">
        <v>3284</v>
      </c>
      <c r="C1108" s="57" t="s">
        <v>3285</v>
      </c>
      <c r="D1108" s="56" t="s">
        <v>6792</v>
      </c>
      <c r="E1108" s="56" t="s">
        <v>19</v>
      </c>
      <c r="F1108" s="61">
        <v>26</v>
      </c>
      <c r="G1108" s="59">
        <f>VLOOKUP(B1108,'[3]COM DESONERAÇÃO'!$B$12:$H$2288,6,FALSE)</f>
        <v>58.62</v>
      </c>
      <c r="H1108" s="60">
        <f t="shared" si="19"/>
        <v>1524.12</v>
      </c>
    </row>
    <row r="1109" spans="1:8" x14ac:dyDescent="0.25">
      <c r="A1109" s="55" t="s">
        <v>3274</v>
      </c>
      <c r="B1109" s="56" t="s">
        <v>3287</v>
      </c>
      <c r="C1109" s="57" t="s">
        <v>3288</v>
      </c>
      <c r="D1109" s="56" t="s">
        <v>6792</v>
      </c>
      <c r="E1109" s="56" t="s">
        <v>19</v>
      </c>
      <c r="F1109" s="61">
        <v>32</v>
      </c>
      <c r="G1109" s="59">
        <f>VLOOKUP(B1109,'[3]COM DESONERAÇÃO'!$B$12:$H$2288,6,FALSE)</f>
        <v>63.05</v>
      </c>
      <c r="H1109" s="60">
        <f t="shared" si="19"/>
        <v>2017.6</v>
      </c>
    </row>
    <row r="1110" spans="1:8" x14ac:dyDescent="0.25">
      <c r="A1110" s="55" t="s">
        <v>3277</v>
      </c>
      <c r="B1110" s="56" t="s">
        <v>3290</v>
      </c>
      <c r="C1110" s="57" t="s">
        <v>3291</v>
      </c>
      <c r="D1110" s="56" t="s">
        <v>6792</v>
      </c>
      <c r="E1110" s="56" t="s">
        <v>19</v>
      </c>
      <c r="F1110" s="61">
        <v>26</v>
      </c>
      <c r="G1110" s="59">
        <f>VLOOKUP(B1110,'[3]COM DESONERAÇÃO'!$B$12:$H$2288,6,FALSE)</f>
        <v>51.8</v>
      </c>
      <c r="H1110" s="60">
        <f t="shared" si="19"/>
        <v>1346.8</v>
      </c>
    </row>
    <row r="1111" spans="1:8" x14ac:dyDescent="0.25">
      <c r="A1111" s="55" t="s">
        <v>3280</v>
      </c>
      <c r="B1111" s="56" t="s">
        <v>3293</v>
      </c>
      <c r="C1111" s="57" t="s">
        <v>3294</v>
      </c>
      <c r="D1111" s="56" t="s">
        <v>6792</v>
      </c>
      <c r="E1111" s="56" t="s">
        <v>19</v>
      </c>
      <c r="F1111" s="61">
        <v>125</v>
      </c>
      <c r="G1111" s="59">
        <f>VLOOKUP(B1111,'[3]COM DESONERAÇÃO'!$B$12:$H$2288,6,FALSE)</f>
        <v>113.22</v>
      </c>
      <c r="H1111" s="60">
        <f t="shared" si="19"/>
        <v>14152.5</v>
      </c>
    </row>
    <row r="1112" spans="1:8" ht="16.5" x14ac:dyDescent="0.25">
      <c r="A1112" s="55" t="s">
        <v>3283</v>
      </c>
      <c r="B1112" s="56" t="s">
        <v>3296</v>
      </c>
      <c r="C1112" s="57" t="s">
        <v>3297</v>
      </c>
      <c r="D1112" s="56" t="s">
        <v>11</v>
      </c>
      <c r="E1112" s="56" t="s">
        <v>68</v>
      </c>
      <c r="F1112" s="61">
        <v>89</v>
      </c>
      <c r="G1112" s="59">
        <f>VLOOKUP(B1112,'[3]COM DESONERAÇÃO'!$B$12:$H$2288,6,FALSE)</f>
        <v>61.25</v>
      </c>
      <c r="H1112" s="60">
        <f t="shared" si="19"/>
        <v>5451.25</v>
      </c>
    </row>
    <row r="1113" spans="1:8" x14ac:dyDescent="0.25">
      <c r="A1113" s="55" t="s">
        <v>3286</v>
      </c>
      <c r="B1113" s="56" t="s">
        <v>3299</v>
      </c>
      <c r="C1113" s="57" t="s">
        <v>3300</v>
      </c>
      <c r="D1113" s="56" t="s">
        <v>6792</v>
      </c>
      <c r="E1113" s="56" t="s">
        <v>3301</v>
      </c>
      <c r="F1113" s="58">
        <v>5</v>
      </c>
      <c r="G1113" s="59">
        <f>VLOOKUP(B1113,'[3]COM DESONERAÇÃO'!$B$12:$H$2288,6,FALSE)</f>
        <v>0.86</v>
      </c>
      <c r="H1113" s="60">
        <f t="shared" si="19"/>
        <v>4.3</v>
      </c>
    </row>
    <row r="1114" spans="1:8" x14ac:dyDescent="0.25">
      <c r="A1114" s="55" t="s">
        <v>3289</v>
      </c>
      <c r="B1114" s="56" t="s">
        <v>3303</v>
      </c>
      <c r="C1114" s="57" t="s">
        <v>3304</v>
      </c>
      <c r="D1114" s="56" t="s">
        <v>6792</v>
      </c>
      <c r="E1114" s="56" t="s">
        <v>19</v>
      </c>
      <c r="F1114" s="58">
        <v>5</v>
      </c>
      <c r="G1114" s="59">
        <f>VLOOKUP(B1114,'[3]COM DESONERAÇÃO'!$B$12:$H$2288,6,FALSE)</f>
        <v>7.11</v>
      </c>
      <c r="H1114" s="60">
        <f t="shared" si="19"/>
        <v>35.549999999999997</v>
      </c>
    </row>
    <row r="1115" spans="1:8" x14ac:dyDescent="0.25">
      <c r="A1115" s="55" t="s">
        <v>3292</v>
      </c>
      <c r="B1115" s="56" t="s">
        <v>3306</v>
      </c>
      <c r="C1115" s="57" t="s">
        <v>3307</v>
      </c>
      <c r="D1115" s="56" t="s">
        <v>6792</v>
      </c>
      <c r="E1115" s="56" t="s">
        <v>19</v>
      </c>
      <c r="F1115" s="58">
        <v>5</v>
      </c>
      <c r="G1115" s="59">
        <f>VLOOKUP(B1115,'[3]COM DESONERAÇÃO'!$B$12:$H$2288,6,FALSE)</f>
        <v>18.95</v>
      </c>
      <c r="H1115" s="60">
        <f t="shared" si="19"/>
        <v>94.75</v>
      </c>
    </row>
    <row r="1116" spans="1:8" x14ac:dyDescent="0.25">
      <c r="A1116" s="55" t="s">
        <v>3295</v>
      </c>
      <c r="B1116" s="56" t="s">
        <v>3309</v>
      </c>
      <c r="C1116" s="57" t="s">
        <v>3310</v>
      </c>
      <c r="D1116" s="56" t="s">
        <v>6792</v>
      </c>
      <c r="E1116" s="56" t="s">
        <v>19</v>
      </c>
      <c r="F1116" s="58">
        <v>5</v>
      </c>
      <c r="G1116" s="59">
        <f>VLOOKUP(B1116,'[3]COM DESONERAÇÃO'!$B$12:$H$2288,6,FALSE)</f>
        <v>14.22</v>
      </c>
      <c r="H1116" s="60">
        <f t="shared" si="19"/>
        <v>71.099999999999994</v>
      </c>
    </row>
    <row r="1117" spans="1:8" x14ac:dyDescent="0.25">
      <c r="A1117" s="55" t="s">
        <v>3298</v>
      </c>
      <c r="B1117" s="56" t="s">
        <v>3312</v>
      </c>
      <c r="C1117" s="57" t="s">
        <v>3313</v>
      </c>
      <c r="D1117" s="56" t="s">
        <v>6792</v>
      </c>
      <c r="E1117" s="56" t="s">
        <v>68</v>
      </c>
      <c r="F1117" s="58">
        <v>5</v>
      </c>
      <c r="G1117" s="59">
        <f>VLOOKUP(B1117,'[3]COM DESONERAÇÃO'!$B$12:$H$2288,6,FALSE)</f>
        <v>11.84</v>
      </c>
      <c r="H1117" s="60">
        <f t="shared" si="19"/>
        <v>59.2</v>
      </c>
    </row>
    <row r="1118" spans="1:8" x14ac:dyDescent="0.25">
      <c r="A1118" s="55" t="s">
        <v>3302</v>
      </c>
      <c r="B1118" s="56" t="s">
        <v>3315</v>
      </c>
      <c r="C1118" s="57" t="s">
        <v>3316</v>
      </c>
      <c r="D1118" s="56" t="s">
        <v>6792</v>
      </c>
      <c r="E1118" s="56" t="s">
        <v>19</v>
      </c>
      <c r="F1118" s="58">
        <v>5</v>
      </c>
      <c r="G1118" s="59">
        <f>VLOOKUP(B1118,'[3]COM DESONERAÇÃO'!$B$12:$H$2288,6,FALSE)</f>
        <v>2.14</v>
      </c>
      <c r="H1118" s="60">
        <f t="shared" si="19"/>
        <v>10.7</v>
      </c>
    </row>
    <row r="1119" spans="1:8" x14ac:dyDescent="0.25">
      <c r="A1119" s="55" t="s">
        <v>3305</v>
      </c>
      <c r="B1119" s="56" t="s">
        <v>3318</v>
      </c>
      <c r="C1119" s="57" t="s">
        <v>3319</v>
      </c>
      <c r="D1119" s="56" t="s">
        <v>6792</v>
      </c>
      <c r="E1119" s="56" t="s">
        <v>19</v>
      </c>
      <c r="F1119" s="58">
        <v>5</v>
      </c>
      <c r="G1119" s="59">
        <f>VLOOKUP(B1119,'[3]COM DESONERAÇÃO'!$B$12:$H$2288,6,FALSE)</f>
        <v>11.84</v>
      </c>
      <c r="H1119" s="60">
        <f t="shared" si="19"/>
        <v>59.2</v>
      </c>
    </row>
    <row r="1120" spans="1:8" x14ac:dyDescent="0.25">
      <c r="A1120" s="55" t="s">
        <v>3308</v>
      </c>
      <c r="B1120" s="56" t="s">
        <v>3321</v>
      </c>
      <c r="C1120" s="57" t="s">
        <v>3322</v>
      </c>
      <c r="D1120" s="56" t="s">
        <v>6792</v>
      </c>
      <c r="E1120" s="56" t="s">
        <v>68</v>
      </c>
      <c r="F1120" s="58">
        <v>5</v>
      </c>
      <c r="G1120" s="59">
        <f>VLOOKUP(B1120,'[3]COM DESONERAÇÃO'!$B$12:$H$2288,6,FALSE)</f>
        <v>9.48</v>
      </c>
      <c r="H1120" s="60">
        <f t="shared" si="19"/>
        <v>47.4</v>
      </c>
    </row>
    <row r="1121" spans="1:8" x14ac:dyDescent="0.25">
      <c r="A1121" s="55" t="s">
        <v>3311</v>
      </c>
      <c r="B1121" s="56" t="s">
        <v>3324</v>
      </c>
      <c r="C1121" s="57" t="s">
        <v>3325</v>
      </c>
      <c r="D1121" s="56" t="s">
        <v>6792</v>
      </c>
      <c r="E1121" s="56" t="s">
        <v>19</v>
      </c>
      <c r="F1121" s="58">
        <v>5</v>
      </c>
      <c r="G1121" s="59">
        <f>VLOOKUP(B1121,'[3]COM DESONERAÇÃO'!$B$12:$H$2288,6,FALSE)</f>
        <v>103.09</v>
      </c>
      <c r="H1121" s="60">
        <f t="shared" si="19"/>
        <v>515.45000000000005</v>
      </c>
    </row>
    <row r="1122" spans="1:8" x14ac:dyDescent="0.25">
      <c r="A1122" s="55" t="s">
        <v>3314</v>
      </c>
      <c r="B1122" s="56" t="s">
        <v>3327</v>
      </c>
      <c r="C1122" s="57" t="s">
        <v>3328</v>
      </c>
      <c r="D1122" s="56" t="s">
        <v>6792</v>
      </c>
      <c r="E1122" s="56" t="s">
        <v>19</v>
      </c>
      <c r="F1122" s="58">
        <v>5</v>
      </c>
      <c r="G1122" s="59">
        <f>VLOOKUP(B1122,'[3]COM DESONERAÇÃO'!$B$12:$H$2288,6,FALSE)</f>
        <v>68.73</v>
      </c>
      <c r="H1122" s="60">
        <f t="shared" si="19"/>
        <v>343.65</v>
      </c>
    </row>
    <row r="1123" spans="1:8" x14ac:dyDescent="0.25">
      <c r="A1123" s="55" t="s">
        <v>3317</v>
      </c>
      <c r="B1123" s="56" t="s">
        <v>3330</v>
      </c>
      <c r="C1123" s="57" t="s">
        <v>3331</v>
      </c>
      <c r="D1123" s="56" t="s">
        <v>6792</v>
      </c>
      <c r="E1123" s="56" t="s">
        <v>68</v>
      </c>
      <c r="F1123" s="58">
        <v>5</v>
      </c>
      <c r="G1123" s="59">
        <f>VLOOKUP(B1123,'[3]COM DESONERAÇÃO'!$B$12:$H$2288,6,FALSE)</f>
        <v>34.36</v>
      </c>
      <c r="H1123" s="60">
        <f t="shared" si="19"/>
        <v>171.8</v>
      </c>
    </row>
    <row r="1124" spans="1:8" x14ac:dyDescent="0.25">
      <c r="A1124" s="55" t="s">
        <v>3320</v>
      </c>
      <c r="B1124" s="56" t="s">
        <v>3333</v>
      </c>
      <c r="C1124" s="57" t="s">
        <v>3334</v>
      </c>
      <c r="D1124" s="56" t="s">
        <v>6792</v>
      </c>
      <c r="E1124" s="56" t="s">
        <v>19</v>
      </c>
      <c r="F1124" s="58">
        <v>5</v>
      </c>
      <c r="G1124" s="59">
        <f>VLOOKUP(B1124,'[3]COM DESONERAÇÃO'!$B$12:$H$2288,6,FALSE)</f>
        <v>137.46</v>
      </c>
      <c r="H1124" s="60">
        <f t="shared" si="19"/>
        <v>687.3</v>
      </c>
    </row>
    <row r="1125" spans="1:8" x14ac:dyDescent="0.25">
      <c r="A1125" s="55" t="s">
        <v>3323</v>
      </c>
      <c r="B1125" s="56" t="s">
        <v>3336</v>
      </c>
      <c r="C1125" s="57" t="s">
        <v>3337</v>
      </c>
      <c r="D1125" s="56" t="s">
        <v>6792</v>
      </c>
      <c r="E1125" s="56" t="s">
        <v>19</v>
      </c>
      <c r="F1125" s="58">
        <v>5</v>
      </c>
      <c r="G1125" s="59">
        <f>VLOOKUP(B1125,'[3]COM DESONERAÇÃO'!$B$12:$H$2288,6,FALSE)</f>
        <v>30.79</v>
      </c>
      <c r="H1125" s="60">
        <f t="shared" si="19"/>
        <v>153.94999999999999</v>
      </c>
    </row>
    <row r="1126" spans="1:8" x14ac:dyDescent="0.25">
      <c r="A1126" s="55" t="s">
        <v>3326</v>
      </c>
      <c r="B1126" s="56" t="s">
        <v>3339</v>
      </c>
      <c r="C1126" s="57" t="s">
        <v>3340</v>
      </c>
      <c r="D1126" s="56" t="s">
        <v>6792</v>
      </c>
      <c r="E1126" s="56" t="s">
        <v>19</v>
      </c>
      <c r="F1126" s="58">
        <v>5</v>
      </c>
      <c r="G1126" s="59">
        <f>VLOOKUP(B1126,'[3]COM DESONERAÇÃO'!$B$12:$H$2288,6,FALSE)</f>
        <v>172.43</v>
      </c>
      <c r="H1126" s="60">
        <f t="shared" si="19"/>
        <v>862.15</v>
      </c>
    </row>
    <row r="1127" spans="1:8" ht="16.5" x14ac:dyDescent="0.25">
      <c r="A1127" s="55" t="s">
        <v>3329</v>
      </c>
      <c r="B1127" s="56" t="s">
        <v>3342</v>
      </c>
      <c r="C1127" s="57" t="s">
        <v>3343</v>
      </c>
      <c r="D1127" s="56" t="s">
        <v>6792</v>
      </c>
      <c r="E1127" s="56" t="s">
        <v>19</v>
      </c>
      <c r="F1127" s="58">
        <v>5</v>
      </c>
      <c r="G1127" s="59">
        <f>VLOOKUP(B1127,'[3]COM DESONERAÇÃO'!$B$12:$H$2288,6,FALSE)</f>
        <v>23.69</v>
      </c>
      <c r="H1127" s="60">
        <f t="shared" si="19"/>
        <v>118.45</v>
      </c>
    </row>
    <row r="1128" spans="1:8" x14ac:dyDescent="0.25">
      <c r="A1128" s="55" t="s">
        <v>3332</v>
      </c>
      <c r="B1128" s="56" t="s">
        <v>3345</v>
      </c>
      <c r="C1128" s="57" t="s">
        <v>3346</v>
      </c>
      <c r="D1128" s="56" t="s">
        <v>6792</v>
      </c>
      <c r="E1128" s="56" t="s">
        <v>19</v>
      </c>
      <c r="F1128" s="58">
        <v>5</v>
      </c>
      <c r="G1128" s="59">
        <f>VLOOKUP(B1128,'[3]COM DESONERAÇÃO'!$B$12:$H$2288,6,FALSE)</f>
        <v>34.36</v>
      </c>
      <c r="H1128" s="60">
        <f t="shared" si="19"/>
        <v>171.8</v>
      </c>
    </row>
    <row r="1129" spans="1:8" x14ac:dyDescent="0.25">
      <c r="A1129" s="55" t="s">
        <v>3335</v>
      </c>
      <c r="B1129" s="56" t="s">
        <v>3348</v>
      </c>
      <c r="C1129" s="57" t="s">
        <v>3349</v>
      </c>
      <c r="D1129" s="56" t="s">
        <v>6792</v>
      </c>
      <c r="E1129" s="56" t="s">
        <v>19</v>
      </c>
      <c r="F1129" s="58">
        <v>5</v>
      </c>
      <c r="G1129" s="59">
        <f>VLOOKUP(B1129,'[3]COM DESONERAÇÃO'!$B$12:$H$2288,6,FALSE)</f>
        <v>20.82</v>
      </c>
      <c r="H1129" s="60">
        <f t="shared" si="19"/>
        <v>104.1</v>
      </c>
    </row>
    <row r="1130" spans="1:8" x14ac:dyDescent="0.25">
      <c r="A1130" s="55" t="s">
        <v>3338</v>
      </c>
      <c r="B1130" s="56" t="s">
        <v>3351</v>
      </c>
      <c r="C1130" s="57" t="s">
        <v>3352</v>
      </c>
      <c r="D1130" s="56" t="s">
        <v>6792</v>
      </c>
      <c r="E1130" s="56" t="s">
        <v>19</v>
      </c>
      <c r="F1130" s="58">
        <v>5</v>
      </c>
      <c r="G1130" s="59">
        <f>VLOOKUP(B1130,'[3]COM DESONERAÇÃO'!$B$12:$H$2288,6,FALSE)</f>
        <v>309.89</v>
      </c>
      <c r="H1130" s="60">
        <f t="shared" si="19"/>
        <v>1549.45</v>
      </c>
    </row>
    <row r="1131" spans="1:8" x14ac:dyDescent="0.25">
      <c r="A1131" s="55" t="s">
        <v>3341</v>
      </c>
      <c r="B1131" s="56" t="s">
        <v>3354</v>
      </c>
      <c r="C1131" s="57" t="s">
        <v>3355</v>
      </c>
      <c r="D1131" s="56" t="s">
        <v>6792</v>
      </c>
      <c r="E1131" s="56" t="s">
        <v>19</v>
      </c>
      <c r="F1131" s="58">
        <v>5</v>
      </c>
      <c r="G1131" s="59">
        <f>VLOOKUP(B1131,'[3]COM DESONERAÇÃO'!$B$12:$H$2288,6,FALSE)</f>
        <v>344.26</v>
      </c>
      <c r="H1131" s="60">
        <f t="shared" si="19"/>
        <v>1721.3</v>
      </c>
    </row>
    <row r="1132" spans="1:8" x14ac:dyDescent="0.25">
      <c r="A1132" s="55" t="s">
        <v>3344</v>
      </c>
      <c r="B1132" s="56" t="s">
        <v>3357</v>
      </c>
      <c r="C1132" s="57" t="s">
        <v>3358</v>
      </c>
      <c r="D1132" s="56" t="s">
        <v>6792</v>
      </c>
      <c r="E1132" s="56" t="s">
        <v>19</v>
      </c>
      <c r="F1132" s="58">
        <v>5</v>
      </c>
      <c r="G1132" s="59">
        <f>VLOOKUP(B1132,'[3]COM DESONERAÇÃO'!$B$12:$H$2288,6,FALSE)</f>
        <v>236.87</v>
      </c>
      <c r="H1132" s="60">
        <f t="shared" si="19"/>
        <v>1184.3499999999999</v>
      </c>
    </row>
    <row r="1133" spans="1:8" x14ac:dyDescent="0.25">
      <c r="A1133" s="55" t="s">
        <v>3347</v>
      </c>
      <c r="B1133" s="56" t="s">
        <v>3360</v>
      </c>
      <c r="C1133" s="57" t="s">
        <v>3361</v>
      </c>
      <c r="D1133" s="56" t="s">
        <v>6792</v>
      </c>
      <c r="E1133" s="56" t="s">
        <v>19</v>
      </c>
      <c r="F1133" s="58">
        <v>5</v>
      </c>
      <c r="G1133" s="59">
        <f>VLOOKUP(B1133,'[3]COM DESONERAÇÃO'!$B$12:$H$2288,6,FALSE)</f>
        <v>94.75</v>
      </c>
      <c r="H1133" s="60">
        <f t="shared" si="19"/>
        <v>473.75</v>
      </c>
    </row>
    <row r="1134" spans="1:8" x14ac:dyDescent="0.25">
      <c r="A1134" s="55" t="s">
        <v>3350</v>
      </c>
      <c r="B1134" s="56" t="s">
        <v>3363</v>
      </c>
      <c r="C1134" s="57" t="s">
        <v>3364</v>
      </c>
      <c r="D1134" s="56" t="s">
        <v>6792</v>
      </c>
      <c r="E1134" s="56" t="s">
        <v>19</v>
      </c>
      <c r="F1134" s="58">
        <v>5</v>
      </c>
      <c r="G1134" s="59">
        <f>VLOOKUP(B1134,'[3]COM DESONERAÇÃO'!$B$12:$H$2288,6,FALSE)</f>
        <v>71.06</v>
      </c>
      <c r="H1134" s="60">
        <f t="shared" si="19"/>
        <v>355.3</v>
      </c>
    </row>
    <row r="1135" spans="1:8" x14ac:dyDescent="0.25">
      <c r="A1135" s="55" t="s">
        <v>3353</v>
      </c>
      <c r="B1135" s="56" t="s">
        <v>3366</v>
      </c>
      <c r="C1135" s="57" t="s">
        <v>3367</v>
      </c>
      <c r="D1135" s="56" t="s">
        <v>6792</v>
      </c>
      <c r="E1135" s="56" t="s">
        <v>19</v>
      </c>
      <c r="F1135" s="58">
        <v>5</v>
      </c>
      <c r="G1135" s="59">
        <f>VLOOKUP(B1135,'[3]COM DESONERAÇÃO'!$B$12:$H$2288,6,FALSE)</f>
        <v>103.09</v>
      </c>
      <c r="H1135" s="60">
        <f t="shared" si="19"/>
        <v>515.45000000000005</v>
      </c>
    </row>
    <row r="1136" spans="1:8" x14ac:dyDescent="0.25">
      <c r="A1136" s="55" t="s">
        <v>3356</v>
      </c>
      <c r="B1136" s="56" t="s">
        <v>3369</v>
      </c>
      <c r="C1136" s="57" t="s">
        <v>3370</v>
      </c>
      <c r="D1136" s="56" t="s">
        <v>6792</v>
      </c>
      <c r="E1136" s="56" t="s">
        <v>19</v>
      </c>
      <c r="F1136" s="58">
        <v>5</v>
      </c>
      <c r="G1136" s="59">
        <f>VLOOKUP(B1136,'[3]COM DESONERAÇÃO'!$B$12:$H$2288,6,FALSE)</f>
        <v>21.35</v>
      </c>
      <c r="H1136" s="60">
        <f t="shared" si="19"/>
        <v>106.75</v>
      </c>
    </row>
    <row r="1137" spans="1:8" x14ac:dyDescent="0.25">
      <c r="A1137" s="55" t="s">
        <v>3359</v>
      </c>
      <c r="B1137" s="56" t="s">
        <v>3372</v>
      </c>
      <c r="C1137" s="57" t="s">
        <v>3373</v>
      </c>
      <c r="D1137" s="56" t="s">
        <v>6792</v>
      </c>
      <c r="E1137" s="56" t="s">
        <v>19</v>
      </c>
      <c r="F1137" s="58">
        <v>5</v>
      </c>
      <c r="G1137" s="59">
        <f>VLOOKUP(B1137,'[3]COM DESONERAÇÃO'!$B$12:$H$2288,6,FALSE)</f>
        <v>71.06</v>
      </c>
      <c r="H1137" s="60">
        <f t="shared" si="19"/>
        <v>355.3</v>
      </c>
    </row>
    <row r="1138" spans="1:8" x14ac:dyDescent="0.25">
      <c r="A1138" s="55" t="s">
        <v>3362</v>
      </c>
      <c r="B1138" s="56" t="s">
        <v>3375</v>
      </c>
      <c r="C1138" s="57" t="s">
        <v>3376</v>
      </c>
      <c r="D1138" s="56" t="s">
        <v>6792</v>
      </c>
      <c r="E1138" s="56" t="s">
        <v>19</v>
      </c>
      <c r="F1138" s="58">
        <v>5</v>
      </c>
      <c r="G1138" s="59">
        <f>VLOOKUP(B1138,'[3]COM DESONERAÇÃO'!$B$12:$H$2288,6,FALSE)</f>
        <v>34.17</v>
      </c>
      <c r="H1138" s="60">
        <f t="shared" si="19"/>
        <v>170.85</v>
      </c>
    </row>
    <row r="1139" spans="1:8" x14ac:dyDescent="0.25">
      <c r="A1139" s="55" t="s">
        <v>3365</v>
      </c>
      <c r="B1139" s="56" t="s">
        <v>3378</v>
      </c>
      <c r="C1139" s="57" t="s">
        <v>3379</v>
      </c>
      <c r="D1139" s="56" t="s">
        <v>6792</v>
      </c>
      <c r="E1139" s="56" t="s">
        <v>19</v>
      </c>
      <c r="F1139" s="58">
        <v>5</v>
      </c>
      <c r="G1139" s="59">
        <f>VLOOKUP(B1139,'[3]COM DESONERAÇÃO'!$B$12:$H$2288,6,FALSE)</f>
        <v>10.68</v>
      </c>
      <c r="H1139" s="60">
        <f t="shared" si="19"/>
        <v>53.4</v>
      </c>
    </row>
    <row r="1140" spans="1:8" x14ac:dyDescent="0.25">
      <c r="A1140" s="55" t="s">
        <v>3368</v>
      </c>
      <c r="B1140" s="56" t="s">
        <v>3381</v>
      </c>
      <c r="C1140" s="57" t="s">
        <v>3382</v>
      </c>
      <c r="D1140" s="56" t="s">
        <v>6792</v>
      </c>
      <c r="E1140" s="56" t="s">
        <v>19</v>
      </c>
      <c r="F1140" s="58">
        <v>5</v>
      </c>
      <c r="G1140" s="59">
        <f>VLOOKUP(B1140,'[3]COM DESONERAÇÃO'!$B$12:$H$2288,6,FALSE)</f>
        <v>55.72</v>
      </c>
      <c r="H1140" s="60">
        <f t="shared" si="19"/>
        <v>278.60000000000002</v>
      </c>
    </row>
    <row r="1141" spans="1:8" x14ac:dyDescent="0.25">
      <c r="A1141" s="55" t="s">
        <v>3371</v>
      </c>
      <c r="B1141" s="56" t="s">
        <v>3384</v>
      </c>
      <c r="C1141" s="57" t="s">
        <v>3385</v>
      </c>
      <c r="D1141" s="56" t="s">
        <v>6792</v>
      </c>
      <c r="E1141" s="56" t="s">
        <v>19</v>
      </c>
      <c r="F1141" s="58">
        <v>5</v>
      </c>
      <c r="G1141" s="59">
        <f>VLOOKUP(B1141,'[3]COM DESONERAÇÃO'!$B$12:$H$2288,6,FALSE)</f>
        <v>189.5</v>
      </c>
      <c r="H1141" s="60">
        <f t="shared" si="19"/>
        <v>947.5</v>
      </c>
    </row>
    <row r="1142" spans="1:8" x14ac:dyDescent="0.25">
      <c r="A1142" s="55" t="s">
        <v>3374</v>
      </c>
      <c r="B1142" s="56" t="s">
        <v>3387</v>
      </c>
      <c r="C1142" s="57" t="s">
        <v>3388</v>
      </c>
      <c r="D1142" s="56" t="s">
        <v>6792</v>
      </c>
      <c r="E1142" s="56" t="s">
        <v>19</v>
      </c>
      <c r="F1142" s="58">
        <v>5</v>
      </c>
      <c r="G1142" s="59">
        <f>VLOOKUP(B1142,'[3]COM DESONERAÇÃO'!$B$12:$H$2288,6,FALSE)</f>
        <v>236.87</v>
      </c>
      <c r="H1142" s="60">
        <f t="shared" si="19"/>
        <v>1184.3499999999999</v>
      </c>
    </row>
    <row r="1143" spans="1:8" x14ac:dyDescent="0.25">
      <c r="A1143" s="55" t="s">
        <v>3377</v>
      </c>
      <c r="B1143" s="56" t="s">
        <v>3390</v>
      </c>
      <c r="C1143" s="57" t="s">
        <v>3391</v>
      </c>
      <c r="D1143" s="56" t="s">
        <v>6792</v>
      </c>
      <c r="E1143" s="56" t="s">
        <v>19</v>
      </c>
      <c r="F1143" s="58">
        <v>5</v>
      </c>
      <c r="G1143" s="59">
        <f>VLOOKUP(B1143,'[3]COM DESONERAÇÃO'!$B$12:$H$2288,6,FALSE)</f>
        <v>23.69</v>
      </c>
      <c r="H1143" s="60">
        <f t="shared" si="19"/>
        <v>118.45</v>
      </c>
    </row>
    <row r="1144" spans="1:8" x14ac:dyDescent="0.25">
      <c r="A1144" s="55" t="s">
        <v>3380</v>
      </c>
      <c r="B1144" s="56" t="s">
        <v>3393</v>
      </c>
      <c r="C1144" s="57" t="s">
        <v>3394</v>
      </c>
      <c r="D1144" s="56" t="s">
        <v>6792</v>
      </c>
      <c r="E1144" s="56" t="s">
        <v>19</v>
      </c>
      <c r="F1144" s="58">
        <v>5</v>
      </c>
      <c r="G1144" s="59">
        <f>VLOOKUP(B1144,'[3]COM DESONERAÇÃO'!$B$12:$H$2288,6,FALSE)</f>
        <v>11.84</v>
      </c>
      <c r="H1144" s="60">
        <f t="shared" si="19"/>
        <v>59.2</v>
      </c>
    </row>
    <row r="1145" spans="1:8" x14ac:dyDescent="0.25">
      <c r="A1145" s="55" t="s">
        <v>3383</v>
      </c>
      <c r="B1145" s="56" t="s">
        <v>3396</v>
      </c>
      <c r="C1145" s="57" t="s">
        <v>3397</v>
      </c>
      <c r="D1145" s="56" t="s">
        <v>6792</v>
      </c>
      <c r="E1145" s="56" t="s">
        <v>19</v>
      </c>
      <c r="F1145" s="58">
        <v>5</v>
      </c>
      <c r="G1145" s="59">
        <f>VLOOKUP(B1145,'[3]COM DESONERAÇÃO'!$B$12:$H$2288,6,FALSE)</f>
        <v>94.75</v>
      </c>
      <c r="H1145" s="60">
        <f t="shared" si="19"/>
        <v>473.75</v>
      </c>
    </row>
    <row r="1146" spans="1:8" x14ac:dyDescent="0.25">
      <c r="A1146" s="55" t="s">
        <v>3386</v>
      </c>
      <c r="B1146" s="56" t="s">
        <v>3399</v>
      </c>
      <c r="C1146" s="57" t="s">
        <v>3400</v>
      </c>
      <c r="D1146" s="56" t="s">
        <v>6792</v>
      </c>
      <c r="E1146" s="56" t="s">
        <v>68</v>
      </c>
      <c r="F1146" s="58">
        <v>5</v>
      </c>
      <c r="G1146" s="59">
        <f>VLOOKUP(B1146,'[3]COM DESONERAÇÃO'!$B$12:$H$2288,6,FALSE)</f>
        <v>11.84</v>
      </c>
      <c r="H1146" s="60">
        <f t="shared" ref="H1146:H1209" si="20">ROUND(F1146*G1146,2)</f>
        <v>59.2</v>
      </c>
    </row>
    <row r="1147" spans="1:8" x14ac:dyDescent="0.25">
      <c r="A1147" s="55" t="s">
        <v>3389</v>
      </c>
      <c r="B1147" s="56" t="s">
        <v>3402</v>
      </c>
      <c r="C1147" s="57" t="s">
        <v>3403</v>
      </c>
      <c r="D1147" s="56" t="s">
        <v>6792</v>
      </c>
      <c r="E1147" s="56" t="s">
        <v>68</v>
      </c>
      <c r="F1147" s="58">
        <v>5</v>
      </c>
      <c r="G1147" s="59">
        <f>VLOOKUP(B1147,'[3]COM DESONERAÇÃO'!$B$12:$H$2288,6,FALSE)</f>
        <v>23.69</v>
      </c>
      <c r="H1147" s="60">
        <f t="shared" si="20"/>
        <v>118.45</v>
      </c>
    </row>
    <row r="1148" spans="1:8" x14ac:dyDescent="0.25">
      <c r="A1148" s="55" t="s">
        <v>3392</v>
      </c>
      <c r="B1148" s="56" t="s">
        <v>3405</v>
      </c>
      <c r="C1148" s="57" t="s">
        <v>3406</v>
      </c>
      <c r="D1148" s="56" t="s">
        <v>6792</v>
      </c>
      <c r="E1148" s="56" t="s">
        <v>68</v>
      </c>
      <c r="F1148" s="58">
        <v>5</v>
      </c>
      <c r="G1148" s="59">
        <f>VLOOKUP(B1148,'[3]COM DESONERAÇÃO'!$B$12:$H$2288,6,FALSE)</f>
        <v>5.92</v>
      </c>
      <c r="H1148" s="60">
        <f t="shared" si="20"/>
        <v>29.6</v>
      </c>
    </row>
    <row r="1149" spans="1:8" x14ac:dyDescent="0.25">
      <c r="A1149" s="55" t="s">
        <v>3395</v>
      </c>
      <c r="B1149" s="56" t="s">
        <v>3408</v>
      </c>
      <c r="C1149" s="57" t="s">
        <v>3409</v>
      </c>
      <c r="D1149" s="56" t="s">
        <v>6792</v>
      </c>
      <c r="E1149" s="56" t="s">
        <v>68</v>
      </c>
      <c r="F1149" s="58">
        <v>5</v>
      </c>
      <c r="G1149" s="59">
        <f>VLOOKUP(B1149,'[3]COM DESONERAÇÃO'!$B$12:$H$2288,6,FALSE)</f>
        <v>11.84</v>
      </c>
      <c r="H1149" s="60">
        <f t="shared" si="20"/>
        <v>59.2</v>
      </c>
    </row>
    <row r="1150" spans="1:8" x14ac:dyDescent="0.25">
      <c r="A1150" s="55" t="s">
        <v>3398</v>
      </c>
      <c r="B1150" s="56" t="s">
        <v>3411</v>
      </c>
      <c r="C1150" s="57" t="s">
        <v>3412</v>
      </c>
      <c r="D1150" s="56" t="s">
        <v>6792</v>
      </c>
      <c r="E1150" s="56" t="s">
        <v>19</v>
      </c>
      <c r="F1150" s="58">
        <v>5</v>
      </c>
      <c r="G1150" s="59">
        <f>VLOOKUP(B1150,'[3]COM DESONERAÇÃO'!$B$12:$H$2288,6,FALSE)</f>
        <v>23.69</v>
      </c>
      <c r="H1150" s="60">
        <f t="shared" si="20"/>
        <v>118.45</v>
      </c>
    </row>
    <row r="1151" spans="1:8" x14ac:dyDescent="0.25">
      <c r="A1151" s="55" t="s">
        <v>3401</v>
      </c>
      <c r="B1151" s="56" t="s">
        <v>3414</v>
      </c>
      <c r="C1151" s="57" t="s">
        <v>3415</v>
      </c>
      <c r="D1151" s="56" t="s">
        <v>6792</v>
      </c>
      <c r="E1151" s="56" t="s">
        <v>19</v>
      </c>
      <c r="F1151" s="58">
        <v>5</v>
      </c>
      <c r="G1151" s="59">
        <f>VLOOKUP(B1151,'[3]COM DESONERAÇÃO'!$B$12:$H$2288,6,FALSE)</f>
        <v>47.38</v>
      </c>
      <c r="H1151" s="60">
        <f t="shared" si="20"/>
        <v>236.9</v>
      </c>
    </row>
    <row r="1152" spans="1:8" x14ac:dyDescent="0.25">
      <c r="A1152" s="55" t="s">
        <v>3404</v>
      </c>
      <c r="B1152" s="56" t="s">
        <v>3417</v>
      </c>
      <c r="C1152" s="57" t="s">
        <v>3418</v>
      </c>
      <c r="D1152" s="56" t="s">
        <v>6792</v>
      </c>
      <c r="E1152" s="56" t="s">
        <v>68</v>
      </c>
      <c r="F1152" s="58">
        <v>1394</v>
      </c>
      <c r="G1152" s="59">
        <f>VLOOKUP(B1152,'[3]COM DESONERAÇÃO'!$B$12:$H$2288,6,FALSE)</f>
        <v>1.18</v>
      </c>
      <c r="H1152" s="60">
        <f t="shared" si="20"/>
        <v>1644.92</v>
      </c>
    </row>
    <row r="1153" spans="1:8" x14ac:dyDescent="0.25">
      <c r="A1153" s="55" t="s">
        <v>3407</v>
      </c>
      <c r="B1153" s="56" t="s">
        <v>3420</v>
      </c>
      <c r="C1153" s="57" t="s">
        <v>3421</v>
      </c>
      <c r="D1153" s="56" t="s">
        <v>6792</v>
      </c>
      <c r="E1153" s="56" t="s">
        <v>68</v>
      </c>
      <c r="F1153" s="58">
        <v>7</v>
      </c>
      <c r="G1153" s="59">
        <f>VLOOKUP(B1153,'[3]COM DESONERAÇÃO'!$B$12:$H$2288,6,FALSE)</f>
        <v>2.37</v>
      </c>
      <c r="H1153" s="60">
        <f t="shared" si="20"/>
        <v>16.59</v>
      </c>
    </row>
    <row r="1154" spans="1:8" x14ac:dyDescent="0.25">
      <c r="A1154" s="55" t="s">
        <v>3410</v>
      </c>
      <c r="B1154" s="56" t="s">
        <v>3423</v>
      </c>
      <c r="C1154" s="57" t="s">
        <v>3424</v>
      </c>
      <c r="D1154" s="56" t="s">
        <v>6792</v>
      </c>
      <c r="E1154" s="56" t="s">
        <v>68</v>
      </c>
      <c r="F1154" s="58">
        <v>7</v>
      </c>
      <c r="G1154" s="59">
        <f>VLOOKUP(B1154,'[3]COM DESONERAÇÃO'!$B$12:$H$2288,6,FALSE)</f>
        <v>1.42</v>
      </c>
      <c r="H1154" s="60">
        <f t="shared" si="20"/>
        <v>9.94</v>
      </c>
    </row>
    <row r="1155" spans="1:8" x14ac:dyDescent="0.25">
      <c r="A1155" s="55" t="s">
        <v>3413</v>
      </c>
      <c r="B1155" s="56" t="s">
        <v>3426</v>
      </c>
      <c r="C1155" s="57" t="s">
        <v>3427</v>
      </c>
      <c r="D1155" s="56" t="s">
        <v>6792</v>
      </c>
      <c r="E1155" s="56" t="s">
        <v>68</v>
      </c>
      <c r="F1155" s="58">
        <v>5</v>
      </c>
      <c r="G1155" s="59">
        <f>VLOOKUP(B1155,'[3]COM DESONERAÇÃO'!$B$12:$H$2288,6,FALSE)</f>
        <v>2.84</v>
      </c>
      <c r="H1155" s="60">
        <f t="shared" si="20"/>
        <v>14.2</v>
      </c>
    </row>
    <row r="1156" spans="1:8" x14ac:dyDescent="0.25">
      <c r="A1156" s="55" t="s">
        <v>3416</v>
      </c>
      <c r="B1156" s="56" t="s">
        <v>3429</v>
      </c>
      <c r="C1156" s="57" t="s">
        <v>3430</v>
      </c>
      <c r="D1156" s="56" t="s">
        <v>6792</v>
      </c>
      <c r="E1156" s="56" t="s">
        <v>19</v>
      </c>
      <c r="F1156" s="58">
        <v>2</v>
      </c>
      <c r="G1156" s="59">
        <f>VLOOKUP(B1156,'[3]COM DESONERAÇÃO'!$B$12:$H$2288,6,FALSE)</f>
        <v>9.48</v>
      </c>
      <c r="H1156" s="60">
        <f t="shared" si="20"/>
        <v>18.96</v>
      </c>
    </row>
    <row r="1157" spans="1:8" x14ac:dyDescent="0.25">
      <c r="A1157" s="55" t="s">
        <v>3419</v>
      </c>
      <c r="B1157" s="56" t="s">
        <v>3432</v>
      </c>
      <c r="C1157" s="57" t="s">
        <v>3433</v>
      </c>
      <c r="D1157" s="56" t="s">
        <v>6792</v>
      </c>
      <c r="E1157" s="56" t="s">
        <v>19</v>
      </c>
      <c r="F1157" s="58">
        <v>2</v>
      </c>
      <c r="G1157" s="59">
        <f>VLOOKUP(B1157,'[3]COM DESONERAÇÃO'!$B$12:$H$2288,6,FALSE)</f>
        <v>23.69</v>
      </c>
      <c r="H1157" s="60">
        <f t="shared" si="20"/>
        <v>47.38</v>
      </c>
    </row>
    <row r="1158" spans="1:8" ht="16.5" x14ac:dyDescent="0.25">
      <c r="A1158" s="55" t="s">
        <v>3422</v>
      </c>
      <c r="B1158" s="56" t="s">
        <v>3435</v>
      </c>
      <c r="C1158" s="57" t="s">
        <v>3436</v>
      </c>
      <c r="D1158" s="56" t="s">
        <v>6792</v>
      </c>
      <c r="E1158" s="56" t="s">
        <v>12</v>
      </c>
      <c r="F1158" s="58">
        <v>5</v>
      </c>
      <c r="G1158" s="59">
        <f>VLOOKUP(B1158,'[3]COM DESONERAÇÃO'!$B$12:$H$2288,6,FALSE)</f>
        <v>47.38</v>
      </c>
      <c r="H1158" s="60">
        <f t="shared" si="20"/>
        <v>236.9</v>
      </c>
    </row>
    <row r="1159" spans="1:8" x14ac:dyDescent="0.25">
      <c r="A1159" s="55" t="s">
        <v>3425</v>
      </c>
      <c r="B1159" s="56" t="s">
        <v>3438</v>
      </c>
      <c r="C1159" s="57" t="s">
        <v>3439</v>
      </c>
      <c r="D1159" s="56" t="s">
        <v>6792</v>
      </c>
      <c r="E1159" s="56" t="s">
        <v>19</v>
      </c>
      <c r="F1159" s="58">
        <v>5</v>
      </c>
      <c r="G1159" s="59">
        <f>VLOOKUP(B1159,'[3]COM DESONERAÇÃO'!$B$12:$H$2288,6,FALSE)</f>
        <v>9.48</v>
      </c>
      <c r="H1159" s="60">
        <f t="shared" si="20"/>
        <v>47.4</v>
      </c>
    </row>
    <row r="1160" spans="1:8" x14ac:dyDescent="0.25">
      <c r="A1160" s="55" t="s">
        <v>3428</v>
      </c>
      <c r="B1160" s="56" t="s">
        <v>3441</v>
      </c>
      <c r="C1160" s="57" t="s">
        <v>3442</v>
      </c>
      <c r="D1160" s="56" t="s">
        <v>6792</v>
      </c>
      <c r="E1160" s="56" t="s">
        <v>19</v>
      </c>
      <c r="F1160" s="58">
        <v>9</v>
      </c>
      <c r="G1160" s="59">
        <f>VLOOKUP(B1160,'[3]COM DESONERAÇÃO'!$B$12:$H$2288,6,FALSE)</f>
        <v>23.69</v>
      </c>
      <c r="H1160" s="60">
        <f t="shared" si="20"/>
        <v>213.21</v>
      </c>
    </row>
    <row r="1161" spans="1:8" x14ac:dyDescent="0.25">
      <c r="A1161" s="55" t="s">
        <v>3431</v>
      </c>
      <c r="B1161" s="56" t="s">
        <v>3444</v>
      </c>
      <c r="C1161" s="57" t="s">
        <v>3445</v>
      </c>
      <c r="D1161" s="56" t="s">
        <v>6792</v>
      </c>
      <c r="E1161" s="56" t="s">
        <v>19</v>
      </c>
      <c r="F1161" s="58">
        <v>104</v>
      </c>
      <c r="G1161" s="59">
        <f>VLOOKUP(B1161,'[3]COM DESONERAÇÃO'!$B$12:$H$2288,6,FALSE)</f>
        <v>5.92</v>
      </c>
      <c r="H1161" s="60">
        <f t="shared" si="20"/>
        <v>615.67999999999995</v>
      </c>
    </row>
    <row r="1162" spans="1:8" x14ac:dyDescent="0.25">
      <c r="A1162" s="55" t="s">
        <v>3434</v>
      </c>
      <c r="B1162" s="56" t="s">
        <v>3447</v>
      </c>
      <c r="C1162" s="57" t="s">
        <v>3448</v>
      </c>
      <c r="D1162" s="56" t="s">
        <v>6792</v>
      </c>
      <c r="E1162" s="56" t="s">
        <v>19</v>
      </c>
      <c r="F1162" s="58">
        <v>5</v>
      </c>
      <c r="G1162" s="59">
        <f>VLOOKUP(B1162,'[3]COM DESONERAÇÃO'!$B$12:$H$2288,6,FALSE)</f>
        <v>23.69</v>
      </c>
      <c r="H1162" s="60">
        <f t="shared" si="20"/>
        <v>118.45</v>
      </c>
    </row>
    <row r="1163" spans="1:8" x14ac:dyDescent="0.25">
      <c r="A1163" s="55" t="s">
        <v>3437</v>
      </c>
      <c r="B1163" s="56" t="s">
        <v>3450</v>
      </c>
      <c r="C1163" s="57" t="s">
        <v>3451</v>
      </c>
      <c r="D1163" s="56" t="s">
        <v>6792</v>
      </c>
      <c r="E1163" s="56" t="s">
        <v>19</v>
      </c>
      <c r="F1163" s="58">
        <v>5</v>
      </c>
      <c r="G1163" s="59">
        <f>VLOOKUP(B1163,'[3]COM DESONERAÇÃO'!$B$12:$H$2288,6,FALSE)</f>
        <v>35.53</v>
      </c>
      <c r="H1163" s="60">
        <f t="shared" si="20"/>
        <v>177.65</v>
      </c>
    </row>
    <row r="1164" spans="1:8" ht="16.5" x14ac:dyDescent="0.25">
      <c r="A1164" s="55" t="s">
        <v>3440</v>
      </c>
      <c r="B1164" s="56" t="s">
        <v>3453</v>
      </c>
      <c r="C1164" s="57" t="s">
        <v>3454</v>
      </c>
      <c r="D1164" s="56" t="s">
        <v>6792</v>
      </c>
      <c r="E1164" s="56" t="s">
        <v>19</v>
      </c>
      <c r="F1164" s="58">
        <v>5</v>
      </c>
      <c r="G1164" s="59">
        <f>VLOOKUP(B1164,'[3]COM DESONERAÇÃO'!$B$12:$H$2288,6,FALSE)</f>
        <v>47.38</v>
      </c>
      <c r="H1164" s="60">
        <f t="shared" si="20"/>
        <v>236.9</v>
      </c>
    </row>
    <row r="1165" spans="1:8" x14ac:dyDescent="0.25">
      <c r="A1165" s="55" t="s">
        <v>3443</v>
      </c>
      <c r="B1165" s="56" t="s">
        <v>3456</v>
      </c>
      <c r="C1165" s="57" t="s">
        <v>3457</v>
      </c>
      <c r="D1165" s="56" t="s">
        <v>6792</v>
      </c>
      <c r="E1165" s="56" t="s">
        <v>68</v>
      </c>
      <c r="F1165" s="58">
        <v>6</v>
      </c>
      <c r="G1165" s="59">
        <f>VLOOKUP(B1165,'[3]COM DESONERAÇÃO'!$B$12:$H$2288,6,FALSE)</f>
        <v>23.69</v>
      </c>
      <c r="H1165" s="60">
        <f t="shared" si="20"/>
        <v>142.13999999999999</v>
      </c>
    </row>
    <row r="1166" spans="1:8" x14ac:dyDescent="0.25">
      <c r="A1166" s="55" t="s">
        <v>3446</v>
      </c>
      <c r="B1166" s="56" t="s">
        <v>3459</v>
      </c>
      <c r="C1166" s="57" t="s">
        <v>3460</v>
      </c>
      <c r="D1166" s="56" t="s">
        <v>6792</v>
      </c>
      <c r="E1166" s="56" t="s">
        <v>19</v>
      </c>
      <c r="F1166" s="58">
        <v>1062</v>
      </c>
      <c r="G1166" s="59">
        <f>VLOOKUP(B1166,'[3]COM DESONERAÇÃO'!$B$12:$H$2288,6,FALSE)</f>
        <v>18.95</v>
      </c>
      <c r="H1166" s="60">
        <f t="shared" si="20"/>
        <v>20124.900000000001</v>
      </c>
    </row>
    <row r="1167" spans="1:8" x14ac:dyDescent="0.25">
      <c r="A1167" s="55" t="s">
        <v>3449</v>
      </c>
      <c r="B1167" s="56" t="s">
        <v>3462</v>
      </c>
      <c r="C1167" s="57" t="s">
        <v>3463</v>
      </c>
      <c r="D1167" s="56" t="s">
        <v>6792</v>
      </c>
      <c r="E1167" s="56" t="s">
        <v>19</v>
      </c>
      <c r="F1167" s="58">
        <v>15</v>
      </c>
      <c r="G1167" s="59">
        <f>VLOOKUP(B1167,'[3]COM DESONERAÇÃO'!$B$12:$H$2288,6,FALSE)</f>
        <v>28.43</v>
      </c>
      <c r="H1167" s="60">
        <f t="shared" si="20"/>
        <v>426.45</v>
      </c>
    </row>
    <row r="1168" spans="1:8" ht="16.5" x14ac:dyDescent="0.25">
      <c r="A1168" s="55" t="s">
        <v>3452</v>
      </c>
      <c r="B1168" s="56" t="s">
        <v>3465</v>
      </c>
      <c r="C1168" s="57" t="s">
        <v>3466</v>
      </c>
      <c r="D1168" s="56" t="s">
        <v>6792</v>
      </c>
      <c r="E1168" s="56" t="s">
        <v>19</v>
      </c>
      <c r="F1168" s="58">
        <v>13</v>
      </c>
      <c r="G1168" s="59">
        <f>VLOOKUP(B1168,'[3]COM DESONERAÇÃO'!$B$12:$H$2288,6,FALSE)</f>
        <v>47.38</v>
      </c>
      <c r="H1168" s="60">
        <f t="shared" si="20"/>
        <v>615.94000000000005</v>
      </c>
    </row>
    <row r="1169" spans="1:8" x14ac:dyDescent="0.25">
      <c r="A1169" s="55" t="s">
        <v>3455</v>
      </c>
      <c r="B1169" s="56" t="s">
        <v>3468</v>
      </c>
      <c r="C1169" s="57" t="s">
        <v>3469</v>
      </c>
      <c r="D1169" s="56" t="s">
        <v>6792</v>
      </c>
      <c r="E1169" s="56" t="s">
        <v>19</v>
      </c>
      <c r="F1169" s="58">
        <v>5</v>
      </c>
      <c r="G1169" s="59">
        <f>VLOOKUP(B1169,'[3]COM DESONERAÇÃO'!$B$12:$H$2288,6,FALSE)</f>
        <v>71.06</v>
      </c>
      <c r="H1169" s="60">
        <f t="shared" si="20"/>
        <v>355.3</v>
      </c>
    </row>
    <row r="1170" spans="1:8" x14ac:dyDescent="0.25">
      <c r="A1170" s="55" t="s">
        <v>3458</v>
      </c>
      <c r="B1170" s="56" t="s">
        <v>3471</v>
      </c>
      <c r="C1170" s="57" t="s">
        <v>3472</v>
      </c>
      <c r="D1170" s="56" t="s">
        <v>6792</v>
      </c>
      <c r="E1170" s="56" t="s">
        <v>19</v>
      </c>
      <c r="F1170" s="58">
        <v>5</v>
      </c>
      <c r="G1170" s="59">
        <f>VLOOKUP(B1170,'[3]COM DESONERAÇÃO'!$B$12:$H$2288,6,FALSE)</f>
        <v>7.11</v>
      </c>
      <c r="H1170" s="60">
        <f t="shared" si="20"/>
        <v>35.549999999999997</v>
      </c>
    </row>
    <row r="1171" spans="1:8" x14ac:dyDescent="0.25">
      <c r="A1171" s="55" t="s">
        <v>3461</v>
      </c>
      <c r="B1171" s="56" t="s">
        <v>3474</v>
      </c>
      <c r="C1171" s="57" t="s">
        <v>3475</v>
      </c>
      <c r="D1171" s="56" t="s">
        <v>6792</v>
      </c>
      <c r="E1171" s="56" t="s">
        <v>19</v>
      </c>
      <c r="F1171" s="58">
        <v>5</v>
      </c>
      <c r="G1171" s="59">
        <f>VLOOKUP(B1171,'[3]COM DESONERAÇÃO'!$B$12:$H$2288,6,FALSE)</f>
        <v>7.11</v>
      </c>
      <c r="H1171" s="60">
        <f t="shared" si="20"/>
        <v>35.549999999999997</v>
      </c>
    </row>
    <row r="1172" spans="1:8" ht="16.5" x14ac:dyDescent="0.25">
      <c r="A1172" s="55" t="s">
        <v>3464</v>
      </c>
      <c r="B1172" s="56" t="s">
        <v>3477</v>
      </c>
      <c r="C1172" s="57" t="s">
        <v>3478</v>
      </c>
      <c r="D1172" s="56" t="s">
        <v>6792</v>
      </c>
      <c r="E1172" s="56" t="s">
        <v>19</v>
      </c>
      <c r="F1172" s="58">
        <v>1070</v>
      </c>
      <c r="G1172" s="59">
        <f>VLOOKUP(B1172,'[3]COM DESONERAÇÃO'!$B$12:$H$2288,6,FALSE)</f>
        <v>9.48</v>
      </c>
      <c r="H1172" s="60">
        <f t="shared" si="20"/>
        <v>10143.6</v>
      </c>
    </row>
    <row r="1173" spans="1:8" x14ac:dyDescent="0.25">
      <c r="A1173" s="55" t="s">
        <v>3467</v>
      </c>
      <c r="B1173" s="56" t="s">
        <v>3480</v>
      </c>
      <c r="C1173" s="57" t="s">
        <v>3481</v>
      </c>
      <c r="D1173" s="56" t="s">
        <v>6792</v>
      </c>
      <c r="E1173" s="56" t="s">
        <v>19</v>
      </c>
      <c r="F1173" s="58">
        <v>5</v>
      </c>
      <c r="G1173" s="59">
        <f>VLOOKUP(B1173,'[3]COM DESONERAÇÃO'!$B$12:$H$2288,6,FALSE)</f>
        <v>47.38</v>
      </c>
      <c r="H1173" s="60">
        <f t="shared" si="20"/>
        <v>236.9</v>
      </c>
    </row>
    <row r="1174" spans="1:8" x14ac:dyDescent="0.25">
      <c r="A1174" s="55" t="s">
        <v>3470</v>
      </c>
      <c r="B1174" s="56" t="s">
        <v>3483</v>
      </c>
      <c r="C1174" s="57" t="s">
        <v>3484</v>
      </c>
      <c r="D1174" s="56" t="s">
        <v>6792</v>
      </c>
      <c r="E1174" s="56" t="s">
        <v>19</v>
      </c>
      <c r="F1174" s="58">
        <v>5</v>
      </c>
      <c r="G1174" s="59">
        <f>VLOOKUP(B1174,'[3]COM DESONERAÇÃO'!$B$12:$H$2288,6,FALSE)</f>
        <v>71.06</v>
      </c>
      <c r="H1174" s="60">
        <f t="shared" si="20"/>
        <v>355.3</v>
      </c>
    </row>
    <row r="1175" spans="1:8" x14ac:dyDescent="0.25">
      <c r="A1175" s="55" t="s">
        <v>3473</v>
      </c>
      <c r="B1175" s="56" t="s">
        <v>3486</v>
      </c>
      <c r="C1175" s="57" t="s">
        <v>3487</v>
      </c>
      <c r="D1175" s="56" t="s">
        <v>6792</v>
      </c>
      <c r="E1175" s="56" t="s">
        <v>19</v>
      </c>
      <c r="F1175" s="58">
        <v>5</v>
      </c>
      <c r="G1175" s="59">
        <f>VLOOKUP(B1175,'[3]COM DESONERAÇÃO'!$B$12:$H$2288,6,FALSE)</f>
        <v>47.38</v>
      </c>
      <c r="H1175" s="60">
        <f t="shared" si="20"/>
        <v>236.9</v>
      </c>
    </row>
    <row r="1176" spans="1:8" x14ac:dyDescent="0.25">
      <c r="A1176" s="55" t="s">
        <v>3476</v>
      </c>
      <c r="B1176" s="56" t="s">
        <v>3489</v>
      </c>
      <c r="C1176" s="57" t="s">
        <v>3490</v>
      </c>
      <c r="D1176" s="56" t="s">
        <v>6792</v>
      </c>
      <c r="E1176" s="56" t="s">
        <v>19</v>
      </c>
      <c r="F1176" s="58">
        <v>5</v>
      </c>
      <c r="G1176" s="59">
        <f>VLOOKUP(B1176,'[3]COM DESONERAÇÃO'!$B$12:$H$2288,6,FALSE)</f>
        <v>71.06</v>
      </c>
      <c r="H1176" s="60">
        <f t="shared" si="20"/>
        <v>355.3</v>
      </c>
    </row>
    <row r="1177" spans="1:8" x14ac:dyDescent="0.25">
      <c r="A1177" s="55" t="s">
        <v>3479</v>
      </c>
      <c r="B1177" s="56" t="s">
        <v>3492</v>
      </c>
      <c r="C1177" s="57" t="s">
        <v>3493</v>
      </c>
      <c r="D1177" s="56" t="s">
        <v>6792</v>
      </c>
      <c r="E1177" s="56" t="s">
        <v>19</v>
      </c>
      <c r="F1177" s="58">
        <v>5</v>
      </c>
      <c r="G1177" s="59">
        <f>VLOOKUP(B1177,'[3]COM DESONERAÇÃO'!$B$12:$H$2288,6,FALSE)</f>
        <v>23.69</v>
      </c>
      <c r="H1177" s="60">
        <f t="shared" si="20"/>
        <v>118.45</v>
      </c>
    </row>
    <row r="1178" spans="1:8" x14ac:dyDescent="0.25">
      <c r="A1178" s="55" t="s">
        <v>3482</v>
      </c>
      <c r="B1178" s="56" t="s">
        <v>3495</v>
      </c>
      <c r="C1178" s="57" t="s">
        <v>3496</v>
      </c>
      <c r="D1178" s="56" t="s">
        <v>6792</v>
      </c>
      <c r="E1178" s="56" t="s">
        <v>19</v>
      </c>
      <c r="F1178" s="58">
        <v>5</v>
      </c>
      <c r="G1178" s="59">
        <f>VLOOKUP(B1178,'[3]COM DESONERAÇÃO'!$B$12:$H$2288,6,FALSE)</f>
        <v>71.06</v>
      </c>
      <c r="H1178" s="60">
        <f t="shared" si="20"/>
        <v>355.3</v>
      </c>
    </row>
    <row r="1179" spans="1:8" x14ac:dyDescent="0.25">
      <c r="A1179" s="55" t="s">
        <v>3485</v>
      </c>
      <c r="B1179" s="56" t="s">
        <v>3498</v>
      </c>
      <c r="C1179" s="57" t="s">
        <v>3499</v>
      </c>
      <c r="D1179" s="56" t="s">
        <v>6792</v>
      </c>
      <c r="E1179" s="56" t="s">
        <v>19</v>
      </c>
      <c r="F1179" s="58">
        <v>5</v>
      </c>
      <c r="G1179" s="59">
        <f>VLOOKUP(B1179,'[3]COM DESONERAÇÃO'!$B$12:$H$2288,6,FALSE)</f>
        <v>236.87</v>
      </c>
      <c r="H1179" s="60">
        <f t="shared" si="20"/>
        <v>1184.3499999999999</v>
      </c>
    </row>
    <row r="1180" spans="1:8" x14ac:dyDescent="0.25">
      <c r="A1180" s="55" t="s">
        <v>3488</v>
      </c>
      <c r="B1180" s="56" t="s">
        <v>3501</v>
      </c>
      <c r="C1180" s="57" t="s">
        <v>3502</v>
      </c>
      <c r="D1180" s="56" t="s">
        <v>6792</v>
      </c>
      <c r="E1180" s="56" t="s">
        <v>19</v>
      </c>
      <c r="F1180" s="58">
        <v>5</v>
      </c>
      <c r="G1180" s="59">
        <f>VLOOKUP(B1180,'[3]COM DESONERAÇÃO'!$B$12:$H$2288,6,FALSE)</f>
        <v>379</v>
      </c>
      <c r="H1180" s="60">
        <f t="shared" si="20"/>
        <v>1895</v>
      </c>
    </row>
    <row r="1181" spans="1:8" x14ac:dyDescent="0.25">
      <c r="A1181" s="55" t="s">
        <v>3491</v>
      </c>
      <c r="B1181" s="56" t="s">
        <v>3504</v>
      </c>
      <c r="C1181" s="57" t="s">
        <v>3505</v>
      </c>
      <c r="D1181" s="56" t="s">
        <v>6792</v>
      </c>
      <c r="E1181" s="56" t="s">
        <v>19</v>
      </c>
      <c r="F1181" s="58">
        <v>5</v>
      </c>
      <c r="G1181" s="59">
        <f>VLOOKUP(B1181,'[3]COM DESONERAÇÃO'!$B$12:$H$2288,6,FALSE)</f>
        <v>23.69</v>
      </c>
      <c r="H1181" s="60">
        <f t="shared" si="20"/>
        <v>118.45</v>
      </c>
    </row>
    <row r="1182" spans="1:8" x14ac:dyDescent="0.25">
      <c r="A1182" s="55" t="s">
        <v>3494</v>
      </c>
      <c r="B1182" s="56" t="s">
        <v>3507</v>
      </c>
      <c r="C1182" s="57" t="s">
        <v>3508</v>
      </c>
      <c r="D1182" s="56" t="s">
        <v>6792</v>
      </c>
      <c r="E1182" s="56" t="s">
        <v>19</v>
      </c>
      <c r="F1182" s="58">
        <v>5</v>
      </c>
      <c r="G1182" s="59">
        <f>VLOOKUP(B1182,'[3]COM DESONERAÇÃO'!$B$12:$H$2288,6,FALSE)</f>
        <v>47.38</v>
      </c>
      <c r="H1182" s="60">
        <f t="shared" si="20"/>
        <v>236.9</v>
      </c>
    </row>
    <row r="1183" spans="1:8" x14ac:dyDescent="0.25">
      <c r="A1183" s="55" t="s">
        <v>3497</v>
      </c>
      <c r="B1183" s="56" t="s">
        <v>3510</v>
      </c>
      <c r="C1183" s="57" t="s">
        <v>3511</v>
      </c>
      <c r="D1183" s="56" t="s">
        <v>6792</v>
      </c>
      <c r="E1183" s="56" t="s">
        <v>68</v>
      </c>
      <c r="F1183" s="58">
        <v>5</v>
      </c>
      <c r="G1183" s="59">
        <f>VLOOKUP(B1183,'[3]COM DESONERAÇÃO'!$B$12:$H$2288,6,FALSE)</f>
        <v>23.69</v>
      </c>
      <c r="H1183" s="60">
        <f t="shared" si="20"/>
        <v>118.45</v>
      </c>
    </row>
    <row r="1184" spans="1:8" x14ac:dyDescent="0.25">
      <c r="A1184" s="55" t="s">
        <v>3500</v>
      </c>
      <c r="B1184" s="56" t="s">
        <v>3513</v>
      </c>
      <c r="C1184" s="57" t="s">
        <v>3514</v>
      </c>
      <c r="D1184" s="56" t="s">
        <v>6792</v>
      </c>
      <c r="E1184" s="56" t="s">
        <v>68</v>
      </c>
      <c r="F1184" s="58">
        <v>5</v>
      </c>
      <c r="G1184" s="59">
        <f>VLOOKUP(B1184,'[3]COM DESONERAÇÃO'!$B$12:$H$2288,6,FALSE)</f>
        <v>9.48</v>
      </c>
      <c r="H1184" s="60">
        <f t="shared" si="20"/>
        <v>47.4</v>
      </c>
    </row>
    <row r="1185" spans="1:8" x14ac:dyDescent="0.25">
      <c r="A1185" s="55" t="s">
        <v>3503</v>
      </c>
      <c r="B1185" s="56" t="s">
        <v>3516</v>
      </c>
      <c r="C1185" s="57" t="s">
        <v>3517</v>
      </c>
      <c r="D1185" s="56" t="s">
        <v>6792</v>
      </c>
      <c r="E1185" s="56" t="s">
        <v>68</v>
      </c>
      <c r="F1185" s="58">
        <v>5</v>
      </c>
      <c r="G1185" s="59">
        <f>VLOOKUP(B1185,'[3]COM DESONERAÇÃO'!$B$12:$H$2288,6,FALSE)</f>
        <v>11.84</v>
      </c>
      <c r="H1185" s="60">
        <f t="shared" si="20"/>
        <v>59.2</v>
      </c>
    </row>
    <row r="1186" spans="1:8" x14ac:dyDescent="0.25">
      <c r="A1186" s="55" t="s">
        <v>3506</v>
      </c>
      <c r="B1186" s="56" t="s">
        <v>3519</v>
      </c>
      <c r="C1186" s="57" t="s">
        <v>3520</v>
      </c>
      <c r="D1186" s="56" t="s">
        <v>6792</v>
      </c>
      <c r="E1186" s="56" t="s">
        <v>19</v>
      </c>
      <c r="F1186" s="58">
        <v>5</v>
      </c>
      <c r="G1186" s="59">
        <f>VLOOKUP(B1186,'[3]COM DESONERAÇÃO'!$B$12:$H$2288,6,FALSE)</f>
        <v>9.48</v>
      </c>
      <c r="H1186" s="60">
        <f t="shared" si="20"/>
        <v>47.4</v>
      </c>
    </row>
    <row r="1187" spans="1:8" x14ac:dyDescent="0.25">
      <c r="A1187" s="55" t="s">
        <v>3509</v>
      </c>
      <c r="B1187" s="56" t="s">
        <v>3522</v>
      </c>
      <c r="C1187" s="57" t="s">
        <v>3523</v>
      </c>
      <c r="D1187" s="56" t="s">
        <v>6792</v>
      </c>
      <c r="E1187" s="56" t="s">
        <v>19</v>
      </c>
      <c r="F1187" s="58">
        <v>5</v>
      </c>
      <c r="G1187" s="59">
        <f>VLOOKUP(B1187,'[3]COM DESONERAÇÃO'!$B$12:$H$2288,6,FALSE)</f>
        <v>18.95</v>
      </c>
      <c r="H1187" s="60">
        <f t="shared" si="20"/>
        <v>94.75</v>
      </c>
    </row>
    <row r="1188" spans="1:8" x14ac:dyDescent="0.25">
      <c r="A1188" s="55" t="s">
        <v>3512</v>
      </c>
      <c r="B1188" s="56" t="s">
        <v>3525</v>
      </c>
      <c r="C1188" s="57" t="s">
        <v>3526</v>
      </c>
      <c r="D1188" s="56" t="s">
        <v>6792</v>
      </c>
      <c r="E1188" s="56" t="s">
        <v>19</v>
      </c>
      <c r="F1188" s="58">
        <v>5</v>
      </c>
      <c r="G1188" s="59">
        <f>VLOOKUP(B1188,'[3]COM DESONERAÇÃO'!$B$12:$H$2288,6,FALSE)</f>
        <v>47.38</v>
      </c>
      <c r="H1188" s="60">
        <f t="shared" si="20"/>
        <v>236.9</v>
      </c>
    </row>
    <row r="1189" spans="1:8" ht="16.5" x14ac:dyDescent="0.25">
      <c r="A1189" s="55" t="s">
        <v>3515</v>
      </c>
      <c r="B1189" s="56" t="s">
        <v>3528</v>
      </c>
      <c r="C1189" s="57" t="s">
        <v>3529</v>
      </c>
      <c r="D1189" s="56" t="s">
        <v>6792</v>
      </c>
      <c r="E1189" s="56" t="s">
        <v>19</v>
      </c>
      <c r="F1189" s="58">
        <v>5</v>
      </c>
      <c r="G1189" s="59">
        <f>VLOOKUP(B1189,'[3]COM DESONERAÇÃO'!$B$12:$H$2288,6,FALSE)</f>
        <v>7.11</v>
      </c>
      <c r="H1189" s="60">
        <f t="shared" si="20"/>
        <v>35.549999999999997</v>
      </c>
    </row>
    <row r="1190" spans="1:8" ht="16.5" x14ac:dyDescent="0.25">
      <c r="A1190" s="55" t="s">
        <v>3518</v>
      </c>
      <c r="B1190" s="56" t="s">
        <v>3531</v>
      </c>
      <c r="C1190" s="57" t="s">
        <v>3532</v>
      </c>
      <c r="D1190" s="56" t="s">
        <v>6792</v>
      </c>
      <c r="E1190" s="56" t="s">
        <v>19</v>
      </c>
      <c r="F1190" s="58">
        <v>5</v>
      </c>
      <c r="G1190" s="59">
        <f>VLOOKUP(B1190,'[3]COM DESONERAÇÃO'!$B$12:$H$2288,6,FALSE)</f>
        <v>18.95</v>
      </c>
      <c r="H1190" s="60">
        <f t="shared" si="20"/>
        <v>94.75</v>
      </c>
    </row>
    <row r="1191" spans="1:8" x14ac:dyDescent="0.25">
      <c r="A1191" s="55" t="s">
        <v>3521</v>
      </c>
      <c r="B1191" s="56" t="s">
        <v>3534</v>
      </c>
      <c r="C1191" s="57" t="s">
        <v>3535</v>
      </c>
      <c r="D1191" s="56" t="s">
        <v>6792</v>
      </c>
      <c r="E1191" s="56" t="s">
        <v>68</v>
      </c>
      <c r="F1191" s="58">
        <v>5</v>
      </c>
      <c r="G1191" s="59">
        <f>VLOOKUP(B1191,'[3]COM DESONERAÇÃO'!$B$12:$H$2288,6,FALSE)</f>
        <v>11.84</v>
      </c>
      <c r="H1191" s="60">
        <f t="shared" si="20"/>
        <v>59.2</v>
      </c>
    </row>
    <row r="1192" spans="1:8" x14ac:dyDescent="0.25">
      <c r="A1192" s="55" t="s">
        <v>3524</v>
      </c>
      <c r="B1192" s="56" t="s">
        <v>3537</v>
      </c>
      <c r="C1192" s="57" t="s">
        <v>3538</v>
      </c>
      <c r="D1192" s="56" t="s">
        <v>6792</v>
      </c>
      <c r="E1192" s="56" t="s">
        <v>19</v>
      </c>
      <c r="F1192" s="58">
        <v>5</v>
      </c>
      <c r="G1192" s="59">
        <f>VLOOKUP(B1192,'[3]COM DESONERAÇÃO'!$B$12:$H$2288,6,FALSE)</f>
        <v>11.84</v>
      </c>
      <c r="H1192" s="60">
        <f t="shared" si="20"/>
        <v>59.2</v>
      </c>
    </row>
    <row r="1193" spans="1:8" x14ac:dyDescent="0.25">
      <c r="A1193" s="55" t="s">
        <v>3527</v>
      </c>
      <c r="B1193" s="56" t="s">
        <v>3540</v>
      </c>
      <c r="C1193" s="57" t="s">
        <v>3541</v>
      </c>
      <c r="D1193" s="56" t="s">
        <v>6792</v>
      </c>
      <c r="E1193" s="56" t="s">
        <v>68</v>
      </c>
      <c r="F1193" s="58">
        <v>5</v>
      </c>
      <c r="G1193" s="59">
        <f>VLOOKUP(B1193,'[3]COM DESONERAÇÃO'!$B$12:$H$2288,6,FALSE)</f>
        <v>9.48</v>
      </c>
      <c r="H1193" s="60">
        <f t="shared" si="20"/>
        <v>47.4</v>
      </c>
    </row>
    <row r="1194" spans="1:8" x14ac:dyDescent="0.25">
      <c r="A1194" s="55" t="s">
        <v>3530</v>
      </c>
      <c r="B1194" s="56" t="s">
        <v>3543</v>
      </c>
      <c r="C1194" s="57" t="s">
        <v>3544</v>
      </c>
      <c r="D1194" s="56" t="s">
        <v>6792</v>
      </c>
      <c r="E1194" s="56" t="s">
        <v>19</v>
      </c>
      <c r="F1194" s="58">
        <v>5</v>
      </c>
      <c r="G1194" s="59">
        <f>VLOOKUP(B1194,'[3]COM DESONERAÇÃO'!$B$12:$H$2288,6,FALSE)</f>
        <v>4.2699999999999996</v>
      </c>
      <c r="H1194" s="60">
        <f t="shared" si="20"/>
        <v>21.35</v>
      </c>
    </row>
    <row r="1195" spans="1:8" x14ac:dyDescent="0.25">
      <c r="A1195" s="55" t="s">
        <v>3533</v>
      </c>
      <c r="B1195" s="56" t="s">
        <v>3546</v>
      </c>
      <c r="C1195" s="57" t="s">
        <v>3547</v>
      </c>
      <c r="D1195" s="56" t="s">
        <v>6792</v>
      </c>
      <c r="E1195" s="56" t="s">
        <v>19</v>
      </c>
      <c r="F1195" s="58">
        <v>5</v>
      </c>
      <c r="G1195" s="59">
        <f>VLOOKUP(B1195,'[3]COM DESONERAÇÃO'!$B$12:$H$2288,6,FALSE)</f>
        <v>137.46</v>
      </c>
      <c r="H1195" s="60">
        <f t="shared" si="20"/>
        <v>687.3</v>
      </c>
    </row>
    <row r="1196" spans="1:8" x14ac:dyDescent="0.25">
      <c r="A1196" s="55" t="s">
        <v>3536</v>
      </c>
      <c r="B1196" s="56" t="s">
        <v>3549</v>
      </c>
      <c r="C1196" s="57" t="s">
        <v>3550</v>
      </c>
      <c r="D1196" s="56" t="s">
        <v>6792</v>
      </c>
      <c r="E1196" s="56" t="s">
        <v>19</v>
      </c>
      <c r="F1196" s="58">
        <v>5</v>
      </c>
      <c r="G1196" s="59">
        <f>VLOOKUP(B1196,'[3]COM DESONERAÇÃO'!$B$12:$H$2288,6,FALSE)</f>
        <v>30.79</v>
      </c>
      <c r="H1196" s="60">
        <f t="shared" si="20"/>
        <v>153.94999999999999</v>
      </c>
    </row>
    <row r="1197" spans="1:8" x14ac:dyDescent="0.25">
      <c r="A1197" s="55" t="s">
        <v>3539</v>
      </c>
      <c r="B1197" s="56" t="s">
        <v>3552</v>
      </c>
      <c r="C1197" s="57" t="s">
        <v>3553</v>
      </c>
      <c r="D1197" s="56" t="s">
        <v>6792</v>
      </c>
      <c r="E1197" s="56" t="s">
        <v>19</v>
      </c>
      <c r="F1197" s="58">
        <v>5</v>
      </c>
      <c r="G1197" s="59">
        <f>VLOOKUP(B1197,'[3]COM DESONERAÇÃO'!$B$12:$H$2288,6,FALSE)</f>
        <v>172.43</v>
      </c>
      <c r="H1197" s="60">
        <f t="shared" si="20"/>
        <v>862.15</v>
      </c>
    </row>
    <row r="1198" spans="1:8" ht="16.5" x14ac:dyDescent="0.25">
      <c r="A1198" s="55" t="s">
        <v>3542</v>
      </c>
      <c r="B1198" s="56" t="s">
        <v>3555</v>
      </c>
      <c r="C1198" s="57" t="s">
        <v>3556</v>
      </c>
      <c r="D1198" s="56" t="s">
        <v>6792</v>
      </c>
      <c r="E1198" s="56" t="s">
        <v>19</v>
      </c>
      <c r="F1198" s="58">
        <v>5</v>
      </c>
      <c r="G1198" s="59">
        <f>VLOOKUP(B1198,'[3]COM DESONERAÇÃO'!$B$12:$H$2288,6,FALSE)</f>
        <v>23.69</v>
      </c>
      <c r="H1198" s="60">
        <f t="shared" si="20"/>
        <v>118.45</v>
      </c>
    </row>
    <row r="1199" spans="1:8" x14ac:dyDescent="0.25">
      <c r="A1199" s="55" t="s">
        <v>3545</v>
      </c>
      <c r="B1199" s="56" t="s">
        <v>3558</v>
      </c>
      <c r="C1199" s="57" t="s">
        <v>3559</v>
      </c>
      <c r="D1199" s="56" t="s">
        <v>6792</v>
      </c>
      <c r="E1199" s="56" t="s">
        <v>19</v>
      </c>
      <c r="F1199" s="58">
        <v>5</v>
      </c>
      <c r="G1199" s="59">
        <f>VLOOKUP(B1199,'[3]COM DESONERAÇÃO'!$B$12:$H$2288,6,FALSE)</f>
        <v>309.89</v>
      </c>
      <c r="H1199" s="60">
        <f t="shared" si="20"/>
        <v>1549.45</v>
      </c>
    </row>
    <row r="1200" spans="1:8" x14ac:dyDescent="0.25">
      <c r="A1200" s="55" t="s">
        <v>3548</v>
      </c>
      <c r="B1200" s="56" t="s">
        <v>3561</v>
      </c>
      <c r="C1200" s="57" t="s">
        <v>3562</v>
      </c>
      <c r="D1200" s="56" t="s">
        <v>6792</v>
      </c>
      <c r="E1200" s="56" t="s">
        <v>19</v>
      </c>
      <c r="F1200" s="58">
        <v>5</v>
      </c>
      <c r="G1200" s="59">
        <f>VLOOKUP(B1200,'[3]COM DESONERAÇÃO'!$B$12:$H$2288,6,FALSE)</f>
        <v>344.26</v>
      </c>
      <c r="H1200" s="60">
        <f t="shared" si="20"/>
        <v>1721.3</v>
      </c>
    </row>
    <row r="1201" spans="1:8" x14ac:dyDescent="0.25">
      <c r="A1201" s="55" t="s">
        <v>3551</v>
      </c>
      <c r="B1201" s="56" t="s">
        <v>3564</v>
      </c>
      <c r="C1201" s="57" t="s">
        <v>3565</v>
      </c>
      <c r="D1201" s="56" t="s">
        <v>6792</v>
      </c>
      <c r="E1201" s="56" t="s">
        <v>19</v>
      </c>
      <c r="F1201" s="58">
        <v>5</v>
      </c>
      <c r="G1201" s="59">
        <f>VLOOKUP(B1201,'[3]COM DESONERAÇÃO'!$B$12:$H$2288,6,FALSE)</f>
        <v>236.87</v>
      </c>
      <c r="H1201" s="60">
        <f t="shared" si="20"/>
        <v>1184.3499999999999</v>
      </c>
    </row>
    <row r="1202" spans="1:8" x14ac:dyDescent="0.25">
      <c r="A1202" s="55" t="s">
        <v>3554</v>
      </c>
      <c r="B1202" s="56" t="s">
        <v>3567</v>
      </c>
      <c r="C1202" s="57" t="s">
        <v>3568</v>
      </c>
      <c r="D1202" s="56" t="s">
        <v>6792</v>
      </c>
      <c r="E1202" s="56" t="s">
        <v>19</v>
      </c>
      <c r="F1202" s="58">
        <v>5</v>
      </c>
      <c r="G1202" s="59">
        <f>VLOOKUP(B1202,'[3]COM DESONERAÇÃO'!$B$12:$H$2288,6,FALSE)</f>
        <v>71.06</v>
      </c>
      <c r="H1202" s="60">
        <f t="shared" si="20"/>
        <v>355.3</v>
      </c>
    </row>
    <row r="1203" spans="1:8" x14ac:dyDescent="0.25">
      <c r="A1203" s="55" t="s">
        <v>3557</v>
      </c>
      <c r="B1203" s="56" t="s">
        <v>3570</v>
      </c>
      <c r="C1203" s="57" t="s">
        <v>3571</v>
      </c>
      <c r="D1203" s="56" t="s">
        <v>6792</v>
      </c>
      <c r="E1203" s="56" t="s">
        <v>19</v>
      </c>
      <c r="F1203" s="58">
        <v>5</v>
      </c>
      <c r="G1203" s="59">
        <f>VLOOKUP(B1203,'[3]COM DESONERAÇÃO'!$B$12:$H$2288,6,FALSE)</f>
        <v>189.5</v>
      </c>
      <c r="H1203" s="60">
        <f t="shared" si="20"/>
        <v>947.5</v>
      </c>
    </row>
    <row r="1204" spans="1:8" x14ac:dyDescent="0.25">
      <c r="A1204" s="55" t="s">
        <v>3560</v>
      </c>
      <c r="B1204" s="56" t="s">
        <v>3573</v>
      </c>
      <c r="C1204" s="57" t="s">
        <v>3574</v>
      </c>
      <c r="D1204" s="56" t="s">
        <v>6792</v>
      </c>
      <c r="E1204" s="56" t="s">
        <v>19</v>
      </c>
      <c r="F1204" s="58">
        <v>5</v>
      </c>
      <c r="G1204" s="59">
        <f>VLOOKUP(B1204,'[3]COM DESONERAÇÃO'!$B$12:$H$2288,6,FALSE)</f>
        <v>236.87</v>
      </c>
      <c r="H1204" s="60">
        <f t="shared" si="20"/>
        <v>1184.3499999999999</v>
      </c>
    </row>
    <row r="1205" spans="1:8" ht="16.5" x14ac:dyDescent="0.25">
      <c r="A1205" s="55" t="s">
        <v>3563</v>
      </c>
      <c r="B1205" s="56" t="s">
        <v>3576</v>
      </c>
      <c r="C1205" s="57" t="s">
        <v>3577</v>
      </c>
      <c r="D1205" s="56" t="s">
        <v>6792</v>
      </c>
      <c r="E1205" s="56" t="s">
        <v>19</v>
      </c>
      <c r="F1205" s="58">
        <v>5</v>
      </c>
      <c r="G1205" s="59">
        <f>VLOOKUP(B1205,'[3]COM DESONERAÇÃO'!$B$12:$H$2288,6,FALSE)</f>
        <v>23.69</v>
      </c>
      <c r="H1205" s="60">
        <f t="shared" si="20"/>
        <v>118.45</v>
      </c>
    </row>
    <row r="1206" spans="1:8" x14ac:dyDescent="0.25">
      <c r="A1206" s="55" t="s">
        <v>3566</v>
      </c>
      <c r="B1206" s="56" t="s">
        <v>3579</v>
      </c>
      <c r="C1206" s="57" t="s">
        <v>3580</v>
      </c>
      <c r="D1206" s="56" t="s">
        <v>6792</v>
      </c>
      <c r="E1206" s="56" t="s">
        <v>19</v>
      </c>
      <c r="F1206" s="58">
        <v>5</v>
      </c>
      <c r="G1206" s="59">
        <f>VLOOKUP(B1206,'[3]COM DESONERAÇÃO'!$B$12:$H$2288,6,FALSE)</f>
        <v>11.84</v>
      </c>
      <c r="H1206" s="60">
        <f t="shared" si="20"/>
        <v>59.2</v>
      </c>
    </row>
    <row r="1207" spans="1:8" x14ac:dyDescent="0.25">
      <c r="A1207" s="55" t="s">
        <v>3569</v>
      </c>
      <c r="B1207" s="56" t="s">
        <v>3582</v>
      </c>
      <c r="C1207" s="57" t="s">
        <v>3583</v>
      </c>
      <c r="D1207" s="56" t="s">
        <v>6792</v>
      </c>
      <c r="E1207" s="56" t="s">
        <v>68</v>
      </c>
      <c r="F1207" s="58">
        <v>22</v>
      </c>
      <c r="G1207" s="59">
        <f>VLOOKUP(B1207,'[3]COM DESONERAÇÃO'!$B$12:$H$2288,6,FALSE)</f>
        <v>11.84</v>
      </c>
      <c r="H1207" s="60">
        <f t="shared" si="20"/>
        <v>260.48</v>
      </c>
    </row>
    <row r="1208" spans="1:8" x14ac:dyDescent="0.25">
      <c r="A1208" s="55" t="s">
        <v>3572</v>
      </c>
      <c r="B1208" s="56" t="s">
        <v>3585</v>
      </c>
      <c r="C1208" s="57" t="s">
        <v>3586</v>
      </c>
      <c r="D1208" s="56" t="s">
        <v>6792</v>
      </c>
      <c r="E1208" s="56" t="s">
        <v>68</v>
      </c>
      <c r="F1208" s="58">
        <v>5</v>
      </c>
      <c r="G1208" s="59">
        <f>VLOOKUP(B1208,'[3]COM DESONERAÇÃO'!$B$12:$H$2288,6,FALSE)</f>
        <v>23.69</v>
      </c>
      <c r="H1208" s="60">
        <f t="shared" si="20"/>
        <v>118.45</v>
      </c>
    </row>
    <row r="1209" spans="1:8" x14ac:dyDescent="0.25">
      <c r="A1209" s="55" t="s">
        <v>3575</v>
      </c>
      <c r="B1209" s="56" t="s">
        <v>3588</v>
      </c>
      <c r="C1209" s="57" t="s">
        <v>3589</v>
      </c>
      <c r="D1209" s="56" t="s">
        <v>6792</v>
      </c>
      <c r="E1209" s="56" t="s">
        <v>68</v>
      </c>
      <c r="F1209" s="58">
        <v>5</v>
      </c>
      <c r="G1209" s="59">
        <f>VLOOKUP(B1209,'[3]COM DESONERAÇÃO'!$B$12:$H$2288,6,FALSE)</f>
        <v>18.95</v>
      </c>
      <c r="H1209" s="60">
        <f t="shared" si="20"/>
        <v>94.75</v>
      </c>
    </row>
    <row r="1210" spans="1:8" x14ac:dyDescent="0.25">
      <c r="A1210" s="55" t="s">
        <v>3578</v>
      </c>
      <c r="B1210" s="56" t="s">
        <v>3591</v>
      </c>
      <c r="C1210" s="57" t="s">
        <v>3592</v>
      </c>
      <c r="D1210" s="56" t="s">
        <v>6792</v>
      </c>
      <c r="E1210" s="56" t="s">
        <v>19</v>
      </c>
      <c r="F1210" s="58">
        <v>5</v>
      </c>
      <c r="G1210" s="59">
        <f>VLOOKUP(B1210,'[3]COM DESONERAÇÃO'!$B$12:$H$2288,6,FALSE)</f>
        <v>9.48</v>
      </c>
      <c r="H1210" s="60">
        <f t="shared" ref="H1210:H1273" si="21">ROUND(F1210*G1210,2)</f>
        <v>47.4</v>
      </c>
    </row>
    <row r="1211" spans="1:8" x14ac:dyDescent="0.25">
      <c r="A1211" s="55" t="s">
        <v>3581</v>
      </c>
      <c r="B1211" s="56" t="s">
        <v>3594</v>
      </c>
      <c r="C1211" s="57" t="s">
        <v>3595</v>
      </c>
      <c r="D1211" s="56" t="s">
        <v>6792</v>
      </c>
      <c r="E1211" s="56" t="s">
        <v>68</v>
      </c>
      <c r="F1211" s="58">
        <v>5</v>
      </c>
      <c r="G1211" s="59">
        <f>VLOOKUP(B1211,'[3]COM DESONERAÇÃO'!$B$12:$H$2288,6,FALSE)</f>
        <v>2.37</v>
      </c>
      <c r="H1211" s="60">
        <f t="shared" si="21"/>
        <v>11.85</v>
      </c>
    </row>
    <row r="1212" spans="1:8" x14ac:dyDescent="0.25">
      <c r="A1212" s="55" t="s">
        <v>3584</v>
      </c>
      <c r="B1212" s="56" t="s">
        <v>3597</v>
      </c>
      <c r="C1212" s="57" t="s">
        <v>3598</v>
      </c>
      <c r="D1212" s="56" t="s">
        <v>6792</v>
      </c>
      <c r="E1212" s="56" t="s">
        <v>68</v>
      </c>
      <c r="F1212" s="58">
        <v>5</v>
      </c>
      <c r="G1212" s="59">
        <f>VLOOKUP(B1212,'[3]COM DESONERAÇÃO'!$B$12:$H$2288,6,FALSE)</f>
        <v>4.74</v>
      </c>
      <c r="H1212" s="60">
        <f t="shared" si="21"/>
        <v>23.7</v>
      </c>
    </row>
    <row r="1213" spans="1:8" x14ac:dyDescent="0.25">
      <c r="A1213" s="55" t="s">
        <v>3587</v>
      </c>
      <c r="B1213" s="56" t="s">
        <v>3600</v>
      </c>
      <c r="C1213" s="57" t="s">
        <v>3601</v>
      </c>
      <c r="D1213" s="56" t="s">
        <v>6792</v>
      </c>
      <c r="E1213" s="56" t="s">
        <v>68</v>
      </c>
      <c r="F1213" s="58">
        <v>5</v>
      </c>
      <c r="G1213" s="59">
        <f>VLOOKUP(B1213,'[3]COM DESONERAÇÃO'!$B$12:$H$2288,6,FALSE)</f>
        <v>2.84</v>
      </c>
      <c r="H1213" s="60">
        <f t="shared" si="21"/>
        <v>14.2</v>
      </c>
    </row>
    <row r="1214" spans="1:8" x14ac:dyDescent="0.25">
      <c r="A1214" s="55" t="s">
        <v>3590</v>
      </c>
      <c r="B1214" s="56" t="s">
        <v>3603</v>
      </c>
      <c r="C1214" s="57" t="s">
        <v>3604</v>
      </c>
      <c r="D1214" s="56" t="s">
        <v>6792</v>
      </c>
      <c r="E1214" s="56" t="s">
        <v>68</v>
      </c>
      <c r="F1214" s="58">
        <v>5</v>
      </c>
      <c r="G1214" s="59">
        <f>VLOOKUP(B1214,'[3]COM DESONERAÇÃO'!$B$12:$H$2288,6,FALSE)</f>
        <v>5.69</v>
      </c>
      <c r="H1214" s="60">
        <f t="shared" si="21"/>
        <v>28.45</v>
      </c>
    </row>
    <row r="1215" spans="1:8" x14ac:dyDescent="0.25">
      <c r="A1215" s="55" t="s">
        <v>3593</v>
      </c>
      <c r="B1215" s="56" t="s">
        <v>3606</v>
      </c>
      <c r="C1215" s="57" t="s">
        <v>3607</v>
      </c>
      <c r="D1215" s="56" t="s">
        <v>6792</v>
      </c>
      <c r="E1215" s="56" t="s">
        <v>19</v>
      </c>
      <c r="F1215" s="58">
        <v>5</v>
      </c>
      <c r="G1215" s="59">
        <f>VLOOKUP(B1215,'[3]COM DESONERAÇÃO'!$B$12:$H$2288,6,FALSE)</f>
        <v>9.48</v>
      </c>
      <c r="H1215" s="60">
        <f t="shared" si="21"/>
        <v>47.4</v>
      </c>
    </row>
    <row r="1216" spans="1:8" x14ac:dyDescent="0.25">
      <c r="A1216" s="55" t="s">
        <v>3596</v>
      </c>
      <c r="B1216" s="56" t="s">
        <v>3609</v>
      </c>
      <c r="C1216" s="57" t="s">
        <v>3610</v>
      </c>
      <c r="D1216" s="56" t="s">
        <v>6792</v>
      </c>
      <c r="E1216" s="56" t="s">
        <v>12</v>
      </c>
      <c r="F1216" s="58">
        <v>5</v>
      </c>
      <c r="G1216" s="59">
        <f>VLOOKUP(B1216,'[3]COM DESONERAÇÃO'!$B$12:$H$2288,6,FALSE)</f>
        <v>94.75</v>
      </c>
      <c r="H1216" s="60">
        <f t="shared" si="21"/>
        <v>473.75</v>
      </c>
    </row>
    <row r="1217" spans="1:8" x14ac:dyDescent="0.25">
      <c r="A1217" s="55" t="s">
        <v>3599</v>
      </c>
      <c r="B1217" s="56" t="s">
        <v>3612</v>
      </c>
      <c r="C1217" s="57" t="s">
        <v>3613</v>
      </c>
      <c r="D1217" s="56" t="s">
        <v>6792</v>
      </c>
      <c r="E1217" s="56" t="s">
        <v>19</v>
      </c>
      <c r="F1217" s="58">
        <v>3</v>
      </c>
      <c r="G1217" s="59">
        <f>VLOOKUP(B1217,'[3]COM DESONERAÇÃO'!$B$12:$H$2288,6,FALSE)</f>
        <v>71.06</v>
      </c>
      <c r="H1217" s="60">
        <f t="shared" si="21"/>
        <v>213.18</v>
      </c>
    </row>
    <row r="1218" spans="1:8" ht="16.5" x14ac:dyDescent="0.25">
      <c r="A1218" s="55" t="s">
        <v>3602</v>
      </c>
      <c r="B1218" s="56" t="s">
        <v>3615</v>
      </c>
      <c r="C1218" s="57" t="s">
        <v>3616</v>
      </c>
      <c r="D1218" s="56" t="s">
        <v>6792</v>
      </c>
      <c r="E1218" s="56" t="s">
        <v>19</v>
      </c>
      <c r="F1218" s="58">
        <v>3</v>
      </c>
      <c r="G1218" s="59">
        <f>VLOOKUP(B1218,'[3]COM DESONERAÇÃO'!$B$12:$H$2288,6,FALSE)</f>
        <v>4.74</v>
      </c>
      <c r="H1218" s="60">
        <f t="shared" si="21"/>
        <v>14.22</v>
      </c>
    </row>
    <row r="1219" spans="1:8" ht="16.5" x14ac:dyDescent="0.25">
      <c r="A1219" s="55" t="s">
        <v>3605</v>
      </c>
      <c r="B1219" s="56" t="s">
        <v>3618</v>
      </c>
      <c r="C1219" s="57" t="s">
        <v>3619</v>
      </c>
      <c r="D1219" s="56" t="s">
        <v>6792</v>
      </c>
      <c r="E1219" s="56" t="s">
        <v>19</v>
      </c>
      <c r="F1219" s="58">
        <v>1754</v>
      </c>
      <c r="G1219" s="59">
        <f>VLOOKUP(B1219,'[3]COM DESONERAÇÃO'!$B$12:$H$2288,6,FALSE)</f>
        <v>3.21</v>
      </c>
      <c r="H1219" s="60">
        <f t="shared" si="21"/>
        <v>5630.34</v>
      </c>
    </row>
    <row r="1220" spans="1:8" ht="16.5" x14ac:dyDescent="0.25">
      <c r="A1220" s="55" t="s">
        <v>3608</v>
      </c>
      <c r="B1220" s="56" t="s">
        <v>3621</v>
      </c>
      <c r="C1220" s="57" t="s">
        <v>3622</v>
      </c>
      <c r="D1220" s="56" t="s">
        <v>6792</v>
      </c>
      <c r="E1220" s="56" t="s">
        <v>19</v>
      </c>
      <c r="F1220" s="58">
        <v>103</v>
      </c>
      <c r="G1220" s="59">
        <f>VLOOKUP(B1220,'[3]COM DESONERAÇÃO'!$B$12:$H$2288,6,FALSE)</f>
        <v>71.06</v>
      </c>
      <c r="H1220" s="60">
        <f t="shared" si="21"/>
        <v>7319.18</v>
      </c>
    </row>
    <row r="1221" spans="1:8" x14ac:dyDescent="0.25">
      <c r="A1221" s="55" t="s">
        <v>3611</v>
      </c>
      <c r="B1221" s="56" t="s">
        <v>3624</v>
      </c>
      <c r="C1221" s="57" t="s">
        <v>3625</v>
      </c>
      <c r="D1221" s="56" t="s">
        <v>6792</v>
      </c>
      <c r="E1221" s="56" t="s">
        <v>19</v>
      </c>
      <c r="F1221" s="58">
        <v>5</v>
      </c>
      <c r="G1221" s="59">
        <f>VLOOKUP(B1221,'[3]COM DESONERAÇÃO'!$B$12:$H$2288,6,FALSE)</f>
        <v>47.38</v>
      </c>
      <c r="H1221" s="60">
        <f t="shared" si="21"/>
        <v>236.9</v>
      </c>
    </row>
    <row r="1222" spans="1:8" x14ac:dyDescent="0.25">
      <c r="A1222" s="55" t="s">
        <v>3614</v>
      </c>
      <c r="B1222" s="56" t="s">
        <v>3627</v>
      </c>
      <c r="C1222" s="57" t="s">
        <v>3628</v>
      </c>
      <c r="D1222" s="56" t="s">
        <v>6792</v>
      </c>
      <c r="E1222" s="56" t="s">
        <v>19</v>
      </c>
      <c r="F1222" s="58">
        <v>5</v>
      </c>
      <c r="G1222" s="59">
        <f>VLOOKUP(B1222,'[3]COM DESONERAÇÃO'!$B$12:$H$2288,6,FALSE)</f>
        <v>23.69</v>
      </c>
      <c r="H1222" s="60">
        <f t="shared" si="21"/>
        <v>118.45</v>
      </c>
    </row>
    <row r="1223" spans="1:8" x14ac:dyDescent="0.25">
      <c r="A1223" s="55" t="s">
        <v>3617</v>
      </c>
      <c r="B1223" s="56" t="s">
        <v>3630</v>
      </c>
      <c r="C1223" s="57" t="s">
        <v>3631</v>
      </c>
      <c r="D1223" s="56" t="s">
        <v>6792</v>
      </c>
      <c r="E1223" s="56" t="s">
        <v>19</v>
      </c>
      <c r="F1223" s="58">
        <v>5</v>
      </c>
      <c r="G1223" s="59">
        <f>VLOOKUP(B1223,'[3]COM DESONERAÇÃO'!$B$12:$H$2288,6,FALSE)</f>
        <v>236.87</v>
      </c>
      <c r="H1223" s="60">
        <f t="shared" si="21"/>
        <v>1184.3499999999999</v>
      </c>
    </row>
    <row r="1224" spans="1:8" x14ac:dyDescent="0.25">
      <c r="A1224" s="55" t="s">
        <v>3620</v>
      </c>
      <c r="B1224" s="56" t="s">
        <v>3633</v>
      </c>
      <c r="C1224" s="57" t="s">
        <v>3634</v>
      </c>
      <c r="D1224" s="56" t="s">
        <v>6792</v>
      </c>
      <c r="E1224" s="56" t="s">
        <v>19</v>
      </c>
      <c r="F1224" s="58">
        <v>5</v>
      </c>
      <c r="G1224" s="59">
        <f>VLOOKUP(B1224,'[3]COM DESONERAÇÃO'!$B$12:$H$2288,6,FALSE)</f>
        <v>236.87</v>
      </c>
      <c r="H1224" s="60">
        <f t="shared" si="21"/>
        <v>1184.3499999999999</v>
      </c>
    </row>
    <row r="1225" spans="1:8" x14ac:dyDescent="0.25">
      <c r="A1225" s="55" t="s">
        <v>3623</v>
      </c>
      <c r="B1225" s="56" t="s">
        <v>3636</v>
      </c>
      <c r="C1225" s="57" t="s">
        <v>3637</v>
      </c>
      <c r="D1225" s="56" t="s">
        <v>6792</v>
      </c>
      <c r="E1225" s="56" t="s">
        <v>19</v>
      </c>
      <c r="F1225" s="58">
        <v>5</v>
      </c>
      <c r="G1225" s="59">
        <f>VLOOKUP(B1225,'[3]COM DESONERAÇÃO'!$B$12:$H$2288,6,FALSE)</f>
        <v>236.87</v>
      </c>
      <c r="H1225" s="60">
        <f t="shared" si="21"/>
        <v>1184.3499999999999</v>
      </c>
    </row>
    <row r="1226" spans="1:8" x14ac:dyDescent="0.25">
      <c r="A1226" s="55" t="s">
        <v>3626</v>
      </c>
      <c r="B1226" s="56" t="s">
        <v>3639</v>
      </c>
      <c r="C1226" s="57" t="s">
        <v>3640</v>
      </c>
      <c r="D1226" s="56" t="s">
        <v>6792</v>
      </c>
      <c r="E1226" s="56" t="s">
        <v>19</v>
      </c>
      <c r="F1226" s="58">
        <v>5</v>
      </c>
      <c r="G1226" s="59">
        <f>VLOOKUP(B1226,'[3]COM DESONERAÇÃO'!$B$12:$H$2288,6,FALSE)</f>
        <v>23.69</v>
      </c>
      <c r="H1226" s="60">
        <f t="shared" si="21"/>
        <v>118.45</v>
      </c>
    </row>
    <row r="1227" spans="1:8" x14ac:dyDescent="0.25">
      <c r="A1227" s="55" t="s">
        <v>3629</v>
      </c>
      <c r="B1227" s="56" t="s">
        <v>3642</v>
      </c>
      <c r="C1227" s="57" t="s">
        <v>3643</v>
      </c>
      <c r="D1227" s="56" t="s">
        <v>6792</v>
      </c>
      <c r="E1227" s="56" t="s">
        <v>19</v>
      </c>
      <c r="F1227" s="58">
        <v>5</v>
      </c>
      <c r="G1227" s="59">
        <f>VLOOKUP(B1227,'[3]COM DESONERAÇÃO'!$B$12:$H$2288,6,FALSE)</f>
        <v>47.38</v>
      </c>
      <c r="H1227" s="60">
        <f t="shared" si="21"/>
        <v>236.9</v>
      </c>
    </row>
    <row r="1228" spans="1:8" x14ac:dyDescent="0.25">
      <c r="A1228" s="55" t="s">
        <v>3632</v>
      </c>
      <c r="B1228" s="56" t="s">
        <v>3645</v>
      </c>
      <c r="C1228" s="57" t="s">
        <v>3646</v>
      </c>
      <c r="D1228" s="56" t="s">
        <v>6792</v>
      </c>
      <c r="E1228" s="56" t="s">
        <v>68</v>
      </c>
      <c r="F1228" s="58">
        <v>2</v>
      </c>
      <c r="G1228" s="59">
        <f>VLOOKUP(B1228,'[3]COM DESONERAÇÃO'!$B$12:$H$2288,6,FALSE)</f>
        <v>23.69</v>
      </c>
      <c r="H1228" s="60">
        <f t="shared" si="21"/>
        <v>47.38</v>
      </c>
    </row>
    <row r="1229" spans="1:8" x14ac:dyDescent="0.25">
      <c r="A1229" s="55" t="s">
        <v>3635</v>
      </c>
      <c r="B1229" s="56" t="s">
        <v>3648</v>
      </c>
      <c r="C1229" s="57" t="s">
        <v>3649</v>
      </c>
      <c r="D1229" s="56" t="s">
        <v>6792</v>
      </c>
      <c r="E1229" s="56" t="s">
        <v>68</v>
      </c>
      <c r="F1229" s="58">
        <v>5</v>
      </c>
      <c r="G1229" s="59">
        <f>VLOOKUP(B1229,'[3]COM DESONERAÇÃO'!$B$12:$H$2288,6,FALSE)</f>
        <v>9.48</v>
      </c>
      <c r="H1229" s="60">
        <f t="shared" si="21"/>
        <v>47.4</v>
      </c>
    </row>
    <row r="1230" spans="1:8" x14ac:dyDescent="0.25">
      <c r="A1230" s="55" t="s">
        <v>3638</v>
      </c>
      <c r="B1230" s="56" t="s">
        <v>3651</v>
      </c>
      <c r="C1230" s="57" t="s">
        <v>3652</v>
      </c>
      <c r="D1230" s="56" t="s">
        <v>6792</v>
      </c>
      <c r="E1230" s="56" t="s">
        <v>68</v>
      </c>
      <c r="F1230" s="58">
        <v>5</v>
      </c>
      <c r="G1230" s="59">
        <f>VLOOKUP(B1230,'[3]COM DESONERAÇÃO'!$B$12:$H$2288,6,FALSE)</f>
        <v>11.84</v>
      </c>
      <c r="H1230" s="60">
        <f t="shared" si="21"/>
        <v>59.2</v>
      </c>
    </row>
    <row r="1231" spans="1:8" x14ac:dyDescent="0.25">
      <c r="A1231" s="55" t="s">
        <v>3641</v>
      </c>
      <c r="B1231" s="56" t="s">
        <v>3654</v>
      </c>
      <c r="C1231" s="57" t="s">
        <v>3655</v>
      </c>
      <c r="D1231" s="56" t="s">
        <v>6792</v>
      </c>
      <c r="E1231" s="56" t="s">
        <v>19</v>
      </c>
      <c r="F1231" s="58">
        <v>5</v>
      </c>
      <c r="G1231" s="59">
        <f>VLOOKUP(B1231,'[3]COM DESONERAÇÃO'!$B$12:$H$2288,6,FALSE)</f>
        <v>9.48</v>
      </c>
      <c r="H1231" s="60">
        <f t="shared" si="21"/>
        <v>47.4</v>
      </c>
    </row>
    <row r="1232" spans="1:8" x14ac:dyDescent="0.25">
      <c r="A1232" s="55" t="s">
        <v>3644</v>
      </c>
      <c r="B1232" s="56" t="s">
        <v>3657</v>
      </c>
      <c r="C1232" s="57" t="s">
        <v>3658</v>
      </c>
      <c r="D1232" s="56" t="s">
        <v>6792</v>
      </c>
      <c r="E1232" s="56" t="s">
        <v>19</v>
      </c>
      <c r="F1232" s="58">
        <v>5</v>
      </c>
      <c r="G1232" s="59">
        <f>VLOOKUP(B1232,'[3]COM DESONERAÇÃO'!$B$12:$H$2288,6,FALSE)</f>
        <v>18.95</v>
      </c>
      <c r="H1232" s="60">
        <f t="shared" si="21"/>
        <v>94.75</v>
      </c>
    </row>
    <row r="1233" spans="1:8" ht="16.5" x14ac:dyDescent="0.25">
      <c r="A1233" s="55" t="s">
        <v>3647</v>
      </c>
      <c r="B1233" s="56" t="s">
        <v>3660</v>
      </c>
      <c r="C1233" s="57" t="s">
        <v>3661</v>
      </c>
      <c r="D1233" s="56" t="s">
        <v>6792</v>
      </c>
      <c r="E1233" s="56" t="s">
        <v>19</v>
      </c>
      <c r="F1233" s="58">
        <v>5</v>
      </c>
      <c r="G1233" s="59">
        <f>VLOOKUP(B1233,'[3]COM DESONERAÇÃO'!$B$12:$H$2288,6,FALSE)</f>
        <v>9.48</v>
      </c>
      <c r="H1233" s="60">
        <f t="shared" si="21"/>
        <v>47.4</v>
      </c>
    </row>
    <row r="1234" spans="1:8" ht="16.5" x14ac:dyDescent="0.25">
      <c r="A1234" s="55" t="s">
        <v>3650</v>
      </c>
      <c r="B1234" s="56" t="s">
        <v>3663</v>
      </c>
      <c r="C1234" s="57" t="s">
        <v>3664</v>
      </c>
      <c r="D1234" s="56" t="s">
        <v>6792</v>
      </c>
      <c r="E1234" s="56" t="s">
        <v>19</v>
      </c>
      <c r="F1234" s="58">
        <v>5</v>
      </c>
      <c r="G1234" s="59">
        <f>VLOOKUP(B1234,'[3]COM DESONERAÇÃO'!$B$12:$H$2288,6,FALSE)</f>
        <v>23.69</v>
      </c>
      <c r="H1234" s="60">
        <f t="shared" si="21"/>
        <v>118.45</v>
      </c>
    </row>
    <row r="1235" spans="1:8" x14ac:dyDescent="0.25">
      <c r="A1235" s="55" t="s">
        <v>3653</v>
      </c>
      <c r="B1235" s="56" t="s">
        <v>3666</v>
      </c>
      <c r="C1235" s="57" t="s">
        <v>3667</v>
      </c>
      <c r="D1235" s="56" t="s">
        <v>6792</v>
      </c>
      <c r="E1235" s="56" t="s">
        <v>68</v>
      </c>
      <c r="F1235" s="58">
        <v>5</v>
      </c>
      <c r="G1235" s="59">
        <f>VLOOKUP(B1235,'[3]COM DESONERAÇÃO'!$B$12:$H$2288,6,FALSE)</f>
        <v>23.69</v>
      </c>
      <c r="H1235" s="60">
        <f t="shared" si="21"/>
        <v>118.45</v>
      </c>
    </row>
    <row r="1236" spans="1:8" ht="16.5" x14ac:dyDescent="0.25">
      <c r="A1236" s="55" t="s">
        <v>3656</v>
      </c>
      <c r="B1236" s="56" t="s">
        <v>3669</v>
      </c>
      <c r="C1236" s="57" t="s">
        <v>3670</v>
      </c>
      <c r="D1236" s="56" t="s">
        <v>6792</v>
      </c>
      <c r="E1236" s="56" t="s">
        <v>19</v>
      </c>
      <c r="F1236" s="58">
        <v>5</v>
      </c>
      <c r="G1236" s="59">
        <f>VLOOKUP(B1236,'[3]COM DESONERAÇÃO'!$B$12:$H$2288,6,FALSE)</f>
        <v>4.2699999999999996</v>
      </c>
      <c r="H1236" s="60">
        <f t="shared" si="21"/>
        <v>21.35</v>
      </c>
    </row>
    <row r="1237" spans="1:8" x14ac:dyDescent="0.25">
      <c r="A1237" s="55" t="s">
        <v>3659</v>
      </c>
      <c r="B1237" s="56" t="s">
        <v>3672</v>
      </c>
      <c r="C1237" s="57" t="s">
        <v>3673</v>
      </c>
      <c r="D1237" s="56" t="s">
        <v>6792</v>
      </c>
      <c r="E1237" s="56" t="s">
        <v>19</v>
      </c>
      <c r="F1237" s="58">
        <v>5</v>
      </c>
      <c r="G1237" s="59">
        <f>VLOOKUP(B1237,'[3]COM DESONERAÇÃO'!$B$12:$H$2288,6,FALSE)</f>
        <v>28.43</v>
      </c>
      <c r="H1237" s="60">
        <f t="shared" si="21"/>
        <v>142.15</v>
      </c>
    </row>
    <row r="1238" spans="1:8" x14ac:dyDescent="0.25">
      <c r="A1238" s="55" t="s">
        <v>3662</v>
      </c>
      <c r="B1238" s="56" t="s">
        <v>3675</v>
      </c>
      <c r="C1238" s="57" t="s">
        <v>3676</v>
      </c>
      <c r="D1238" s="56" t="s">
        <v>6792</v>
      </c>
      <c r="E1238" s="56" t="s">
        <v>68</v>
      </c>
      <c r="F1238" s="58">
        <v>5</v>
      </c>
      <c r="G1238" s="59">
        <f>VLOOKUP(B1238,'[3]COM DESONERAÇÃO'!$B$12:$H$2288,6,FALSE)</f>
        <v>18.95</v>
      </c>
      <c r="H1238" s="60">
        <f t="shared" si="21"/>
        <v>94.75</v>
      </c>
    </row>
    <row r="1239" spans="1:8" ht="16.5" x14ac:dyDescent="0.25">
      <c r="A1239" s="55" t="s">
        <v>3665</v>
      </c>
      <c r="B1239" s="56" t="s">
        <v>3678</v>
      </c>
      <c r="C1239" s="57" t="s">
        <v>3679</v>
      </c>
      <c r="D1239" s="56" t="s">
        <v>6792</v>
      </c>
      <c r="E1239" s="56" t="s">
        <v>19</v>
      </c>
      <c r="F1239" s="58">
        <v>5</v>
      </c>
      <c r="G1239" s="59">
        <f>VLOOKUP(B1239,'[3]COM DESONERAÇÃO'!$B$12:$H$2288,6,FALSE)</f>
        <v>223.68</v>
      </c>
      <c r="H1239" s="60">
        <f t="shared" si="21"/>
        <v>1118.4000000000001</v>
      </c>
    </row>
    <row r="1240" spans="1:8" x14ac:dyDescent="0.25">
      <c r="A1240" s="55" t="s">
        <v>3668</v>
      </c>
      <c r="B1240" s="56" t="s">
        <v>3681</v>
      </c>
      <c r="C1240" s="57" t="s">
        <v>3682</v>
      </c>
      <c r="D1240" s="56" t="s">
        <v>6792</v>
      </c>
      <c r="E1240" s="56" t="s">
        <v>19</v>
      </c>
      <c r="F1240" s="58">
        <v>5</v>
      </c>
      <c r="G1240" s="59">
        <f>VLOOKUP(B1240,'[3]COM DESONERAÇÃO'!$B$12:$H$2288,6,FALSE)</f>
        <v>79.22</v>
      </c>
      <c r="H1240" s="60">
        <f t="shared" si="21"/>
        <v>396.1</v>
      </c>
    </row>
    <row r="1241" spans="1:8" x14ac:dyDescent="0.25">
      <c r="A1241" s="55" t="s">
        <v>3671</v>
      </c>
      <c r="B1241" s="56" t="s">
        <v>3684</v>
      </c>
      <c r="C1241" s="57" t="s">
        <v>3685</v>
      </c>
      <c r="D1241" s="56" t="s">
        <v>6792</v>
      </c>
      <c r="E1241" s="56" t="s">
        <v>19</v>
      </c>
      <c r="F1241" s="58">
        <v>5</v>
      </c>
      <c r="G1241" s="59">
        <f>VLOOKUP(B1241,'[3]COM DESONERAÇÃO'!$B$12:$H$2288,6,FALSE)</f>
        <v>413.96</v>
      </c>
      <c r="H1241" s="60">
        <f t="shared" si="21"/>
        <v>2069.8000000000002</v>
      </c>
    </row>
    <row r="1242" spans="1:8" ht="16.5" x14ac:dyDescent="0.25">
      <c r="A1242" s="55" t="s">
        <v>3674</v>
      </c>
      <c r="B1242" s="56" t="s">
        <v>3687</v>
      </c>
      <c r="C1242" s="57" t="s">
        <v>3688</v>
      </c>
      <c r="D1242" s="56" t="s">
        <v>6792</v>
      </c>
      <c r="E1242" s="56" t="s">
        <v>19</v>
      </c>
      <c r="F1242" s="58">
        <v>5</v>
      </c>
      <c r="G1242" s="59">
        <f>VLOOKUP(B1242,'[3]COM DESONERAÇÃO'!$B$12:$H$2288,6,FALSE)</f>
        <v>64.86</v>
      </c>
      <c r="H1242" s="60">
        <f t="shared" si="21"/>
        <v>324.3</v>
      </c>
    </row>
    <row r="1243" spans="1:8" x14ac:dyDescent="0.25">
      <c r="A1243" s="55" t="s">
        <v>3677</v>
      </c>
      <c r="B1243" s="56" t="s">
        <v>3690</v>
      </c>
      <c r="C1243" s="57" t="s">
        <v>3691</v>
      </c>
      <c r="D1243" s="56" t="s">
        <v>6792</v>
      </c>
      <c r="E1243" s="56" t="s">
        <v>19</v>
      </c>
      <c r="F1243" s="58">
        <v>5</v>
      </c>
      <c r="G1243" s="59">
        <f>VLOOKUP(B1243,'[3]COM DESONERAÇÃO'!$B$12:$H$2288,6,FALSE)</f>
        <v>689.71</v>
      </c>
      <c r="H1243" s="60">
        <f t="shared" si="21"/>
        <v>3448.55</v>
      </c>
    </row>
    <row r="1244" spans="1:8" x14ac:dyDescent="0.25">
      <c r="A1244" s="55" t="s">
        <v>3680</v>
      </c>
      <c r="B1244" s="56" t="s">
        <v>3693</v>
      </c>
      <c r="C1244" s="57" t="s">
        <v>3694</v>
      </c>
      <c r="D1244" s="56" t="s">
        <v>6792</v>
      </c>
      <c r="E1244" s="56" t="s">
        <v>19</v>
      </c>
      <c r="F1244" s="58">
        <v>5</v>
      </c>
      <c r="G1244" s="59">
        <f>VLOOKUP(B1244,'[3]COM DESONERAÇÃO'!$B$12:$H$2288,6,FALSE)</f>
        <v>318.77999999999997</v>
      </c>
      <c r="H1244" s="60">
        <f t="shared" si="21"/>
        <v>1593.9</v>
      </c>
    </row>
    <row r="1245" spans="1:8" ht="16.5" x14ac:dyDescent="0.25">
      <c r="A1245" s="55" t="s">
        <v>3683</v>
      </c>
      <c r="B1245" s="56" t="s">
        <v>3696</v>
      </c>
      <c r="C1245" s="57" t="s">
        <v>3697</v>
      </c>
      <c r="D1245" s="56" t="s">
        <v>6792</v>
      </c>
      <c r="E1245" s="56" t="s">
        <v>19</v>
      </c>
      <c r="F1245" s="58">
        <v>5</v>
      </c>
      <c r="G1245" s="59">
        <f>VLOOKUP(B1245,'[3]COM DESONERAÇÃO'!$B$12:$H$2288,6,FALSE)</f>
        <v>18.95</v>
      </c>
      <c r="H1245" s="60">
        <f t="shared" si="21"/>
        <v>94.75</v>
      </c>
    </row>
    <row r="1246" spans="1:8" x14ac:dyDescent="0.25">
      <c r="A1246" s="55" t="s">
        <v>3686</v>
      </c>
      <c r="B1246" s="56" t="s">
        <v>3699</v>
      </c>
      <c r="C1246" s="57" t="s">
        <v>3700</v>
      </c>
      <c r="D1246" s="56" t="s">
        <v>6792</v>
      </c>
      <c r="E1246" s="56" t="s">
        <v>19</v>
      </c>
      <c r="F1246" s="58">
        <v>5</v>
      </c>
      <c r="G1246" s="59">
        <f>VLOOKUP(B1246,'[3]COM DESONERAÇÃO'!$B$12:$H$2288,6,FALSE)</f>
        <v>318.77999999999997</v>
      </c>
      <c r="H1246" s="60">
        <f t="shared" si="21"/>
        <v>1593.9</v>
      </c>
    </row>
    <row r="1247" spans="1:8" x14ac:dyDescent="0.25">
      <c r="A1247" s="55" t="s">
        <v>3689</v>
      </c>
      <c r="B1247" s="56" t="s">
        <v>3702</v>
      </c>
      <c r="C1247" s="57" t="s">
        <v>3703</v>
      </c>
      <c r="D1247" s="56" t="s">
        <v>6792</v>
      </c>
      <c r="E1247" s="56" t="s">
        <v>19</v>
      </c>
      <c r="F1247" s="58">
        <v>5</v>
      </c>
      <c r="G1247" s="59">
        <f>VLOOKUP(B1247,'[3]COM DESONERAÇÃO'!$B$12:$H$2288,6,FALSE)</f>
        <v>318.77999999999997</v>
      </c>
      <c r="H1247" s="60">
        <f t="shared" si="21"/>
        <v>1593.9</v>
      </c>
    </row>
    <row r="1248" spans="1:8" x14ac:dyDescent="0.25">
      <c r="A1248" s="55" t="s">
        <v>3692</v>
      </c>
      <c r="B1248" s="56" t="s">
        <v>3705</v>
      </c>
      <c r="C1248" s="57" t="s">
        <v>3706</v>
      </c>
      <c r="D1248" s="56" t="s">
        <v>6792</v>
      </c>
      <c r="E1248" s="56" t="s">
        <v>68</v>
      </c>
      <c r="F1248" s="58">
        <v>5</v>
      </c>
      <c r="G1248" s="59">
        <f>VLOOKUP(B1248,'[3]COM DESONERAÇÃO'!$B$12:$H$2288,6,FALSE)</f>
        <v>14.22</v>
      </c>
      <c r="H1248" s="60">
        <f t="shared" si="21"/>
        <v>71.099999999999994</v>
      </c>
    </row>
    <row r="1249" spans="1:8" x14ac:dyDescent="0.25">
      <c r="A1249" s="55" t="s">
        <v>3695</v>
      </c>
      <c r="B1249" s="56" t="s">
        <v>3708</v>
      </c>
      <c r="C1249" s="57" t="s">
        <v>3709</v>
      </c>
      <c r="D1249" s="56" t="s">
        <v>6792</v>
      </c>
      <c r="E1249" s="56" t="s">
        <v>68</v>
      </c>
      <c r="F1249" s="58">
        <v>5</v>
      </c>
      <c r="G1249" s="59">
        <f>VLOOKUP(B1249,'[3]COM DESONERAÇÃO'!$B$12:$H$2288,6,FALSE)</f>
        <v>28.43</v>
      </c>
      <c r="H1249" s="60">
        <f t="shared" si="21"/>
        <v>142.15</v>
      </c>
    </row>
    <row r="1250" spans="1:8" ht="16.5" x14ac:dyDescent="0.25">
      <c r="A1250" s="55" t="s">
        <v>3698</v>
      </c>
      <c r="B1250" s="56" t="s">
        <v>3711</v>
      </c>
      <c r="C1250" s="57" t="s">
        <v>3712</v>
      </c>
      <c r="D1250" s="56" t="s">
        <v>6792</v>
      </c>
      <c r="E1250" s="56" t="s">
        <v>19</v>
      </c>
      <c r="F1250" s="58">
        <v>5</v>
      </c>
      <c r="G1250" s="59">
        <f>VLOOKUP(B1250,'[3]COM DESONERAÇÃO'!$B$12:$H$2288,6,FALSE)</f>
        <v>23.69</v>
      </c>
      <c r="H1250" s="60">
        <f t="shared" si="21"/>
        <v>118.45</v>
      </c>
    </row>
    <row r="1251" spans="1:8" x14ac:dyDescent="0.25">
      <c r="A1251" s="55" t="s">
        <v>3701</v>
      </c>
      <c r="B1251" s="56" t="s">
        <v>3714</v>
      </c>
      <c r="C1251" s="57" t="s">
        <v>3715</v>
      </c>
      <c r="D1251" s="56" t="s">
        <v>6792</v>
      </c>
      <c r="E1251" s="56" t="s">
        <v>68</v>
      </c>
      <c r="F1251" s="58">
        <v>5</v>
      </c>
      <c r="G1251" s="59">
        <f>VLOOKUP(B1251,'[3]COM DESONERAÇÃO'!$B$12:$H$2288,6,FALSE)</f>
        <v>23.69</v>
      </c>
      <c r="H1251" s="60">
        <f t="shared" si="21"/>
        <v>118.45</v>
      </c>
    </row>
    <row r="1252" spans="1:8" x14ac:dyDescent="0.25">
      <c r="A1252" s="55" t="s">
        <v>3704</v>
      </c>
      <c r="B1252" s="56" t="s">
        <v>3717</v>
      </c>
      <c r="C1252" s="57" t="s">
        <v>3718</v>
      </c>
      <c r="D1252" s="56" t="s">
        <v>6792</v>
      </c>
      <c r="E1252" s="56" t="s">
        <v>19</v>
      </c>
      <c r="F1252" s="58">
        <v>5</v>
      </c>
      <c r="G1252" s="59">
        <f>VLOOKUP(B1252,'[3]COM DESONERAÇÃO'!$B$12:$H$2288,6,FALSE)</f>
        <v>11.84</v>
      </c>
      <c r="H1252" s="60">
        <f t="shared" si="21"/>
        <v>59.2</v>
      </c>
    </row>
    <row r="1253" spans="1:8" x14ac:dyDescent="0.25">
      <c r="A1253" s="55" t="s">
        <v>3707</v>
      </c>
      <c r="B1253" s="56" t="s">
        <v>3720</v>
      </c>
      <c r="C1253" s="57" t="s">
        <v>3721</v>
      </c>
      <c r="D1253" s="56" t="s">
        <v>6792</v>
      </c>
      <c r="E1253" s="56" t="s">
        <v>68</v>
      </c>
      <c r="F1253" s="58">
        <v>5</v>
      </c>
      <c r="G1253" s="59">
        <f>VLOOKUP(B1253,'[3]COM DESONERAÇÃO'!$B$12:$H$2288,6,FALSE)</f>
        <v>2.37</v>
      </c>
      <c r="H1253" s="60">
        <f t="shared" si="21"/>
        <v>11.85</v>
      </c>
    </row>
    <row r="1254" spans="1:8" x14ac:dyDescent="0.25">
      <c r="A1254" s="55" t="s">
        <v>3710</v>
      </c>
      <c r="B1254" s="56" t="s">
        <v>3723</v>
      </c>
      <c r="C1254" s="57" t="s">
        <v>3724</v>
      </c>
      <c r="D1254" s="56" t="s">
        <v>6792</v>
      </c>
      <c r="E1254" s="56" t="s">
        <v>68</v>
      </c>
      <c r="F1254" s="58">
        <v>5</v>
      </c>
      <c r="G1254" s="59">
        <f>VLOOKUP(B1254,'[3]COM DESONERAÇÃO'!$B$12:$H$2288,6,FALSE)</f>
        <v>4.74</v>
      </c>
      <c r="H1254" s="60">
        <f t="shared" si="21"/>
        <v>23.7</v>
      </c>
    </row>
    <row r="1255" spans="1:8" x14ac:dyDescent="0.25">
      <c r="A1255" s="55" t="s">
        <v>3713</v>
      </c>
      <c r="B1255" s="56" t="s">
        <v>3726</v>
      </c>
      <c r="C1255" s="57" t="s">
        <v>3727</v>
      </c>
      <c r="D1255" s="56" t="s">
        <v>6792</v>
      </c>
      <c r="E1255" s="56" t="s">
        <v>68</v>
      </c>
      <c r="F1255" s="58">
        <v>5</v>
      </c>
      <c r="G1255" s="59">
        <f>VLOOKUP(B1255,'[3]COM DESONERAÇÃO'!$B$12:$H$2288,6,FALSE)</f>
        <v>1.42</v>
      </c>
      <c r="H1255" s="60">
        <f t="shared" si="21"/>
        <v>7.1</v>
      </c>
    </row>
    <row r="1256" spans="1:8" x14ac:dyDescent="0.25">
      <c r="A1256" s="55" t="s">
        <v>3716</v>
      </c>
      <c r="B1256" s="56" t="s">
        <v>3729</v>
      </c>
      <c r="C1256" s="57" t="s">
        <v>3730</v>
      </c>
      <c r="D1256" s="56" t="s">
        <v>6792</v>
      </c>
      <c r="E1256" s="56" t="s">
        <v>68</v>
      </c>
      <c r="F1256" s="58">
        <v>5</v>
      </c>
      <c r="G1256" s="59">
        <f>VLOOKUP(B1256,'[3]COM DESONERAÇÃO'!$B$12:$H$2288,6,FALSE)</f>
        <v>14.22</v>
      </c>
      <c r="H1256" s="60">
        <f t="shared" si="21"/>
        <v>71.099999999999994</v>
      </c>
    </row>
    <row r="1257" spans="1:8" x14ac:dyDescent="0.25">
      <c r="A1257" s="55" t="s">
        <v>3719</v>
      </c>
      <c r="B1257" s="56" t="s">
        <v>3732</v>
      </c>
      <c r="C1257" s="57" t="s">
        <v>3733</v>
      </c>
      <c r="D1257" s="56" t="s">
        <v>6792</v>
      </c>
      <c r="E1257" s="56" t="s">
        <v>19</v>
      </c>
      <c r="F1257" s="58">
        <v>5</v>
      </c>
      <c r="G1257" s="59">
        <f>VLOOKUP(B1257,'[3]COM DESONERAÇÃO'!$B$12:$H$2288,6,FALSE)</f>
        <v>14.22</v>
      </c>
      <c r="H1257" s="60">
        <f t="shared" si="21"/>
        <v>71.099999999999994</v>
      </c>
    </row>
    <row r="1258" spans="1:8" ht="16.5" x14ac:dyDescent="0.25">
      <c r="A1258" s="55" t="s">
        <v>3722</v>
      </c>
      <c r="B1258" s="56" t="s">
        <v>3735</v>
      </c>
      <c r="C1258" s="57" t="s">
        <v>3736</v>
      </c>
      <c r="D1258" s="56" t="s">
        <v>6792</v>
      </c>
      <c r="E1258" s="56" t="s">
        <v>12</v>
      </c>
      <c r="F1258" s="58">
        <v>5</v>
      </c>
      <c r="G1258" s="59">
        <f>VLOOKUP(B1258,'[3]COM DESONERAÇÃO'!$B$12:$H$2288,6,FALSE)</f>
        <v>293.57</v>
      </c>
      <c r="H1258" s="60">
        <f t="shared" si="21"/>
        <v>1467.85</v>
      </c>
    </row>
    <row r="1259" spans="1:8" x14ac:dyDescent="0.25">
      <c r="A1259" s="55" t="s">
        <v>3725</v>
      </c>
      <c r="B1259" s="56" t="s">
        <v>3738</v>
      </c>
      <c r="C1259" s="57" t="s">
        <v>3739</v>
      </c>
      <c r="D1259" s="56" t="s">
        <v>6792</v>
      </c>
      <c r="E1259" s="56" t="s">
        <v>19</v>
      </c>
      <c r="F1259" s="58">
        <v>5</v>
      </c>
      <c r="G1259" s="59">
        <f>VLOOKUP(B1259,'[3]COM DESONERAÇÃO'!$B$12:$H$2288,6,FALSE)</f>
        <v>11.84</v>
      </c>
      <c r="H1259" s="60">
        <f t="shared" si="21"/>
        <v>59.2</v>
      </c>
    </row>
    <row r="1260" spans="1:8" x14ac:dyDescent="0.25">
      <c r="A1260" s="55" t="s">
        <v>3728</v>
      </c>
      <c r="B1260" s="56" t="s">
        <v>3741</v>
      </c>
      <c r="C1260" s="57" t="s">
        <v>3742</v>
      </c>
      <c r="D1260" s="56" t="s">
        <v>6792</v>
      </c>
      <c r="E1260" s="56" t="s">
        <v>19</v>
      </c>
      <c r="F1260" s="58">
        <v>5</v>
      </c>
      <c r="G1260" s="59">
        <f>VLOOKUP(B1260,'[3]COM DESONERAÇÃO'!$B$12:$H$2288,6,FALSE)</f>
        <v>142.13</v>
      </c>
      <c r="H1260" s="60">
        <f t="shared" si="21"/>
        <v>710.65</v>
      </c>
    </row>
    <row r="1261" spans="1:8" ht="16.5" x14ac:dyDescent="0.25">
      <c r="A1261" s="55" t="s">
        <v>3731</v>
      </c>
      <c r="B1261" s="56" t="s">
        <v>3744</v>
      </c>
      <c r="C1261" s="57" t="s">
        <v>3745</v>
      </c>
      <c r="D1261" s="56" t="s">
        <v>6792</v>
      </c>
      <c r="E1261" s="56" t="s">
        <v>19</v>
      </c>
      <c r="F1261" s="58">
        <v>5</v>
      </c>
      <c r="G1261" s="59">
        <f>VLOOKUP(B1261,'[3]COM DESONERAÇÃO'!$B$12:$H$2288,6,FALSE)</f>
        <v>37.9</v>
      </c>
      <c r="H1261" s="60">
        <f t="shared" si="21"/>
        <v>189.5</v>
      </c>
    </row>
    <row r="1262" spans="1:8" ht="16.5" x14ac:dyDescent="0.25">
      <c r="A1262" s="55" t="s">
        <v>3734</v>
      </c>
      <c r="B1262" s="56" t="s">
        <v>3747</v>
      </c>
      <c r="C1262" s="57" t="s">
        <v>3748</v>
      </c>
      <c r="D1262" s="56" t="s">
        <v>6792</v>
      </c>
      <c r="E1262" s="56" t="s">
        <v>19</v>
      </c>
      <c r="F1262" s="58">
        <v>1760</v>
      </c>
      <c r="G1262" s="59">
        <f>VLOOKUP(B1262,'[3]COM DESONERAÇÃO'!$B$12:$H$2288,6,FALSE)</f>
        <v>5.21</v>
      </c>
      <c r="H1262" s="60">
        <f t="shared" si="21"/>
        <v>9169.6</v>
      </c>
    </row>
    <row r="1263" spans="1:8" x14ac:dyDescent="0.25">
      <c r="A1263" s="55" t="s">
        <v>3737</v>
      </c>
      <c r="B1263" s="56" t="s">
        <v>3750</v>
      </c>
      <c r="C1263" s="57" t="s">
        <v>3751</v>
      </c>
      <c r="D1263" s="56" t="s">
        <v>6792</v>
      </c>
      <c r="E1263" s="56" t="s">
        <v>19</v>
      </c>
      <c r="F1263" s="58">
        <v>8</v>
      </c>
      <c r="G1263" s="59">
        <f>VLOOKUP(B1263,'[3]COM DESONERAÇÃO'!$B$12:$H$2288,6,FALSE)</f>
        <v>47.38</v>
      </c>
      <c r="H1263" s="60">
        <f t="shared" si="21"/>
        <v>379.04</v>
      </c>
    </row>
    <row r="1264" spans="1:8" x14ac:dyDescent="0.25">
      <c r="A1264" s="55" t="s">
        <v>3740</v>
      </c>
      <c r="B1264" s="56" t="s">
        <v>3753</v>
      </c>
      <c r="C1264" s="57" t="s">
        <v>3754</v>
      </c>
      <c r="D1264" s="56" t="s">
        <v>6792</v>
      </c>
      <c r="E1264" s="56" t="s">
        <v>19</v>
      </c>
      <c r="F1264" s="58">
        <v>5</v>
      </c>
      <c r="G1264" s="59">
        <f>VLOOKUP(B1264,'[3]COM DESONERAÇÃO'!$B$12:$H$2288,6,FALSE)</f>
        <v>94.75</v>
      </c>
      <c r="H1264" s="60">
        <f t="shared" si="21"/>
        <v>473.75</v>
      </c>
    </row>
    <row r="1265" spans="1:8" x14ac:dyDescent="0.25">
      <c r="A1265" s="55" t="s">
        <v>3743</v>
      </c>
      <c r="B1265" s="56" t="s">
        <v>3756</v>
      </c>
      <c r="C1265" s="57" t="s">
        <v>3757</v>
      </c>
      <c r="D1265" s="56" t="s">
        <v>6792</v>
      </c>
      <c r="E1265" s="56" t="s">
        <v>19</v>
      </c>
      <c r="F1265" s="58">
        <v>41</v>
      </c>
      <c r="G1265" s="59">
        <f>VLOOKUP(B1265,'[3]COM DESONERAÇÃO'!$B$12:$H$2288,6,FALSE)</f>
        <v>71.06</v>
      </c>
      <c r="H1265" s="60">
        <f t="shared" si="21"/>
        <v>2913.46</v>
      </c>
    </row>
    <row r="1266" spans="1:8" x14ac:dyDescent="0.25">
      <c r="A1266" s="55" t="s">
        <v>3746</v>
      </c>
      <c r="B1266" s="56" t="s">
        <v>3759</v>
      </c>
      <c r="C1266" s="57" t="s">
        <v>3760</v>
      </c>
      <c r="D1266" s="56" t="s">
        <v>6792</v>
      </c>
      <c r="E1266" s="56" t="s">
        <v>19</v>
      </c>
      <c r="F1266" s="58">
        <v>5</v>
      </c>
      <c r="G1266" s="59">
        <f>VLOOKUP(B1266,'[3]COM DESONERAÇÃO'!$B$12:$H$2288,6,FALSE)</f>
        <v>318.77999999999997</v>
      </c>
      <c r="H1266" s="60">
        <f t="shared" si="21"/>
        <v>1593.9</v>
      </c>
    </row>
    <row r="1267" spans="1:8" x14ac:dyDescent="0.25">
      <c r="A1267" s="55" t="s">
        <v>3749</v>
      </c>
      <c r="B1267" s="56" t="s">
        <v>3762</v>
      </c>
      <c r="C1267" s="57" t="s">
        <v>3763</v>
      </c>
      <c r="D1267" s="56" t="s">
        <v>6792</v>
      </c>
      <c r="E1267" s="56" t="s">
        <v>19</v>
      </c>
      <c r="F1267" s="58">
        <v>5</v>
      </c>
      <c r="G1267" s="59">
        <f>VLOOKUP(B1267,'[3]COM DESONERAÇÃO'!$B$12:$H$2288,6,FALSE)</f>
        <v>318.77999999999997</v>
      </c>
      <c r="H1267" s="60">
        <f t="shared" si="21"/>
        <v>1593.9</v>
      </c>
    </row>
    <row r="1268" spans="1:8" x14ac:dyDescent="0.25">
      <c r="A1268" s="55" t="s">
        <v>3752</v>
      </c>
      <c r="B1268" s="56" t="s">
        <v>3765</v>
      </c>
      <c r="C1268" s="57" t="s">
        <v>3766</v>
      </c>
      <c r="D1268" s="56" t="s">
        <v>6792</v>
      </c>
      <c r="E1268" s="56" t="s">
        <v>19</v>
      </c>
      <c r="F1268" s="58">
        <v>5</v>
      </c>
      <c r="G1268" s="59">
        <f>VLOOKUP(B1268,'[3]COM DESONERAÇÃO'!$B$12:$H$2288,6,FALSE)</f>
        <v>318.77999999999997</v>
      </c>
      <c r="H1268" s="60">
        <f t="shared" si="21"/>
        <v>1593.9</v>
      </c>
    </row>
    <row r="1269" spans="1:8" x14ac:dyDescent="0.25">
      <c r="A1269" s="55" t="s">
        <v>3755</v>
      </c>
      <c r="B1269" s="56" t="s">
        <v>3768</v>
      </c>
      <c r="C1269" s="57" t="s">
        <v>3769</v>
      </c>
      <c r="D1269" s="56" t="s">
        <v>6792</v>
      </c>
      <c r="E1269" s="56" t="s">
        <v>19</v>
      </c>
      <c r="F1269" s="58">
        <v>5</v>
      </c>
      <c r="G1269" s="59">
        <f>VLOOKUP(B1269,'[3]COM DESONERAÇÃO'!$B$12:$H$2288,6,FALSE)</f>
        <v>47.38</v>
      </c>
      <c r="H1269" s="60">
        <f t="shared" si="21"/>
        <v>236.9</v>
      </c>
    </row>
    <row r="1270" spans="1:8" x14ac:dyDescent="0.25">
      <c r="A1270" s="55" t="s">
        <v>3758</v>
      </c>
      <c r="B1270" s="56" t="s">
        <v>3771</v>
      </c>
      <c r="C1270" s="57" t="s">
        <v>3772</v>
      </c>
      <c r="D1270" s="56" t="s">
        <v>6792</v>
      </c>
      <c r="E1270" s="56" t="s">
        <v>19</v>
      </c>
      <c r="F1270" s="58">
        <v>5</v>
      </c>
      <c r="G1270" s="59">
        <f>VLOOKUP(B1270,'[3]COM DESONERAÇÃO'!$B$12:$H$2288,6,FALSE)</f>
        <v>189.5</v>
      </c>
      <c r="H1270" s="60">
        <f t="shared" si="21"/>
        <v>947.5</v>
      </c>
    </row>
    <row r="1271" spans="1:8" ht="16.5" x14ac:dyDescent="0.25">
      <c r="A1271" s="55" t="s">
        <v>3761</v>
      </c>
      <c r="B1271" s="56" t="s">
        <v>3774</v>
      </c>
      <c r="C1271" s="57" t="s">
        <v>3775</v>
      </c>
      <c r="D1271" s="56" t="s">
        <v>6792</v>
      </c>
      <c r="E1271" s="56" t="s">
        <v>68</v>
      </c>
      <c r="F1271" s="58">
        <v>5</v>
      </c>
      <c r="G1271" s="59">
        <f>VLOOKUP(B1271,'[3]COM DESONERAÇÃO'!$B$12:$H$2288,6,FALSE)</f>
        <v>9.48</v>
      </c>
      <c r="H1271" s="60">
        <f t="shared" si="21"/>
        <v>47.4</v>
      </c>
    </row>
    <row r="1272" spans="1:8" x14ac:dyDescent="0.25">
      <c r="A1272" s="55" t="s">
        <v>3764</v>
      </c>
      <c r="B1272" s="56" t="s">
        <v>3777</v>
      </c>
      <c r="C1272" s="57" t="s">
        <v>3778</v>
      </c>
      <c r="D1272" s="56" t="s">
        <v>6792</v>
      </c>
      <c r="E1272" s="56" t="s">
        <v>68</v>
      </c>
      <c r="F1272" s="58">
        <v>5</v>
      </c>
      <c r="G1272" s="59">
        <f>VLOOKUP(B1272,'[3]COM DESONERAÇÃO'!$B$12:$H$2288,6,FALSE)</f>
        <v>23.69</v>
      </c>
      <c r="H1272" s="60">
        <f t="shared" si="21"/>
        <v>118.45</v>
      </c>
    </row>
    <row r="1273" spans="1:8" x14ac:dyDescent="0.25">
      <c r="A1273" s="55" t="s">
        <v>3767</v>
      </c>
      <c r="B1273" s="56" t="s">
        <v>3780</v>
      </c>
      <c r="C1273" s="57" t="s">
        <v>3781</v>
      </c>
      <c r="D1273" s="56" t="s">
        <v>6792</v>
      </c>
      <c r="E1273" s="56" t="s">
        <v>19</v>
      </c>
      <c r="F1273" s="58">
        <v>5</v>
      </c>
      <c r="G1273" s="59">
        <f>VLOOKUP(B1273,'[3]COM DESONERAÇÃO'!$B$12:$H$2288,6,FALSE)</f>
        <v>9.48</v>
      </c>
      <c r="H1273" s="60">
        <f t="shared" si="21"/>
        <v>47.4</v>
      </c>
    </row>
    <row r="1274" spans="1:8" ht="16.5" x14ac:dyDescent="0.25">
      <c r="A1274" s="55" t="s">
        <v>3770</v>
      </c>
      <c r="B1274" s="56" t="s">
        <v>3783</v>
      </c>
      <c r="C1274" s="57" t="s">
        <v>3784</v>
      </c>
      <c r="D1274" s="56" t="s">
        <v>6792</v>
      </c>
      <c r="E1274" s="56" t="s">
        <v>19</v>
      </c>
      <c r="F1274" s="58">
        <v>5</v>
      </c>
      <c r="G1274" s="59">
        <f>VLOOKUP(B1274,'[3]COM DESONERAÇÃO'!$B$12:$H$2288,6,FALSE)</f>
        <v>47.38</v>
      </c>
      <c r="H1274" s="60">
        <f t="shared" ref="H1274:H1337" si="22">ROUND(F1274*G1274,2)</f>
        <v>236.9</v>
      </c>
    </row>
    <row r="1275" spans="1:8" x14ac:dyDescent="0.25">
      <c r="A1275" s="55" t="s">
        <v>3773</v>
      </c>
      <c r="B1275" s="56" t="s">
        <v>3786</v>
      </c>
      <c r="C1275" s="57" t="s">
        <v>3787</v>
      </c>
      <c r="D1275" s="56" t="s">
        <v>6792</v>
      </c>
      <c r="E1275" s="56" t="s">
        <v>3301</v>
      </c>
      <c r="F1275" s="58">
        <v>5</v>
      </c>
      <c r="G1275" s="59">
        <f>VLOOKUP(B1275,'[3]COM DESONERAÇÃO'!$B$12:$H$2288,6,FALSE)</f>
        <v>28.14</v>
      </c>
      <c r="H1275" s="60">
        <f t="shared" si="22"/>
        <v>140.69999999999999</v>
      </c>
    </row>
    <row r="1276" spans="1:8" x14ac:dyDescent="0.25">
      <c r="A1276" s="55" t="s">
        <v>3776</v>
      </c>
      <c r="B1276" s="56" t="s">
        <v>3789</v>
      </c>
      <c r="C1276" s="57" t="s">
        <v>3790</v>
      </c>
      <c r="D1276" s="56" t="s">
        <v>6792</v>
      </c>
      <c r="E1276" s="56" t="s">
        <v>3301</v>
      </c>
      <c r="F1276" s="58">
        <v>5</v>
      </c>
      <c r="G1276" s="59">
        <f>VLOOKUP(B1276,'[3]COM DESONERAÇÃO'!$B$12:$H$2288,6,FALSE)</f>
        <v>28.57</v>
      </c>
      <c r="H1276" s="60">
        <f t="shared" si="22"/>
        <v>142.85</v>
      </c>
    </row>
    <row r="1277" spans="1:8" ht="16.5" x14ac:dyDescent="0.25">
      <c r="A1277" s="55" t="s">
        <v>3779</v>
      </c>
      <c r="B1277" s="56" t="s">
        <v>3792</v>
      </c>
      <c r="C1277" s="57" t="s">
        <v>3793</v>
      </c>
      <c r="D1277" s="56" t="s">
        <v>11</v>
      </c>
      <c r="E1277" s="56" t="s">
        <v>19</v>
      </c>
      <c r="F1277" s="58">
        <v>5</v>
      </c>
      <c r="G1277" s="59">
        <f>VLOOKUP(B1277,'[3]COM DESONERAÇÃO'!$B$12:$H$2288,6,FALSE)</f>
        <v>89.49</v>
      </c>
      <c r="H1277" s="60">
        <f t="shared" si="22"/>
        <v>447.45</v>
      </c>
    </row>
    <row r="1278" spans="1:8" x14ac:dyDescent="0.25">
      <c r="A1278" s="55" t="s">
        <v>3782</v>
      </c>
      <c r="B1278" s="56" t="s">
        <v>3795</v>
      </c>
      <c r="C1278" s="57" t="s">
        <v>3796</v>
      </c>
      <c r="D1278" s="56" t="s">
        <v>6792</v>
      </c>
      <c r="E1278" s="56" t="s">
        <v>19</v>
      </c>
      <c r="F1278" s="58">
        <v>5</v>
      </c>
      <c r="G1278" s="59">
        <f>VLOOKUP(B1278,'[3]COM DESONERAÇÃO'!$B$12:$H$2288,6,FALSE)</f>
        <v>1240.48</v>
      </c>
      <c r="H1278" s="60">
        <f t="shared" si="22"/>
        <v>6202.4</v>
      </c>
    </row>
    <row r="1279" spans="1:8" x14ac:dyDescent="0.25">
      <c r="A1279" s="55" t="s">
        <v>3785</v>
      </c>
      <c r="B1279" s="56" t="s">
        <v>3798</v>
      </c>
      <c r="C1279" s="57" t="s">
        <v>3799</v>
      </c>
      <c r="D1279" s="56" t="s">
        <v>6792</v>
      </c>
      <c r="E1279" s="56" t="s">
        <v>19</v>
      </c>
      <c r="F1279" s="58">
        <v>5</v>
      </c>
      <c r="G1279" s="59">
        <f>VLOOKUP(B1279,'[3]COM DESONERAÇÃO'!$B$12:$H$2288,6,FALSE)</f>
        <v>568.07000000000005</v>
      </c>
      <c r="H1279" s="60">
        <f t="shared" si="22"/>
        <v>2840.35</v>
      </c>
    </row>
    <row r="1280" spans="1:8" x14ac:dyDescent="0.25">
      <c r="A1280" s="55" t="s">
        <v>3788</v>
      </c>
      <c r="B1280" s="56" t="s">
        <v>3801</v>
      </c>
      <c r="C1280" s="57" t="s">
        <v>3802</v>
      </c>
      <c r="D1280" s="56" t="s">
        <v>6792</v>
      </c>
      <c r="E1280" s="56" t="s">
        <v>19</v>
      </c>
      <c r="F1280" s="58">
        <v>5</v>
      </c>
      <c r="G1280" s="59">
        <f>VLOOKUP(B1280,'[3]COM DESONERAÇÃO'!$B$12:$H$2288,6,FALSE)</f>
        <v>563.33000000000004</v>
      </c>
      <c r="H1280" s="60">
        <f t="shared" si="22"/>
        <v>2816.65</v>
      </c>
    </row>
    <row r="1281" spans="1:8" x14ac:dyDescent="0.25">
      <c r="A1281" s="55" t="s">
        <v>3791</v>
      </c>
      <c r="B1281" s="56" t="s">
        <v>3804</v>
      </c>
      <c r="C1281" s="57" t="s">
        <v>3805</v>
      </c>
      <c r="D1281" s="56" t="s">
        <v>6792</v>
      </c>
      <c r="E1281" s="56" t="s">
        <v>68</v>
      </c>
      <c r="F1281" s="58">
        <v>5</v>
      </c>
      <c r="G1281" s="59">
        <f>VLOOKUP(B1281,'[3]COM DESONERAÇÃO'!$B$12:$H$2288,6,FALSE)</f>
        <v>39.61</v>
      </c>
      <c r="H1281" s="60">
        <f t="shared" si="22"/>
        <v>198.05</v>
      </c>
    </row>
    <row r="1282" spans="1:8" x14ac:dyDescent="0.25">
      <c r="A1282" s="55" t="s">
        <v>3794</v>
      </c>
      <c r="B1282" s="56" t="s">
        <v>3807</v>
      </c>
      <c r="C1282" s="57" t="s">
        <v>3808</v>
      </c>
      <c r="D1282" s="56" t="s">
        <v>6792</v>
      </c>
      <c r="E1282" s="56" t="s">
        <v>19</v>
      </c>
      <c r="F1282" s="58">
        <v>5</v>
      </c>
      <c r="G1282" s="59">
        <f>VLOOKUP(B1282,'[3]COM DESONERAÇÃO'!$B$12:$H$2288,6,FALSE)</f>
        <v>97.84</v>
      </c>
      <c r="H1282" s="60">
        <f t="shared" si="22"/>
        <v>489.2</v>
      </c>
    </row>
    <row r="1283" spans="1:8" ht="16.5" x14ac:dyDescent="0.25">
      <c r="A1283" s="55" t="s">
        <v>3797</v>
      </c>
      <c r="B1283" s="56" t="s">
        <v>3810</v>
      </c>
      <c r="C1283" s="57" t="s">
        <v>3811</v>
      </c>
      <c r="D1283" s="56" t="s">
        <v>11</v>
      </c>
      <c r="E1283" s="56" t="s">
        <v>19</v>
      </c>
      <c r="F1283" s="58">
        <v>6</v>
      </c>
      <c r="G1283" s="59">
        <f>VLOOKUP(B1283,'[3]COM DESONERAÇÃO'!$B$12:$H$2288,6,FALSE)</f>
        <v>29.26</v>
      </c>
      <c r="H1283" s="60">
        <f t="shared" si="22"/>
        <v>175.56</v>
      </c>
    </row>
    <row r="1284" spans="1:8" x14ac:dyDescent="0.25">
      <c r="A1284" s="55" t="s">
        <v>3800</v>
      </c>
      <c r="B1284" s="56" t="s">
        <v>3813</v>
      </c>
      <c r="C1284" s="57" t="s">
        <v>3814</v>
      </c>
      <c r="D1284" s="56" t="s">
        <v>6792</v>
      </c>
      <c r="E1284" s="56" t="s">
        <v>68</v>
      </c>
      <c r="F1284" s="58">
        <v>5</v>
      </c>
      <c r="G1284" s="59">
        <f>VLOOKUP(B1284,'[3]COM DESONERAÇÃO'!$B$12:$H$2288,6,FALSE)</f>
        <v>85.87</v>
      </c>
      <c r="H1284" s="60">
        <f t="shared" si="22"/>
        <v>429.35</v>
      </c>
    </row>
    <row r="1285" spans="1:8" x14ac:dyDescent="0.25">
      <c r="A1285" s="55" t="s">
        <v>3803</v>
      </c>
      <c r="B1285" s="56" t="s">
        <v>3816</v>
      </c>
      <c r="C1285" s="57" t="s">
        <v>3817</v>
      </c>
      <c r="D1285" s="56" t="s">
        <v>6792</v>
      </c>
      <c r="E1285" s="56" t="s">
        <v>68</v>
      </c>
      <c r="F1285" s="58">
        <v>5</v>
      </c>
      <c r="G1285" s="59">
        <f>VLOOKUP(B1285,'[3]COM DESONERAÇÃO'!$B$12:$H$2288,6,FALSE)</f>
        <v>144.01</v>
      </c>
      <c r="H1285" s="60">
        <f t="shared" si="22"/>
        <v>720.05</v>
      </c>
    </row>
    <row r="1286" spans="1:8" x14ac:dyDescent="0.25">
      <c r="A1286" s="55" t="s">
        <v>3806</v>
      </c>
      <c r="B1286" s="56" t="s">
        <v>3819</v>
      </c>
      <c r="C1286" s="57" t="s">
        <v>3820</v>
      </c>
      <c r="D1286" s="56" t="s">
        <v>6792</v>
      </c>
      <c r="E1286" s="56" t="s">
        <v>19</v>
      </c>
      <c r="F1286" s="58">
        <v>5</v>
      </c>
      <c r="G1286" s="59">
        <f>VLOOKUP(B1286,'[3]COM DESONERAÇÃO'!$B$12:$H$2288,6,FALSE)</f>
        <v>27.77</v>
      </c>
      <c r="H1286" s="60">
        <f t="shared" si="22"/>
        <v>138.85</v>
      </c>
    </row>
    <row r="1287" spans="1:8" x14ac:dyDescent="0.25">
      <c r="A1287" s="55" t="s">
        <v>3809</v>
      </c>
      <c r="B1287" s="56" t="s">
        <v>3822</v>
      </c>
      <c r="C1287" s="57" t="s">
        <v>3823</v>
      </c>
      <c r="D1287" s="56" t="s">
        <v>6792</v>
      </c>
      <c r="E1287" s="56" t="s">
        <v>19</v>
      </c>
      <c r="F1287" s="58">
        <v>5</v>
      </c>
      <c r="G1287" s="59">
        <f>VLOOKUP(B1287,'[3]COM DESONERAÇÃO'!$B$12:$H$2288,6,FALSE)</f>
        <v>52.24</v>
      </c>
      <c r="H1287" s="60">
        <f t="shared" si="22"/>
        <v>261.2</v>
      </c>
    </row>
    <row r="1288" spans="1:8" x14ac:dyDescent="0.25">
      <c r="A1288" s="55" t="s">
        <v>3812</v>
      </c>
      <c r="B1288" s="56" t="s">
        <v>3825</v>
      </c>
      <c r="C1288" s="57" t="s">
        <v>3826</v>
      </c>
      <c r="D1288" s="56" t="s">
        <v>6792</v>
      </c>
      <c r="E1288" s="56" t="s">
        <v>19</v>
      </c>
      <c r="F1288" s="58">
        <v>5</v>
      </c>
      <c r="G1288" s="59">
        <f>VLOOKUP(B1288,'[3]COM DESONERAÇÃO'!$B$12:$H$2288,6,FALSE)</f>
        <v>521.4</v>
      </c>
      <c r="H1288" s="60">
        <f t="shared" si="22"/>
        <v>2607</v>
      </c>
    </row>
    <row r="1289" spans="1:8" x14ac:dyDescent="0.25">
      <c r="A1289" s="55" t="s">
        <v>3815</v>
      </c>
      <c r="B1289" s="56" t="s">
        <v>3828</v>
      </c>
      <c r="C1289" s="57" t="s">
        <v>3829</v>
      </c>
      <c r="D1289" s="56" t="s">
        <v>6792</v>
      </c>
      <c r="E1289" s="56" t="s">
        <v>19</v>
      </c>
      <c r="F1289" s="58">
        <v>5</v>
      </c>
      <c r="G1289" s="59">
        <f>VLOOKUP(B1289,'[3]COM DESONERAÇÃO'!$B$12:$H$2288,6,FALSE)</f>
        <v>370.38</v>
      </c>
      <c r="H1289" s="60">
        <f t="shared" si="22"/>
        <v>1851.9</v>
      </c>
    </row>
    <row r="1290" spans="1:8" x14ac:dyDescent="0.25">
      <c r="A1290" s="55" t="s">
        <v>3818</v>
      </c>
      <c r="B1290" s="56" t="s">
        <v>3831</v>
      </c>
      <c r="C1290" s="57" t="s">
        <v>3832</v>
      </c>
      <c r="D1290" s="56" t="s">
        <v>6792</v>
      </c>
      <c r="E1290" s="56" t="s">
        <v>68</v>
      </c>
      <c r="F1290" s="58">
        <v>5</v>
      </c>
      <c r="G1290" s="59">
        <f>VLOOKUP(B1290,'[3]COM DESONERAÇÃO'!$B$12:$H$2288,6,FALSE)</f>
        <v>84.16</v>
      </c>
      <c r="H1290" s="60">
        <f t="shared" si="22"/>
        <v>420.8</v>
      </c>
    </row>
    <row r="1291" spans="1:8" x14ac:dyDescent="0.25">
      <c r="A1291" s="55" t="s">
        <v>3821</v>
      </c>
      <c r="B1291" s="56" t="s">
        <v>3834</v>
      </c>
      <c r="C1291" s="57" t="s">
        <v>3835</v>
      </c>
      <c r="D1291" s="56" t="s">
        <v>6792</v>
      </c>
      <c r="E1291" s="56" t="s">
        <v>68</v>
      </c>
      <c r="F1291" s="58">
        <v>5</v>
      </c>
      <c r="G1291" s="59">
        <f>VLOOKUP(B1291,'[3]COM DESONERAÇÃO'!$B$12:$H$2288,6,FALSE)</f>
        <v>95.44</v>
      </c>
      <c r="H1291" s="60">
        <f t="shared" si="22"/>
        <v>477.2</v>
      </c>
    </row>
    <row r="1292" spans="1:8" ht="16.5" x14ac:dyDescent="0.25">
      <c r="A1292" s="55" t="s">
        <v>3824</v>
      </c>
      <c r="B1292" s="56" t="s">
        <v>3843</v>
      </c>
      <c r="C1292" s="57" t="s">
        <v>3844</v>
      </c>
      <c r="D1292" s="56" t="s">
        <v>6840</v>
      </c>
      <c r="E1292" s="56" t="s">
        <v>19</v>
      </c>
      <c r="F1292" s="58">
        <v>5</v>
      </c>
      <c r="G1292" s="59">
        <f>VLOOKUP(B1292,'[3]COM DESONERAÇÃO'!$B$12:$H$2288,6,FALSE)</f>
        <v>4621.99</v>
      </c>
      <c r="H1292" s="60">
        <f t="shared" si="22"/>
        <v>23109.95</v>
      </c>
    </row>
    <row r="1293" spans="1:8" ht="16.5" x14ac:dyDescent="0.25">
      <c r="A1293" s="55" t="s">
        <v>3827</v>
      </c>
      <c r="B1293" s="56" t="s">
        <v>3846</v>
      </c>
      <c r="C1293" s="57" t="s">
        <v>3847</v>
      </c>
      <c r="D1293" s="56" t="s">
        <v>6840</v>
      </c>
      <c r="E1293" s="56" t="s">
        <v>19</v>
      </c>
      <c r="F1293" s="58">
        <v>3</v>
      </c>
      <c r="G1293" s="59">
        <f>VLOOKUP(B1293,'[3]COM DESONERAÇÃO'!$B$12:$H$2288,6,FALSE)</f>
        <v>9626.31</v>
      </c>
      <c r="H1293" s="60">
        <f t="shared" si="22"/>
        <v>28878.93</v>
      </c>
    </row>
    <row r="1294" spans="1:8" ht="16.5" x14ac:dyDescent="0.25">
      <c r="A1294" s="55" t="s">
        <v>3830</v>
      </c>
      <c r="B1294" s="56" t="s">
        <v>3849</v>
      </c>
      <c r="C1294" s="57" t="s">
        <v>3850</v>
      </c>
      <c r="D1294" s="56" t="s">
        <v>6840</v>
      </c>
      <c r="E1294" s="56" t="s">
        <v>19</v>
      </c>
      <c r="F1294" s="58">
        <v>5</v>
      </c>
      <c r="G1294" s="59">
        <f>VLOOKUP(B1294,'[3]COM DESONERAÇÃO'!$B$12:$H$2288,6,FALSE)</f>
        <v>1077.01</v>
      </c>
      <c r="H1294" s="60">
        <f t="shared" si="22"/>
        <v>5385.05</v>
      </c>
    </row>
    <row r="1295" spans="1:8" ht="16.5" x14ac:dyDescent="0.25">
      <c r="A1295" s="55" t="s">
        <v>3833</v>
      </c>
      <c r="B1295" s="56" t="s">
        <v>3837</v>
      </c>
      <c r="C1295" s="57" t="s">
        <v>3838</v>
      </c>
      <c r="D1295" s="56" t="s">
        <v>6840</v>
      </c>
      <c r="E1295" s="56" t="s">
        <v>19</v>
      </c>
      <c r="F1295" s="58">
        <v>5</v>
      </c>
      <c r="G1295" s="59">
        <f>VLOOKUP(B1295,'[3]COM DESONERAÇÃO'!$B$12:$H$2288,6,FALSE)</f>
        <v>1421.14</v>
      </c>
      <c r="H1295" s="60">
        <f t="shared" si="22"/>
        <v>7105.7</v>
      </c>
    </row>
    <row r="1296" spans="1:8" ht="16.5" x14ac:dyDescent="0.25">
      <c r="A1296" s="55" t="s">
        <v>3836</v>
      </c>
      <c r="B1296" s="56" t="s">
        <v>3840</v>
      </c>
      <c r="C1296" s="57" t="s">
        <v>3841</v>
      </c>
      <c r="D1296" s="56" t="s">
        <v>6840</v>
      </c>
      <c r="E1296" s="56" t="s">
        <v>19</v>
      </c>
      <c r="F1296" s="58">
        <v>5</v>
      </c>
      <c r="G1296" s="59">
        <f>VLOOKUP(B1296,'[3]COM DESONERAÇÃO'!$B$12:$H$2288,6,FALSE)</f>
        <v>4156.91</v>
      </c>
      <c r="H1296" s="60">
        <f t="shared" si="22"/>
        <v>20784.55</v>
      </c>
    </row>
    <row r="1297" spans="1:8" ht="16.5" x14ac:dyDescent="0.25">
      <c r="A1297" s="55" t="s">
        <v>3839</v>
      </c>
      <c r="B1297" s="56" t="s">
        <v>3855</v>
      </c>
      <c r="C1297" s="57" t="s">
        <v>3856</v>
      </c>
      <c r="D1297" s="56" t="s">
        <v>6840</v>
      </c>
      <c r="E1297" s="56" t="s">
        <v>19</v>
      </c>
      <c r="F1297" s="58">
        <v>5</v>
      </c>
      <c r="G1297" s="59">
        <f>VLOOKUP(B1297,'[3]COM DESONERAÇÃO'!$B$12:$H$2288,6,FALSE)</f>
        <v>397.36</v>
      </c>
      <c r="H1297" s="60">
        <f t="shared" si="22"/>
        <v>1986.8</v>
      </c>
    </row>
    <row r="1298" spans="1:8" ht="16.5" x14ac:dyDescent="0.25">
      <c r="A1298" s="55" t="s">
        <v>3842</v>
      </c>
      <c r="B1298" s="56" t="s">
        <v>3858</v>
      </c>
      <c r="C1298" s="57" t="s">
        <v>3859</v>
      </c>
      <c r="D1298" s="56" t="s">
        <v>6840</v>
      </c>
      <c r="E1298" s="56" t="s">
        <v>19</v>
      </c>
      <c r="F1298" s="58">
        <v>6</v>
      </c>
      <c r="G1298" s="59">
        <f>VLOOKUP(B1298,'[3]COM DESONERAÇÃO'!$B$12:$H$2288,6,FALSE)</f>
        <v>984.22</v>
      </c>
      <c r="H1298" s="60">
        <f t="shared" si="22"/>
        <v>5905.32</v>
      </c>
    </row>
    <row r="1299" spans="1:8" ht="16.5" x14ac:dyDescent="0.25">
      <c r="A1299" s="55" t="s">
        <v>3845</v>
      </c>
      <c r="B1299" s="56" t="s">
        <v>3861</v>
      </c>
      <c r="C1299" s="57" t="s">
        <v>3862</v>
      </c>
      <c r="D1299" s="56" t="s">
        <v>6840</v>
      </c>
      <c r="E1299" s="56" t="s">
        <v>19</v>
      </c>
      <c r="F1299" s="58">
        <v>5</v>
      </c>
      <c r="G1299" s="59">
        <f>VLOOKUP(B1299,'[3]COM DESONERAÇÃO'!$B$12:$H$2288,6,FALSE)</f>
        <v>1225.08</v>
      </c>
      <c r="H1299" s="60">
        <f t="shared" si="22"/>
        <v>6125.4</v>
      </c>
    </row>
    <row r="1300" spans="1:8" x14ac:dyDescent="0.25">
      <c r="A1300" s="55" t="s">
        <v>3848</v>
      </c>
      <c r="B1300" s="56" t="s">
        <v>3864</v>
      </c>
      <c r="C1300" s="57" t="s">
        <v>3865</v>
      </c>
      <c r="D1300" s="56" t="s">
        <v>6840</v>
      </c>
      <c r="E1300" s="56" t="s">
        <v>19</v>
      </c>
      <c r="F1300" s="58">
        <v>5</v>
      </c>
      <c r="G1300" s="59">
        <f>VLOOKUP(B1300,'[3]COM DESONERAÇÃO'!$B$12:$H$2288,6,FALSE)</f>
        <v>30</v>
      </c>
      <c r="H1300" s="60">
        <f t="shared" si="22"/>
        <v>150</v>
      </c>
    </row>
    <row r="1301" spans="1:8" x14ac:dyDescent="0.25">
      <c r="A1301" s="55" t="s">
        <v>3851</v>
      </c>
      <c r="B1301" s="56" t="s">
        <v>3867</v>
      </c>
      <c r="C1301" s="57" t="s">
        <v>3868</v>
      </c>
      <c r="D1301" s="56" t="s">
        <v>6840</v>
      </c>
      <c r="E1301" s="56" t="s">
        <v>19</v>
      </c>
      <c r="F1301" s="58">
        <v>5</v>
      </c>
      <c r="G1301" s="59">
        <f>VLOOKUP(B1301,'[3]COM DESONERAÇÃO'!$B$12:$H$2288,6,FALSE)</f>
        <v>86.17</v>
      </c>
      <c r="H1301" s="60">
        <f t="shared" si="22"/>
        <v>430.85</v>
      </c>
    </row>
    <row r="1302" spans="1:8" x14ac:dyDescent="0.25">
      <c r="A1302" s="55" t="s">
        <v>3852</v>
      </c>
      <c r="B1302" s="56" t="s">
        <v>3870</v>
      </c>
      <c r="C1302" s="57" t="s">
        <v>3871</v>
      </c>
      <c r="D1302" s="56" t="s">
        <v>6840</v>
      </c>
      <c r="E1302" s="56" t="s">
        <v>19</v>
      </c>
      <c r="F1302" s="58">
        <v>5</v>
      </c>
      <c r="G1302" s="59">
        <f>VLOOKUP(B1302,'[3]COM DESONERAÇÃO'!$B$12:$H$2288,6,FALSE)</f>
        <v>111.81</v>
      </c>
      <c r="H1302" s="60">
        <f t="shared" si="22"/>
        <v>559.04999999999995</v>
      </c>
    </row>
    <row r="1303" spans="1:8" x14ac:dyDescent="0.25">
      <c r="A1303" s="55" t="s">
        <v>3853</v>
      </c>
      <c r="B1303" s="56" t="s">
        <v>3873</v>
      </c>
      <c r="C1303" s="57" t="s">
        <v>3874</v>
      </c>
      <c r="D1303" s="56" t="s">
        <v>6840</v>
      </c>
      <c r="E1303" s="56" t="s">
        <v>19</v>
      </c>
      <c r="F1303" s="58">
        <v>5</v>
      </c>
      <c r="G1303" s="59">
        <f>VLOOKUP(B1303,'[3]COM DESONERAÇÃO'!$B$12:$H$2288,6,FALSE)</f>
        <v>187.06</v>
      </c>
      <c r="H1303" s="60">
        <f t="shared" si="22"/>
        <v>935.3</v>
      </c>
    </row>
    <row r="1304" spans="1:8" x14ac:dyDescent="0.25">
      <c r="A1304" s="55" t="s">
        <v>3854</v>
      </c>
      <c r="B1304" s="56" t="s">
        <v>3876</v>
      </c>
      <c r="C1304" s="57" t="s">
        <v>3877</v>
      </c>
      <c r="D1304" s="56" t="s">
        <v>6792</v>
      </c>
      <c r="E1304" s="56" t="s">
        <v>19</v>
      </c>
      <c r="F1304" s="58">
        <v>5</v>
      </c>
      <c r="G1304" s="59">
        <f>VLOOKUP(B1304,'[3]COM DESONERAÇÃO'!$B$12:$H$2288,6,FALSE)</f>
        <v>2529.44</v>
      </c>
      <c r="H1304" s="60">
        <f t="shared" si="22"/>
        <v>12647.2</v>
      </c>
    </row>
    <row r="1305" spans="1:8" x14ac:dyDescent="0.25">
      <c r="A1305" s="55" t="s">
        <v>3857</v>
      </c>
      <c r="B1305" s="56" t="s">
        <v>3879</v>
      </c>
      <c r="C1305" s="57" t="s">
        <v>3880</v>
      </c>
      <c r="D1305" s="56" t="s">
        <v>6792</v>
      </c>
      <c r="E1305" s="56" t="s">
        <v>19</v>
      </c>
      <c r="F1305" s="58">
        <v>5</v>
      </c>
      <c r="G1305" s="59">
        <f>VLOOKUP(B1305,'[3]COM DESONERAÇÃO'!$B$12:$H$2288,6,FALSE)</f>
        <v>448.19</v>
      </c>
      <c r="H1305" s="60">
        <f t="shared" si="22"/>
        <v>2240.9499999999998</v>
      </c>
    </row>
    <row r="1306" spans="1:8" x14ac:dyDescent="0.25">
      <c r="A1306" s="55" t="s">
        <v>3860</v>
      </c>
      <c r="B1306" s="56" t="s">
        <v>3882</v>
      </c>
      <c r="C1306" s="57" t="s">
        <v>3883</v>
      </c>
      <c r="D1306" s="56" t="s">
        <v>6792</v>
      </c>
      <c r="E1306" s="56" t="s">
        <v>19</v>
      </c>
      <c r="F1306" s="58">
        <v>5</v>
      </c>
      <c r="G1306" s="59">
        <f>VLOOKUP(B1306,'[3]COM DESONERAÇÃO'!$B$12:$H$2288,6,FALSE)</f>
        <v>434.44</v>
      </c>
      <c r="H1306" s="60">
        <f t="shared" si="22"/>
        <v>2172.1999999999998</v>
      </c>
    </row>
    <row r="1307" spans="1:8" x14ac:dyDescent="0.25">
      <c r="A1307" s="55" t="s">
        <v>3863</v>
      </c>
      <c r="B1307" s="56" t="s">
        <v>3885</v>
      </c>
      <c r="C1307" s="57" t="s">
        <v>3886</v>
      </c>
      <c r="D1307" s="56" t="s">
        <v>6792</v>
      </c>
      <c r="E1307" s="56" t="s">
        <v>19</v>
      </c>
      <c r="F1307" s="58">
        <v>5</v>
      </c>
      <c r="G1307" s="59">
        <f>VLOOKUP(B1307,'[3]COM DESONERAÇÃO'!$B$12:$H$2288,6,FALSE)</f>
        <v>1588.4</v>
      </c>
      <c r="H1307" s="60">
        <f t="shared" si="22"/>
        <v>7942</v>
      </c>
    </row>
    <row r="1308" spans="1:8" ht="16.5" x14ac:dyDescent="0.25">
      <c r="A1308" s="55" t="s">
        <v>3866</v>
      </c>
      <c r="B1308" s="56" t="s">
        <v>3888</v>
      </c>
      <c r="C1308" s="57" t="s">
        <v>3889</v>
      </c>
      <c r="D1308" s="56" t="s">
        <v>6792</v>
      </c>
      <c r="E1308" s="56" t="s">
        <v>19</v>
      </c>
      <c r="F1308" s="58">
        <v>3</v>
      </c>
      <c r="G1308" s="59">
        <f>VLOOKUP(B1308,'[3]COM DESONERAÇÃO'!$B$12:$H$2288,6,FALSE)</f>
        <v>21578.400000000001</v>
      </c>
      <c r="H1308" s="60">
        <f t="shared" si="22"/>
        <v>64735.199999999997</v>
      </c>
    </row>
    <row r="1309" spans="1:8" x14ac:dyDescent="0.25">
      <c r="A1309" s="55" t="s">
        <v>3869</v>
      </c>
      <c r="B1309" s="56" t="s">
        <v>3891</v>
      </c>
      <c r="C1309" s="57" t="s">
        <v>3892</v>
      </c>
      <c r="D1309" s="56" t="s">
        <v>6792</v>
      </c>
      <c r="E1309" s="56" t="s">
        <v>19</v>
      </c>
      <c r="F1309" s="58">
        <v>5</v>
      </c>
      <c r="G1309" s="59">
        <f>VLOOKUP(B1309,'[3]COM DESONERAÇÃO'!$B$12:$H$2288,6,FALSE)</f>
        <v>1578.96</v>
      </c>
      <c r="H1309" s="60">
        <f t="shared" si="22"/>
        <v>7894.8</v>
      </c>
    </row>
    <row r="1310" spans="1:8" x14ac:dyDescent="0.25">
      <c r="A1310" s="55" t="s">
        <v>3872</v>
      </c>
      <c r="B1310" s="56" t="s">
        <v>3894</v>
      </c>
      <c r="C1310" s="57" t="s">
        <v>3895</v>
      </c>
      <c r="D1310" s="56" t="s">
        <v>6792</v>
      </c>
      <c r="E1310" s="56" t="s">
        <v>19</v>
      </c>
      <c r="F1310" s="58">
        <v>5</v>
      </c>
      <c r="G1310" s="59">
        <f>VLOOKUP(B1310,'[3]COM DESONERAÇÃO'!$B$12:$H$2288,6,FALSE)</f>
        <v>649.84</v>
      </c>
      <c r="H1310" s="60">
        <f t="shared" si="22"/>
        <v>3249.2</v>
      </c>
    </row>
    <row r="1311" spans="1:8" x14ac:dyDescent="0.25">
      <c r="A1311" s="55" t="s">
        <v>3875</v>
      </c>
      <c r="B1311" s="56" t="s">
        <v>3897</v>
      </c>
      <c r="C1311" s="57" t="s">
        <v>3898</v>
      </c>
      <c r="D1311" s="56" t="s">
        <v>6792</v>
      </c>
      <c r="E1311" s="56" t="s">
        <v>19</v>
      </c>
      <c r="F1311" s="58">
        <v>5</v>
      </c>
      <c r="G1311" s="59">
        <f>VLOOKUP(B1311,'[3]COM DESONERAÇÃO'!$B$12:$H$2288,6,FALSE)</f>
        <v>3667.27</v>
      </c>
      <c r="H1311" s="60">
        <f t="shared" si="22"/>
        <v>18336.349999999999</v>
      </c>
    </row>
    <row r="1312" spans="1:8" x14ac:dyDescent="0.25">
      <c r="A1312" s="55" t="s">
        <v>3878</v>
      </c>
      <c r="B1312" s="56" t="s">
        <v>3900</v>
      </c>
      <c r="C1312" s="57" t="s">
        <v>3901</v>
      </c>
      <c r="D1312" s="56" t="s">
        <v>6792</v>
      </c>
      <c r="E1312" s="56" t="s">
        <v>19</v>
      </c>
      <c r="F1312" s="58">
        <v>5</v>
      </c>
      <c r="G1312" s="59">
        <f>VLOOKUP(B1312,'[3]COM DESONERAÇÃO'!$B$12:$H$2288,6,FALSE)</f>
        <v>232.21</v>
      </c>
      <c r="H1312" s="60">
        <f t="shared" si="22"/>
        <v>1161.05</v>
      </c>
    </row>
    <row r="1313" spans="1:8" x14ac:dyDescent="0.25">
      <c r="A1313" s="55" t="s">
        <v>3881</v>
      </c>
      <c r="B1313" s="56" t="s">
        <v>3903</v>
      </c>
      <c r="C1313" s="57" t="s">
        <v>3904</v>
      </c>
      <c r="D1313" s="56" t="s">
        <v>6792</v>
      </c>
      <c r="E1313" s="56" t="s">
        <v>19</v>
      </c>
      <c r="F1313" s="58">
        <v>5</v>
      </c>
      <c r="G1313" s="59">
        <f>VLOOKUP(B1313,'[3]COM DESONERAÇÃO'!$B$12:$H$2288,6,FALSE)</f>
        <v>608.96</v>
      </c>
      <c r="H1313" s="60">
        <f t="shared" si="22"/>
        <v>3044.8</v>
      </c>
    </row>
    <row r="1314" spans="1:8" x14ac:dyDescent="0.25">
      <c r="A1314" s="55" t="s">
        <v>3884</v>
      </c>
      <c r="B1314" s="56" t="s">
        <v>3906</v>
      </c>
      <c r="C1314" s="57" t="s">
        <v>3907</v>
      </c>
      <c r="D1314" s="56" t="s">
        <v>6792</v>
      </c>
      <c r="E1314" s="56" t="s">
        <v>772</v>
      </c>
      <c r="F1314" s="58">
        <v>5</v>
      </c>
      <c r="G1314" s="59">
        <f>VLOOKUP(B1314,'[3]COM DESONERAÇÃO'!$B$12:$H$2288,6,FALSE)</f>
        <v>614.79</v>
      </c>
      <c r="H1314" s="60">
        <f t="shared" si="22"/>
        <v>3073.95</v>
      </c>
    </row>
    <row r="1315" spans="1:8" x14ac:dyDescent="0.25">
      <c r="A1315" s="55" t="s">
        <v>3887</v>
      </c>
      <c r="B1315" s="56" t="s">
        <v>3909</v>
      </c>
      <c r="C1315" s="57" t="s">
        <v>3910</v>
      </c>
      <c r="D1315" s="56" t="s">
        <v>6792</v>
      </c>
      <c r="E1315" s="56" t="s">
        <v>19</v>
      </c>
      <c r="F1315" s="58">
        <v>5</v>
      </c>
      <c r="G1315" s="59">
        <f>VLOOKUP(B1315,'[3]COM DESONERAÇÃO'!$B$12:$H$2288,6,FALSE)</f>
        <v>283.61</v>
      </c>
      <c r="H1315" s="60">
        <f t="shared" si="22"/>
        <v>1418.05</v>
      </c>
    </row>
    <row r="1316" spans="1:8" x14ac:dyDescent="0.25">
      <c r="A1316" s="55" t="s">
        <v>3890</v>
      </c>
      <c r="B1316" s="56" t="s">
        <v>3912</v>
      </c>
      <c r="C1316" s="57" t="s">
        <v>3913</v>
      </c>
      <c r="D1316" s="56" t="s">
        <v>6792</v>
      </c>
      <c r="E1316" s="56" t="s">
        <v>19</v>
      </c>
      <c r="F1316" s="58">
        <v>5</v>
      </c>
      <c r="G1316" s="59">
        <f>VLOOKUP(B1316,'[3]COM DESONERAÇÃO'!$B$12:$H$2288,6,FALSE)</f>
        <v>88.23</v>
      </c>
      <c r="H1316" s="60">
        <f t="shared" si="22"/>
        <v>441.15</v>
      </c>
    </row>
    <row r="1317" spans="1:8" ht="16.5" x14ac:dyDescent="0.25">
      <c r="A1317" s="55" t="s">
        <v>3893</v>
      </c>
      <c r="B1317" s="56" t="s">
        <v>3915</v>
      </c>
      <c r="C1317" s="57" t="s">
        <v>3916</v>
      </c>
      <c r="D1317" s="56" t="s">
        <v>11</v>
      </c>
      <c r="E1317" s="56" t="s">
        <v>19</v>
      </c>
      <c r="F1317" s="58">
        <v>5</v>
      </c>
      <c r="G1317" s="59">
        <f>VLOOKUP(B1317,'[3]COM DESONERAÇÃO'!$B$12:$H$2288,6,FALSE)</f>
        <v>63.64</v>
      </c>
      <c r="H1317" s="60">
        <f t="shared" si="22"/>
        <v>318.2</v>
      </c>
    </row>
    <row r="1318" spans="1:8" x14ac:dyDescent="0.25">
      <c r="A1318" s="55" t="s">
        <v>3896</v>
      </c>
      <c r="B1318" s="56" t="s">
        <v>3918</v>
      </c>
      <c r="C1318" s="57" t="s">
        <v>3919</v>
      </c>
      <c r="D1318" s="56" t="s">
        <v>6792</v>
      </c>
      <c r="E1318" s="56" t="s">
        <v>19</v>
      </c>
      <c r="F1318" s="58">
        <v>5</v>
      </c>
      <c r="G1318" s="59">
        <f>VLOOKUP(B1318,'[3]COM DESONERAÇÃO'!$B$12:$H$2288,6,FALSE)</f>
        <v>406.09</v>
      </c>
      <c r="H1318" s="60">
        <f t="shared" si="22"/>
        <v>2030.45</v>
      </c>
    </row>
    <row r="1319" spans="1:8" ht="24.75" x14ac:dyDescent="0.25">
      <c r="A1319" s="55" t="s">
        <v>3899</v>
      </c>
      <c r="B1319" s="56" t="s">
        <v>3921</v>
      </c>
      <c r="C1319" s="57" t="s">
        <v>3922</v>
      </c>
      <c r="D1319" s="56" t="s">
        <v>11</v>
      </c>
      <c r="E1319" s="56" t="s">
        <v>19</v>
      </c>
      <c r="F1319" s="58">
        <v>5</v>
      </c>
      <c r="G1319" s="59">
        <f>VLOOKUP(B1319,'[3]COM DESONERAÇÃO'!$B$12:$H$2288,6,FALSE)</f>
        <v>42.14</v>
      </c>
      <c r="H1319" s="60">
        <f t="shared" si="22"/>
        <v>210.7</v>
      </c>
    </row>
    <row r="1320" spans="1:8" x14ac:dyDescent="0.25">
      <c r="A1320" s="55" t="s">
        <v>3902</v>
      </c>
      <c r="B1320" s="56" t="s">
        <v>3924</v>
      </c>
      <c r="C1320" s="57" t="s">
        <v>3925</v>
      </c>
      <c r="D1320" s="56" t="s">
        <v>6792</v>
      </c>
      <c r="E1320" s="56" t="s">
        <v>19</v>
      </c>
      <c r="F1320" s="58">
        <v>5</v>
      </c>
      <c r="G1320" s="59">
        <f>VLOOKUP(B1320,'[3]COM DESONERAÇÃO'!$B$12:$H$2288,6,FALSE)</f>
        <v>896.4</v>
      </c>
      <c r="H1320" s="60">
        <f t="shared" si="22"/>
        <v>4482</v>
      </c>
    </row>
    <row r="1321" spans="1:8" x14ac:dyDescent="0.25">
      <c r="A1321" s="55" t="s">
        <v>3905</v>
      </c>
      <c r="B1321" s="56" t="s">
        <v>3927</v>
      </c>
      <c r="C1321" s="57" t="s">
        <v>3928</v>
      </c>
      <c r="D1321" s="56" t="s">
        <v>6792</v>
      </c>
      <c r="E1321" s="56" t="s">
        <v>19</v>
      </c>
      <c r="F1321" s="58">
        <v>5</v>
      </c>
      <c r="G1321" s="59">
        <f>VLOOKUP(B1321,'[3]COM DESONERAÇÃO'!$B$12:$H$2288,6,FALSE)</f>
        <v>933.32</v>
      </c>
      <c r="H1321" s="60">
        <f t="shared" si="22"/>
        <v>4666.6000000000004</v>
      </c>
    </row>
    <row r="1322" spans="1:8" x14ac:dyDescent="0.25">
      <c r="A1322" s="55" t="s">
        <v>3908</v>
      </c>
      <c r="B1322" s="56" t="s">
        <v>3930</v>
      </c>
      <c r="C1322" s="57" t="s">
        <v>3931</v>
      </c>
      <c r="D1322" s="56" t="s">
        <v>6792</v>
      </c>
      <c r="E1322" s="56" t="s">
        <v>19</v>
      </c>
      <c r="F1322" s="58">
        <v>5</v>
      </c>
      <c r="G1322" s="59">
        <f>VLOOKUP(B1322,'[3]COM DESONERAÇÃO'!$B$12:$H$2288,6,FALSE)</f>
        <v>274.92</v>
      </c>
      <c r="H1322" s="60">
        <f t="shared" si="22"/>
        <v>1374.6</v>
      </c>
    </row>
    <row r="1323" spans="1:8" x14ac:dyDescent="0.25">
      <c r="A1323" s="55" t="s">
        <v>3911</v>
      </c>
      <c r="B1323" s="56" t="s">
        <v>3933</v>
      </c>
      <c r="C1323" s="57" t="s">
        <v>3934</v>
      </c>
      <c r="D1323" s="56" t="s">
        <v>6792</v>
      </c>
      <c r="E1323" s="56" t="s">
        <v>19</v>
      </c>
      <c r="F1323" s="58">
        <v>5</v>
      </c>
      <c r="G1323" s="59">
        <f>VLOOKUP(B1323,'[3]COM DESONERAÇÃO'!$B$12:$H$2288,6,FALSE)</f>
        <v>1040.92</v>
      </c>
      <c r="H1323" s="60">
        <f t="shared" si="22"/>
        <v>5204.6000000000004</v>
      </c>
    </row>
    <row r="1324" spans="1:8" x14ac:dyDescent="0.25">
      <c r="A1324" s="55" t="s">
        <v>3914</v>
      </c>
      <c r="B1324" s="56" t="s">
        <v>3936</v>
      </c>
      <c r="C1324" s="57" t="s">
        <v>3937</v>
      </c>
      <c r="D1324" s="56" t="s">
        <v>6792</v>
      </c>
      <c r="E1324" s="56" t="s">
        <v>19</v>
      </c>
      <c r="F1324" s="58">
        <v>5</v>
      </c>
      <c r="G1324" s="59">
        <f>VLOOKUP(B1324,'[3]COM DESONERAÇÃO'!$B$12:$H$2288,6,FALSE)</f>
        <v>75.45</v>
      </c>
      <c r="H1324" s="60">
        <f t="shared" si="22"/>
        <v>377.25</v>
      </c>
    </row>
    <row r="1325" spans="1:8" x14ac:dyDescent="0.25">
      <c r="A1325" s="55" t="s">
        <v>3917</v>
      </c>
      <c r="B1325" s="56" t="s">
        <v>3939</v>
      </c>
      <c r="C1325" s="57" t="s">
        <v>3940</v>
      </c>
      <c r="D1325" s="56" t="s">
        <v>6792</v>
      </c>
      <c r="E1325" s="56" t="s">
        <v>19</v>
      </c>
      <c r="F1325" s="58">
        <v>5</v>
      </c>
      <c r="G1325" s="59">
        <f>VLOOKUP(B1325,'[3]COM DESONERAÇÃO'!$B$12:$H$2288,6,FALSE)</f>
        <v>1499.14</v>
      </c>
      <c r="H1325" s="60">
        <f t="shared" si="22"/>
        <v>7495.7</v>
      </c>
    </row>
    <row r="1326" spans="1:8" x14ac:dyDescent="0.25">
      <c r="A1326" s="55" t="s">
        <v>3920</v>
      </c>
      <c r="B1326" s="4" t="s">
        <v>3943</v>
      </c>
      <c r="C1326" s="14" t="s">
        <v>3944</v>
      </c>
      <c r="D1326" s="4" t="s">
        <v>6792</v>
      </c>
      <c r="E1326" s="4" t="s">
        <v>19</v>
      </c>
      <c r="F1326" s="61">
        <v>5</v>
      </c>
      <c r="G1326" s="59">
        <f>VLOOKUP(B1326,'[3]COM DESONERAÇÃO'!$B$12:$H$2288,6,FALSE)</f>
        <v>25.57</v>
      </c>
      <c r="H1326" s="60">
        <f t="shared" si="22"/>
        <v>127.85</v>
      </c>
    </row>
    <row r="1327" spans="1:8" x14ac:dyDescent="0.25">
      <c r="A1327" s="55" t="s">
        <v>3923</v>
      </c>
      <c r="B1327" s="56" t="s">
        <v>3946</v>
      </c>
      <c r="C1327" s="57" t="s">
        <v>3947</v>
      </c>
      <c r="D1327" s="56" t="s">
        <v>6792</v>
      </c>
      <c r="E1327" s="56" t="s">
        <v>19</v>
      </c>
      <c r="F1327" s="58">
        <v>5</v>
      </c>
      <c r="G1327" s="59">
        <f>VLOOKUP(B1327,'[3]COM DESONERAÇÃO'!$B$12:$H$2288,6,FALSE)</f>
        <v>36.4</v>
      </c>
      <c r="H1327" s="60">
        <f t="shared" si="22"/>
        <v>182</v>
      </c>
    </row>
    <row r="1328" spans="1:8" x14ac:dyDescent="0.25">
      <c r="A1328" s="55" t="s">
        <v>3926</v>
      </c>
      <c r="B1328" s="56" t="s">
        <v>3949</v>
      </c>
      <c r="C1328" s="57" t="s">
        <v>3950</v>
      </c>
      <c r="D1328" s="56" t="s">
        <v>6792</v>
      </c>
      <c r="E1328" s="56" t="s">
        <v>19</v>
      </c>
      <c r="F1328" s="58">
        <v>5</v>
      </c>
      <c r="G1328" s="59">
        <f>VLOOKUP(B1328,'[3]COM DESONERAÇÃO'!$B$12:$H$2288,6,FALSE)</f>
        <v>45.37</v>
      </c>
      <c r="H1328" s="60">
        <f t="shared" si="22"/>
        <v>226.85</v>
      </c>
    </row>
    <row r="1329" spans="1:8" x14ac:dyDescent="0.25">
      <c r="A1329" s="55" t="s">
        <v>3929</v>
      </c>
      <c r="B1329" s="56" t="s">
        <v>3952</v>
      </c>
      <c r="C1329" s="57" t="s">
        <v>3953</v>
      </c>
      <c r="D1329" s="56" t="s">
        <v>6792</v>
      </c>
      <c r="E1329" s="56" t="s">
        <v>19</v>
      </c>
      <c r="F1329" s="58">
        <v>5</v>
      </c>
      <c r="G1329" s="59">
        <f>VLOOKUP(B1329,'[3]COM DESONERAÇÃO'!$B$12:$H$2288,6,FALSE)</f>
        <v>15.33</v>
      </c>
      <c r="H1329" s="60">
        <f t="shared" si="22"/>
        <v>76.650000000000006</v>
      </c>
    </row>
    <row r="1330" spans="1:8" x14ac:dyDescent="0.25">
      <c r="A1330" s="55" t="s">
        <v>3932</v>
      </c>
      <c r="B1330" s="56" t="s">
        <v>3955</v>
      </c>
      <c r="C1330" s="57" t="s">
        <v>3956</v>
      </c>
      <c r="D1330" s="56" t="s">
        <v>6792</v>
      </c>
      <c r="E1330" s="56" t="s">
        <v>19</v>
      </c>
      <c r="F1330" s="58">
        <v>5</v>
      </c>
      <c r="G1330" s="59">
        <f>VLOOKUP(B1330,'[3]COM DESONERAÇÃO'!$B$12:$H$2288,6,FALSE)</f>
        <v>18.5</v>
      </c>
      <c r="H1330" s="60">
        <f t="shared" si="22"/>
        <v>92.5</v>
      </c>
    </row>
    <row r="1331" spans="1:8" x14ac:dyDescent="0.25">
      <c r="A1331" s="55" t="s">
        <v>3935</v>
      </c>
      <c r="B1331" s="56" t="s">
        <v>3958</v>
      </c>
      <c r="C1331" s="57" t="s">
        <v>3959</v>
      </c>
      <c r="D1331" s="56" t="s">
        <v>6792</v>
      </c>
      <c r="E1331" s="56" t="s">
        <v>19</v>
      </c>
      <c r="F1331" s="58">
        <v>13</v>
      </c>
      <c r="G1331" s="59">
        <f>VLOOKUP(B1331,'[3]COM DESONERAÇÃO'!$B$12:$H$2288,6,FALSE)</f>
        <v>8.91</v>
      </c>
      <c r="H1331" s="60">
        <f t="shared" si="22"/>
        <v>115.83</v>
      </c>
    </row>
    <row r="1332" spans="1:8" x14ac:dyDescent="0.25">
      <c r="A1332" s="55" t="s">
        <v>3938</v>
      </c>
      <c r="B1332" s="56" t="s">
        <v>3961</v>
      </c>
      <c r="C1332" s="57" t="s">
        <v>3962</v>
      </c>
      <c r="D1332" s="56" t="s">
        <v>6792</v>
      </c>
      <c r="E1332" s="56" t="s">
        <v>19</v>
      </c>
      <c r="F1332" s="58">
        <v>3</v>
      </c>
      <c r="G1332" s="59">
        <f>VLOOKUP(B1332,'[3]COM DESONERAÇÃO'!$B$12:$H$2288,6,FALSE)</f>
        <v>22.92</v>
      </c>
      <c r="H1332" s="60">
        <f t="shared" si="22"/>
        <v>68.760000000000005</v>
      </c>
    </row>
    <row r="1333" spans="1:8" x14ac:dyDescent="0.25">
      <c r="A1333" s="55" t="s">
        <v>3941</v>
      </c>
      <c r="B1333" s="56" t="s">
        <v>3964</v>
      </c>
      <c r="C1333" s="57" t="s">
        <v>3965</v>
      </c>
      <c r="D1333" s="56" t="s">
        <v>6792</v>
      </c>
      <c r="E1333" s="56" t="s">
        <v>19</v>
      </c>
      <c r="F1333" s="58">
        <v>3</v>
      </c>
      <c r="G1333" s="59">
        <f>VLOOKUP(B1333,'[3]COM DESONERAÇÃO'!$B$12:$H$2288,6,FALSE)</f>
        <v>24.42</v>
      </c>
      <c r="H1333" s="60">
        <f t="shared" si="22"/>
        <v>73.260000000000005</v>
      </c>
    </row>
    <row r="1334" spans="1:8" x14ac:dyDescent="0.25">
      <c r="A1334" s="55" t="s">
        <v>3942</v>
      </c>
      <c r="B1334" s="56" t="s">
        <v>3967</v>
      </c>
      <c r="C1334" s="57" t="s">
        <v>3968</v>
      </c>
      <c r="D1334" s="56" t="s">
        <v>6792</v>
      </c>
      <c r="E1334" s="56" t="s">
        <v>19</v>
      </c>
      <c r="F1334" s="58">
        <v>5</v>
      </c>
      <c r="G1334" s="59">
        <f>VLOOKUP(B1334,'[3]COM DESONERAÇÃO'!$B$12:$H$2288,6,FALSE)</f>
        <v>23.74</v>
      </c>
      <c r="H1334" s="60">
        <f t="shared" si="22"/>
        <v>118.7</v>
      </c>
    </row>
    <row r="1335" spans="1:8" x14ac:dyDescent="0.25">
      <c r="A1335" s="55" t="s">
        <v>3945</v>
      </c>
      <c r="B1335" s="56" t="s">
        <v>3970</v>
      </c>
      <c r="C1335" s="57" t="s">
        <v>3971</v>
      </c>
      <c r="D1335" s="56" t="s">
        <v>6792</v>
      </c>
      <c r="E1335" s="56" t="s">
        <v>19</v>
      </c>
      <c r="F1335" s="58">
        <v>5</v>
      </c>
      <c r="G1335" s="59">
        <f>VLOOKUP(B1335,'[3]COM DESONERAÇÃO'!$B$12:$H$2288,6,FALSE)</f>
        <v>29.47</v>
      </c>
      <c r="H1335" s="60">
        <f t="shared" si="22"/>
        <v>147.35</v>
      </c>
    </row>
    <row r="1336" spans="1:8" x14ac:dyDescent="0.25">
      <c r="A1336" s="55" t="s">
        <v>3948</v>
      </c>
      <c r="B1336" s="56" t="s">
        <v>3973</v>
      </c>
      <c r="C1336" s="57" t="s">
        <v>3974</v>
      </c>
      <c r="D1336" s="56" t="s">
        <v>6792</v>
      </c>
      <c r="E1336" s="56" t="s">
        <v>19</v>
      </c>
      <c r="F1336" s="58">
        <v>5</v>
      </c>
      <c r="G1336" s="59">
        <f>VLOOKUP(B1336,'[3]COM DESONERAÇÃO'!$B$12:$H$2288,6,FALSE)</f>
        <v>35.94</v>
      </c>
      <c r="H1336" s="60">
        <f t="shared" si="22"/>
        <v>179.7</v>
      </c>
    </row>
    <row r="1337" spans="1:8" ht="16.5" x14ac:dyDescent="0.25">
      <c r="A1337" s="55" t="s">
        <v>3951</v>
      </c>
      <c r="B1337" s="56" t="s">
        <v>3976</v>
      </c>
      <c r="C1337" s="57" t="s">
        <v>3977</v>
      </c>
      <c r="D1337" s="56" t="s">
        <v>11</v>
      </c>
      <c r="E1337" s="56" t="s">
        <v>19</v>
      </c>
      <c r="F1337" s="58">
        <v>5</v>
      </c>
      <c r="G1337" s="59">
        <f>VLOOKUP(B1337,'[3]COM DESONERAÇÃO'!$B$12:$H$2288,6,FALSE)</f>
        <v>35.24</v>
      </c>
      <c r="H1337" s="60">
        <f t="shared" si="22"/>
        <v>176.2</v>
      </c>
    </row>
    <row r="1338" spans="1:8" x14ac:dyDescent="0.25">
      <c r="A1338" s="55" t="s">
        <v>3954</v>
      </c>
      <c r="B1338" s="56" t="s">
        <v>3979</v>
      </c>
      <c r="C1338" s="57" t="s">
        <v>3980</v>
      </c>
      <c r="D1338" s="56" t="s">
        <v>6792</v>
      </c>
      <c r="E1338" s="56" t="s">
        <v>19</v>
      </c>
      <c r="F1338" s="58">
        <v>3</v>
      </c>
      <c r="G1338" s="59">
        <f>VLOOKUP(B1338,'[3]COM DESONERAÇÃO'!$B$12:$H$2288,6,FALSE)</f>
        <v>42.4</v>
      </c>
      <c r="H1338" s="60">
        <f t="shared" ref="H1338:H1401" si="23">ROUND(F1338*G1338,2)</f>
        <v>127.2</v>
      </c>
    </row>
    <row r="1339" spans="1:8" x14ac:dyDescent="0.25">
      <c r="A1339" s="55" t="s">
        <v>3957</v>
      </c>
      <c r="B1339" s="56" t="s">
        <v>3982</v>
      </c>
      <c r="C1339" s="57" t="s">
        <v>3983</v>
      </c>
      <c r="D1339" s="56" t="s">
        <v>6792</v>
      </c>
      <c r="E1339" s="56" t="s">
        <v>19</v>
      </c>
      <c r="F1339" s="58">
        <v>5</v>
      </c>
      <c r="G1339" s="59">
        <f>VLOOKUP(B1339,'[3]COM DESONERAÇÃO'!$B$12:$H$2288,6,FALSE)</f>
        <v>57.89</v>
      </c>
      <c r="H1339" s="60">
        <f t="shared" si="23"/>
        <v>289.45</v>
      </c>
    </row>
    <row r="1340" spans="1:8" x14ac:dyDescent="0.25">
      <c r="A1340" s="55" t="s">
        <v>3960</v>
      </c>
      <c r="B1340" s="56" t="s">
        <v>3985</v>
      </c>
      <c r="C1340" s="57" t="s">
        <v>3986</v>
      </c>
      <c r="D1340" s="56" t="s">
        <v>6792</v>
      </c>
      <c r="E1340" s="56" t="s">
        <v>19</v>
      </c>
      <c r="F1340" s="58">
        <v>5</v>
      </c>
      <c r="G1340" s="59">
        <f>VLOOKUP(B1340,'[3]COM DESONERAÇÃO'!$B$12:$H$2288,6,FALSE)</f>
        <v>58.96</v>
      </c>
      <c r="H1340" s="60">
        <f t="shared" si="23"/>
        <v>294.8</v>
      </c>
    </row>
    <row r="1341" spans="1:8" x14ac:dyDescent="0.25">
      <c r="A1341" s="55" t="s">
        <v>3963</v>
      </c>
      <c r="B1341" s="56" t="s">
        <v>3988</v>
      </c>
      <c r="C1341" s="57" t="s">
        <v>3989</v>
      </c>
      <c r="D1341" s="56" t="s">
        <v>6792</v>
      </c>
      <c r="E1341" s="56" t="s">
        <v>19</v>
      </c>
      <c r="F1341" s="58">
        <v>5</v>
      </c>
      <c r="G1341" s="59">
        <f>VLOOKUP(B1341,'[3]COM DESONERAÇÃO'!$B$12:$H$2288,6,FALSE)</f>
        <v>64.91</v>
      </c>
      <c r="H1341" s="60">
        <f t="shared" si="23"/>
        <v>324.55</v>
      </c>
    </row>
    <row r="1342" spans="1:8" x14ac:dyDescent="0.25">
      <c r="A1342" s="55" t="s">
        <v>3966</v>
      </c>
      <c r="B1342" s="56" t="s">
        <v>3991</v>
      </c>
      <c r="C1342" s="57" t="s">
        <v>3992</v>
      </c>
      <c r="D1342" s="56" t="s">
        <v>6792</v>
      </c>
      <c r="E1342" s="56" t="s">
        <v>19</v>
      </c>
      <c r="F1342" s="58">
        <v>5</v>
      </c>
      <c r="G1342" s="59">
        <f>VLOOKUP(B1342,'[3]COM DESONERAÇÃO'!$B$12:$H$2288,6,FALSE)</f>
        <v>72.83</v>
      </c>
      <c r="H1342" s="60">
        <f t="shared" si="23"/>
        <v>364.15</v>
      </c>
    </row>
    <row r="1343" spans="1:8" x14ac:dyDescent="0.25">
      <c r="A1343" s="55" t="s">
        <v>3969</v>
      </c>
      <c r="B1343" s="56" t="s">
        <v>3994</v>
      </c>
      <c r="C1343" s="57" t="s">
        <v>3995</v>
      </c>
      <c r="D1343" s="56" t="s">
        <v>6792</v>
      </c>
      <c r="E1343" s="56" t="s">
        <v>12</v>
      </c>
      <c r="F1343" s="58">
        <v>2</v>
      </c>
      <c r="G1343" s="59">
        <f>VLOOKUP(B1343,'[3]COM DESONERAÇÃO'!$B$12:$H$2288,6,FALSE)</f>
        <v>296.13</v>
      </c>
      <c r="H1343" s="60">
        <f t="shared" si="23"/>
        <v>592.26</v>
      </c>
    </row>
    <row r="1344" spans="1:8" x14ac:dyDescent="0.25">
      <c r="A1344" s="55" t="s">
        <v>3972</v>
      </c>
      <c r="B1344" s="56" t="s">
        <v>3997</v>
      </c>
      <c r="C1344" s="57" t="s">
        <v>3998</v>
      </c>
      <c r="D1344" s="56" t="s">
        <v>6792</v>
      </c>
      <c r="E1344" s="56" t="s">
        <v>19</v>
      </c>
      <c r="F1344" s="58">
        <v>2</v>
      </c>
      <c r="G1344" s="59">
        <f>VLOOKUP(B1344,'[3]COM DESONERAÇÃO'!$B$12:$H$2288,6,FALSE)</f>
        <v>74.25</v>
      </c>
      <c r="H1344" s="60">
        <f t="shared" si="23"/>
        <v>148.5</v>
      </c>
    </row>
    <row r="1345" spans="1:8" x14ac:dyDescent="0.25">
      <c r="A1345" s="55" t="s">
        <v>3975</v>
      </c>
      <c r="B1345" s="56" t="s">
        <v>4000</v>
      </c>
      <c r="C1345" s="57" t="s">
        <v>4001</v>
      </c>
      <c r="D1345" s="56" t="s">
        <v>6792</v>
      </c>
      <c r="E1345" s="56" t="s">
        <v>19</v>
      </c>
      <c r="F1345" s="58">
        <v>2</v>
      </c>
      <c r="G1345" s="59">
        <f>VLOOKUP(B1345,'[3]COM DESONERAÇÃO'!$B$12:$H$2288,6,FALSE)</f>
        <v>335.68</v>
      </c>
      <c r="H1345" s="60">
        <f t="shared" si="23"/>
        <v>671.36</v>
      </c>
    </row>
    <row r="1346" spans="1:8" x14ac:dyDescent="0.25">
      <c r="A1346" s="55" t="s">
        <v>3978</v>
      </c>
      <c r="B1346" s="56" t="s">
        <v>4003</v>
      </c>
      <c r="C1346" s="57" t="s">
        <v>4004</v>
      </c>
      <c r="D1346" s="56" t="s">
        <v>6792</v>
      </c>
      <c r="E1346" s="56" t="s">
        <v>19</v>
      </c>
      <c r="F1346" s="58">
        <v>2</v>
      </c>
      <c r="G1346" s="59">
        <f>VLOOKUP(B1346,'[3]COM DESONERAÇÃO'!$B$12:$H$2288,6,FALSE)</f>
        <v>508.99</v>
      </c>
      <c r="H1346" s="60">
        <f t="shared" si="23"/>
        <v>1017.98</v>
      </c>
    </row>
    <row r="1347" spans="1:8" x14ac:dyDescent="0.25">
      <c r="A1347" s="55" t="s">
        <v>3981</v>
      </c>
      <c r="B1347" s="56" t="s">
        <v>4006</v>
      </c>
      <c r="C1347" s="57" t="s">
        <v>4007</v>
      </c>
      <c r="D1347" s="56" t="s">
        <v>6792</v>
      </c>
      <c r="E1347" s="56" t="s">
        <v>19</v>
      </c>
      <c r="F1347" s="58">
        <v>2</v>
      </c>
      <c r="G1347" s="59">
        <f>VLOOKUP(B1347,'[3]COM DESONERAÇÃO'!$B$12:$H$2288,6,FALSE)</f>
        <v>1201.1199999999999</v>
      </c>
      <c r="H1347" s="60">
        <f t="shared" si="23"/>
        <v>2402.2399999999998</v>
      </c>
    </row>
    <row r="1348" spans="1:8" x14ac:dyDescent="0.25">
      <c r="A1348" s="55" t="s">
        <v>3984</v>
      </c>
      <c r="B1348" s="56" t="s">
        <v>4009</v>
      </c>
      <c r="C1348" s="57" t="s">
        <v>4010</v>
      </c>
      <c r="D1348" s="56" t="s">
        <v>6792</v>
      </c>
      <c r="E1348" s="56" t="s">
        <v>19</v>
      </c>
      <c r="F1348" s="58">
        <v>2</v>
      </c>
      <c r="G1348" s="59">
        <f>VLOOKUP(B1348,'[3]COM DESONERAÇÃO'!$B$12:$H$2288,6,FALSE)</f>
        <v>2195.61</v>
      </c>
      <c r="H1348" s="60">
        <f t="shared" si="23"/>
        <v>4391.22</v>
      </c>
    </row>
    <row r="1349" spans="1:8" ht="16.5" x14ac:dyDescent="0.25">
      <c r="A1349" s="55" t="s">
        <v>3987</v>
      </c>
      <c r="B1349" s="56" t="s">
        <v>4012</v>
      </c>
      <c r="C1349" s="57" t="s">
        <v>4013</v>
      </c>
      <c r="D1349" s="56" t="s">
        <v>6840</v>
      </c>
      <c r="E1349" s="56" t="s">
        <v>68</v>
      </c>
      <c r="F1349" s="58">
        <v>300</v>
      </c>
      <c r="G1349" s="59">
        <f>VLOOKUP(B1349,'[3]COM DESONERAÇÃO'!$B$12:$H$2288,6,FALSE)</f>
        <v>66.650000000000006</v>
      </c>
      <c r="H1349" s="60">
        <f t="shared" si="23"/>
        <v>19995</v>
      </c>
    </row>
    <row r="1350" spans="1:8" x14ac:dyDescent="0.25">
      <c r="A1350" s="55" t="s">
        <v>3990</v>
      </c>
      <c r="B1350" s="56" t="s">
        <v>4015</v>
      </c>
      <c r="C1350" s="57" t="s">
        <v>4016</v>
      </c>
      <c r="D1350" s="56" t="s">
        <v>6792</v>
      </c>
      <c r="E1350" s="56" t="s">
        <v>68</v>
      </c>
      <c r="F1350" s="58">
        <v>5</v>
      </c>
      <c r="G1350" s="59">
        <f>VLOOKUP(B1350,'[3]COM DESONERAÇÃO'!$B$12:$H$2288,6,FALSE)</f>
        <v>48.71</v>
      </c>
      <c r="H1350" s="60">
        <f t="shared" si="23"/>
        <v>243.55</v>
      </c>
    </row>
    <row r="1351" spans="1:8" x14ac:dyDescent="0.25">
      <c r="A1351" s="55" t="s">
        <v>3993</v>
      </c>
      <c r="B1351" s="56" t="s">
        <v>4018</v>
      </c>
      <c r="C1351" s="57" t="s">
        <v>4019</v>
      </c>
      <c r="D1351" s="56" t="s">
        <v>6792</v>
      </c>
      <c r="E1351" s="56" t="s">
        <v>19</v>
      </c>
      <c r="F1351" s="58">
        <v>5</v>
      </c>
      <c r="G1351" s="59">
        <f>VLOOKUP(B1351,'[3]COM DESONERAÇÃO'!$B$12:$H$2288,6,FALSE)</f>
        <v>423.91</v>
      </c>
      <c r="H1351" s="60">
        <f t="shared" si="23"/>
        <v>2119.5500000000002</v>
      </c>
    </row>
    <row r="1352" spans="1:8" x14ac:dyDescent="0.25">
      <c r="A1352" s="55" t="s">
        <v>3996</v>
      </c>
      <c r="B1352" s="56" t="s">
        <v>4021</v>
      </c>
      <c r="C1352" s="57" t="s">
        <v>4022</v>
      </c>
      <c r="D1352" s="56" t="s">
        <v>6792</v>
      </c>
      <c r="E1352" s="56" t="s">
        <v>19</v>
      </c>
      <c r="F1352" s="58">
        <v>5</v>
      </c>
      <c r="G1352" s="59">
        <f>VLOOKUP(B1352,'[3]COM DESONERAÇÃO'!$B$12:$H$2288,6,FALSE)</f>
        <v>1843.38</v>
      </c>
      <c r="H1352" s="60">
        <f t="shared" si="23"/>
        <v>9216.9</v>
      </c>
    </row>
    <row r="1353" spans="1:8" x14ac:dyDescent="0.25">
      <c r="A1353" s="55" t="s">
        <v>3999</v>
      </c>
      <c r="B1353" s="56" t="s">
        <v>4024</v>
      </c>
      <c r="C1353" s="57" t="s">
        <v>4025</v>
      </c>
      <c r="D1353" s="56" t="s">
        <v>6792</v>
      </c>
      <c r="E1353" s="56" t="s">
        <v>19</v>
      </c>
      <c r="F1353" s="58">
        <v>5</v>
      </c>
      <c r="G1353" s="59">
        <f>VLOOKUP(B1353,'[3]COM DESONERAÇÃO'!$B$12:$H$2288,6,FALSE)</f>
        <v>1856.46</v>
      </c>
      <c r="H1353" s="60">
        <f t="shared" si="23"/>
        <v>9282.2999999999993</v>
      </c>
    </row>
    <row r="1354" spans="1:8" x14ac:dyDescent="0.25">
      <c r="A1354" s="55" t="s">
        <v>4002</v>
      </c>
      <c r="B1354" s="56" t="s">
        <v>4027</v>
      </c>
      <c r="C1354" s="57" t="s">
        <v>4028</v>
      </c>
      <c r="D1354" s="56" t="s">
        <v>6792</v>
      </c>
      <c r="E1354" s="56" t="s">
        <v>19</v>
      </c>
      <c r="F1354" s="58">
        <v>7</v>
      </c>
      <c r="G1354" s="59">
        <f>VLOOKUP(B1354,'[3]COM DESONERAÇÃO'!$B$12:$H$2288,6,FALSE)</f>
        <v>75.319999999999993</v>
      </c>
      <c r="H1354" s="60">
        <f t="shared" si="23"/>
        <v>527.24</v>
      </c>
    </row>
    <row r="1355" spans="1:8" x14ac:dyDescent="0.25">
      <c r="A1355" s="55" t="s">
        <v>4005</v>
      </c>
      <c r="B1355" s="56" t="s">
        <v>4030</v>
      </c>
      <c r="C1355" s="57" t="s">
        <v>4031</v>
      </c>
      <c r="D1355" s="56" t="s">
        <v>6792</v>
      </c>
      <c r="E1355" s="56" t="s">
        <v>19</v>
      </c>
      <c r="F1355" s="58">
        <v>7</v>
      </c>
      <c r="G1355" s="59">
        <f>VLOOKUP(B1355,'[3]COM DESONERAÇÃO'!$B$12:$H$2288,6,FALSE)</f>
        <v>263.19</v>
      </c>
      <c r="H1355" s="60">
        <f t="shared" si="23"/>
        <v>1842.33</v>
      </c>
    </row>
    <row r="1356" spans="1:8" x14ac:dyDescent="0.25">
      <c r="A1356" s="55" t="s">
        <v>4008</v>
      </c>
      <c r="B1356" s="56" t="s">
        <v>4033</v>
      </c>
      <c r="C1356" s="57" t="s">
        <v>4034</v>
      </c>
      <c r="D1356" s="56" t="s">
        <v>6792</v>
      </c>
      <c r="E1356" s="56" t="s">
        <v>19</v>
      </c>
      <c r="F1356" s="58">
        <v>7</v>
      </c>
      <c r="G1356" s="59">
        <f>VLOOKUP(B1356,'[3]COM DESONERAÇÃO'!$B$12:$H$2288,6,FALSE)</f>
        <v>46.09</v>
      </c>
      <c r="H1356" s="60">
        <f t="shared" si="23"/>
        <v>322.63</v>
      </c>
    </row>
    <row r="1357" spans="1:8" x14ac:dyDescent="0.25">
      <c r="A1357" s="55" t="s">
        <v>4011</v>
      </c>
      <c r="B1357" s="56" t="s">
        <v>4036</v>
      </c>
      <c r="C1357" s="57" t="s">
        <v>4037</v>
      </c>
      <c r="D1357" s="56" t="s">
        <v>6792</v>
      </c>
      <c r="E1357" s="56" t="s">
        <v>19</v>
      </c>
      <c r="F1357" s="58">
        <v>7</v>
      </c>
      <c r="G1357" s="59">
        <f>VLOOKUP(B1357,'[3]COM DESONERAÇÃO'!$B$12:$H$2288,6,FALSE)</f>
        <v>19</v>
      </c>
      <c r="H1357" s="60">
        <f t="shared" si="23"/>
        <v>133</v>
      </c>
    </row>
    <row r="1358" spans="1:8" x14ac:dyDescent="0.25">
      <c r="A1358" s="55" t="s">
        <v>4014</v>
      </c>
      <c r="B1358" s="56" t="s">
        <v>4039</v>
      </c>
      <c r="C1358" s="57" t="s">
        <v>4040</v>
      </c>
      <c r="D1358" s="56" t="s">
        <v>6792</v>
      </c>
      <c r="E1358" s="56" t="s">
        <v>19</v>
      </c>
      <c r="F1358" s="58">
        <v>7</v>
      </c>
      <c r="G1358" s="59">
        <f>VLOOKUP(B1358,'[3]COM DESONERAÇÃO'!$B$12:$H$2288,6,FALSE)</f>
        <v>25.74</v>
      </c>
      <c r="H1358" s="60">
        <f t="shared" si="23"/>
        <v>180.18</v>
      </c>
    </row>
    <row r="1359" spans="1:8" x14ac:dyDescent="0.25">
      <c r="A1359" s="55" t="s">
        <v>4017</v>
      </c>
      <c r="B1359" s="56" t="s">
        <v>4042</v>
      </c>
      <c r="C1359" s="57" t="s">
        <v>4043</v>
      </c>
      <c r="D1359" s="56" t="s">
        <v>6792</v>
      </c>
      <c r="E1359" s="56" t="s">
        <v>19</v>
      </c>
      <c r="F1359" s="58">
        <v>7</v>
      </c>
      <c r="G1359" s="59">
        <f>VLOOKUP(B1359,'[3]COM DESONERAÇÃO'!$B$12:$H$2288,6,FALSE)</f>
        <v>42.27</v>
      </c>
      <c r="H1359" s="60">
        <f t="shared" si="23"/>
        <v>295.89</v>
      </c>
    </row>
    <row r="1360" spans="1:8" x14ac:dyDescent="0.25">
      <c r="A1360" s="55" t="s">
        <v>4020</v>
      </c>
      <c r="B1360" s="56" t="s">
        <v>4045</v>
      </c>
      <c r="C1360" s="57" t="s">
        <v>4046</v>
      </c>
      <c r="D1360" s="56" t="s">
        <v>6792</v>
      </c>
      <c r="E1360" s="56" t="s">
        <v>19</v>
      </c>
      <c r="F1360" s="58">
        <v>3</v>
      </c>
      <c r="G1360" s="59">
        <f>VLOOKUP(B1360,'[3]COM DESONERAÇÃO'!$B$12:$H$2288,6,FALSE)</f>
        <v>110.45</v>
      </c>
      <c r="H1360" s="60">
        <f t="shared" si="23"/>
        <v>331.35</v>
      </c>
    </row>
    <row r="1361" spans="1:8" x14ac:dyDescent="0.25">
      <c r="A1361" s="55" t="s">
        <v>4023</v>
      </c>
      <c r="B1361" s="56" t="s">
        <v>4048</v>
      </c>
      <c r="C1361" s="57" t="s">
        <v>2591</v>
      </c>
      <c r="D1361" s="56" t="s">
        <v>6792</v>
      </c>
      <c r="E1361" s="56" t="s">
        <v>19</v>
      </c>
      <c r="F1361" s="58">
        <v>5</v>
      </c>
      <c r="G1361" s="59">
        <f>VLOOKUP(B1361,'[3]COM DESONERAÇÃO'!$B$12:$H$2288,6,FALSE)</f>
        <v>122.95</v>
      </c>
      <c r="H1361" s="60">
        <f t="shared" si="23"/>
        <v>614.75</v>
      </c>
    </row>
    <row r="1362" spans="1:8" ht="16.5" x14ac:dyDescent="0.25">
      <c r="A1362" s="55" t="s">
        <v>4026</v>
      </c>
      <c r="B1362" s="56" t="s">
        <v>4050</v>
      </c>
      <c r="C1362" s="57" t="s">
        <v>4051</v>
      </c>
      <c r="D1362" s="56" t="s">
        <v>6792</v>
      </c>
      <c r="E1362" s="56" t="s">
        <v>19</v>
      </c>
      <c r="F1362" s="58">
        <v>5</v>
      </c>
      <c r="G1362" s="59">
        <f>VLOOKUP(B1362,'[3]COM DESONERAÇÃO'!$B$12:$H$2288,6,FALSE)</f>
        <v>300.77999999999997</v>
      </c>
      <c r="H1362" s="60">
        <f t="shared" si="23"/>
        <v>1503.9</v>
      </c>
    </row>
    <row r="1363" spans="1:8" ht="16.5" x14ac:dyDescent="0.25">
      <c r="A1363" s="55" t="s">
        <v>4029</v>
      </c>
      <c r="B1363" s="56" t="s">
        <v>4053</v>
      </c>
      <c r="C1363" s="57" t="s">
        <v>4054</v>
      </c>
      <c r="D1363" s="56" t="s">
        <v>6792</v>
      </c>
      <c r="E1363" s="56" t="s">
        <v>19</v>
      </c>
      <c r="F1363" s="58">
        <v>5</v>
      </c>
      <c r="G1363" s="59">
        <f>VLOOKUP(B1363,'[3]COM DESONERAÇÃO'!$B$12:$H$2288,6,FALSE)</f>
        <v>304.74</v>
      </c>
      <c r="H1363" s="60">
        <f t="shared" si="23"/>
        <v>1523.7</v>
      </c>
    </row>
    <row r="1364" spans="1:8" ht="16.5" x14ac:dyDescent="0.25">
      <c r="A1364" s="55" t="s">
        <v>4032</v>
      </c>
      <c r="B1364" s="56" t="s">
        <v>4056</v>
      </c>
      <c r="C1364" s="57" t="s">
        <v>4057</v>
      </c>
      <c r="D1364" s="56" t="s">
        <v>6792</v>
      </c>
      <c r="E1364" s="56" t="s">
        <v>19</v>
      </c>
      <c r="F1364" s="58">
        <v>5</v>
      </c>
      <c r="G1364" s="59">
        <f>VLOOKUP(B1364,'[3]COM DESONERAÇÃO'!$B$12:$H$2288,6,FALSE)</f>
        <v>328.68</v>
      </c>
      <c r="H1364" s="60">
        <f t="shared" si="23"/>
        <v>1643.4</v>
      </c>
    </row>
    <row r="1365" spans="1:8" ht="16.5" x14ac:dyDescent="0.25">
      <c r="A1365" s="55" t="s">
        <v>4035</v>
      </c>
      <c r="B1365" s="56" t="s">
        <v>4059</v>
      </c>
      <c r="C1365" s="57" t="s">
        <v>4060</v>
      </c>
      <c r="D1365" s="56" t="s">
        <v>6792</v>
      </c>
      <c r="E1365" s="56" t="s">
        <v>19</v>
      </c>
      <c r="F1365" s="58">
        <v>5</v>
      </c>
      <c r="G1365" s="59">
        <f>VLOOKUP(B1365,'[3]COM DESONERAÇÃO'!$B$12:$H$2288,6,FALSE)</f>
        <v>395.09</v>
      </c>
      <c r="H1365" s="60">
        <f t="shared" si="23"/>
        <v>1975.45</v>
      </c>
    </row>
    <row r="1366" spans="1:8" x14ac:dyDescent="0.25">
      <c r="A1366" s="55" t="s">
        <v>4038</v>
      </c>
      <c r="B1366" s="56" t="s">
        <v>4062</v>
      </c>
      <c r="C1366" s="57" t="s">
        <v>4063</v>
      </c>
      <c r="D1366" s="56" t="s">
        <v>6792</v>
      </c>
      <c r="E1366" s="56" t="s">
        <v>19</v>
      </c>
      <c r="F1366" s="58">
        <v>5</v>
      </c>
      <c r="G1366" s="59">
        <f>VLOOKUP(B1366,'[3]COM DESONERAÇÃO'!$B$12:$H$2288,6,FALSE)</f>
        <v>328.73</v>
      </c>
      <c r="H1366" s="60">
        <f t="shared" si="23"/>
        <v>1643.65</v>
      </c>
    </row>
    <row r="1367" spans="1:8" ht="16.5" x14ac:dyDescent="0.25">
      <c r="A1367" s="55" t="s">
        <v>4041</v>
      </c>
      <c r="B1367" s="56" t="s">
        <v>4065</v>
      </c>
      <c r="C1367" s="57" t="s">
        <v>4066</v>
      </c>
      <c r="D1367" s="56" t="s">
        <v>11</v>
      </c>
      <c r="E1367" s="56" t="s">
        <v>19</v>
      </c>
      <c r="F1367" s="58">
        <v>5</v>
      </c>
      <c r="G1367" s="59">
        <f>VLOOKUP(B1367,'[3]COM DESONERAÇÃO'!$B$12:$H$2288,6,FALSE)</f>
        <v>180.33</v>
      </c>
      <c r="H1367" s="60">
        <f t="shared" si="23"/>
        <v>901.65</v>
      </c>
    </row>
    <row r="1368" spans="1:8" x14ac:dyDescent="0.25">
      <c r="A1368" s="55" t="s">
        <v>4044</v>
      </c>
      <c r="B1368" s="56" t="s">
        <v>4068</v>
      </c>
      <c r="C1368" s="57" t="s">
        <v>4069</v>
      </c>
      <c r="D1368" s="56" t="s">
        <v>6792</v>
      </c>
      <c r="E1368" s="56" t="s">
        <v>19</v>
      </c>
      <c r="F1368" s="58">
        <v>5</v>
      </c>
      <c r="G1368" s="59">
        <f>VLOOKUP(B1368,'[3]COM DESONERAÇÃO'!$B$12:$H$2288,6,FALSE)</f>
        <v>395.04</v>
      </c>
      <c r="H1368" s="60">
        <f t="shared" si="23"/>
        <v>1975.2</v>
      </c>
    </row>
    <row r="1369" spans="1:8" x14ac:dyDescent="0.25">
      <c r="A1369" s="55" t="s">
        <v>4047</v>
      </c>
      <c r="B1369" s="56" t="s">
        <v>4071</v>
      </c>
      <c r="C1369" s="57" t="s">
        <v>4072</v>
      </c>
      <c r="D1369" s="56" t="s">
        <v>6792</v>
      </c>
      <c r="E1369" s="56" t="s">
        <v>19</v>
      </c>
      <c r="F1369" s="58">
        <v>5</v>
      </c>
      <c r="G1369" s="59">
        <f>VLOOKUP(B1369,'[3]COM DESONERAÇÃO'!$B$12:$H$2288,6,FALSE)</f>
        <v>448.67</v>
      </c>
      <c r="H1369" s="60">
        <f t="shared" si="23"/>
        <v>2243.35</v>
      </c>
    </row>
    <row r="1370" spans="1:8" ht="16.5" x14ac:dyDescent="0.25">
      <c r="A1370" s="55" t="s">
        <v>4049</v>
      </c>
      <c r="B1370" s="56" t="s">
        <v>4074</v>
      </c>
      <c r="C1370" s="57" t="s">
        <v>4075</v>
      </c>
      <c r="D1370" s="56" t="s">
        <v>11</v>
      </c>
      <c r="E1370" s="56" t="s">
        <v>19</v>
      </c>
      <c r="F1370" s="58">
        <v>96</v>
      </c>
      <c r="G1370" s="59">
        <f>VLOOKUP(B1370,'[3]COM DESONERAÇÃO'!$B$12:$H$2288,6,FALSE)</f>
        <v>37.01</v>
      </c>
      <c r="H1370" s="60">
        <f t="shared" si="23"/>
        <v>3552.96</v>
      </c>
    </row>
    <row r="1371" spans="1:8" ht="16.5" x14ac:dyDescent="0.25">
      <c r="A1371" s="55" t="s">
        <v>4052</v>
      </c>
      <c r="B1371" s="56" t="s">
        <v>4077</v>
      </c>
      <c r="C1371" s="57" t="s">
        <v>4078</v>
      </c>
      <c r="D1371" s="56" t="s">
        <v>11</v>
      </c>
      <c r="E1371" s="56" t="s">
        <v>19</v>
      </c>
      <c r="F1371" s="58">
        <v>36</v>
      </c>
      <c r="G1371" s="59">
        <f>VLOOKUP(B1371,'[3]COM DESONERAÇÃO'!$B$12:$H$2288,6,FALSE)</f>
        <v>56.07</v>
      </c>
      <c r="H1371" s="60">
        <f t="shared" si="23"/>
        <v>2018.52</v>
      </c>
    </row>
    <row r="1372" spans="1:8" ht="16.5" x14ac:dyDescent="0.25">
      <c r="A1372" s="55" t="s">
        <v>4055</v>
      </c>
      <c r="B1372" s="56" t="s">
        <v>4080</v>
      </c>
      <c r="C1372" s="57" t="s">
        <v>4081</v>
      </c>
      <c r="D1372" s="56" t="s">
        <v>11</v>
      </c>
      <c r="E1372" s="56" t="s">
        <v>19</v>
      </c>
      <c r="F1372" s="58">
        <v>19</v>
      </c>
      <c r="G1372" s="59">
        <f>VLOOKUP(B1372,'[3]COM DESONERAÇÃO'!$B$12:$H$2288,6,FALSE)</f>
        <v>75.14</v>
      </c>
      <c r="H1372" s="60">
        <f t="shared" si="23"/>
        <v>1427.66</v>
      </c>
    </row>
    <row r="1373" spans="1:8" ht="16.5" x14ac:dyDescent="0.25">
      <c r="A1373" s="55" t="s">
        <v>4058</v>
      </c>
      <c r="B1373" s="56" t="s">
        <v>4083</v>
      </c>
      <c r="C1373" s="57" t="s">
        <v>4084</v>
      </c>
      <c r="D1373" s="56" t="s">
        <v>11</v>
      </c>
      <c r="E1373" s="56" t="s">
        <v>19</v>
      </c>
      <c r="F1373" s="58">
        <v>31</v>
      </c>
      <c r="G1373" s="59">
        <f>VLOOKUP(B1373,'[3]COM DESONERAÇÃO'!$B$12:$H$2288,6,FALSE)</f>
        <v>45.15</v>
      </c>
      <c r="H1373" s="60">
        <f t="shared" si="23"/>
        <v>1399.65</v>
      </c>
    </row>
    <row r="1374" spans="1:8" x14ac:dyDescent="0.25">
      <c r="A1374" s="55" t="s">
        <v>4061</v>
      </c>
      <c r="B1374" s="56" t="s">
        <v>4086</v>
      </c>
      <c r="C1374" s="57" t="s">
        <v>4087</v>
      </c>
      <c r="D1374" s="56" t="s">
        <v>6792</v>
      </c>
      <c r="E1374" s="56" t="s">
        <v>19</v>
      </c>
      <c r="F1374" s="58">
        <v>110</v>
      </c>
      <c r="G1374" s="59">
        <f>VLOOKUP(B1374,'[3]COM DESONERAÇÃO'!$B$12:$H$2288,6,FALSE)</f>
        <v>6.13</v>
      </c>
      <c r="H1374" s="60">
        <f t="shared" si="23"/>
        <v>674.3</v>
      </c>
    </row>
    <row r="1375" spans="1:8" x14ac:dyDescent="0.25">
      <c r="A1375" s="55" t="s">
        <v>4064</v>
      </c>
      <c r="B1375" s="56" t="s">
        <v>4089</v>
      </c>
      <c r="C1375" s="57" t="s">
        <v>4090</v>
      </c>
      <c r="D1375" s="56" t="s">
        <v>6792</v>
      </c>
      <c r="E1375" s="56" t="s">
        <v>19</v>
      </c>
      <c r="F1375" s="58">
        <v>5</v>
      </c>
      <c r="G1375" s="59">
        <f>VLOOKUP(B1375,'[3]COM DESONERAÇÃO'!$B$12:$H$2288,6,FALSE)</f>
        <v>12.64</v>
      </c>
      <c r="H1375" s="60">
        <f t="shared" si="23"/>
        <v>63.2</v>
      </c>
    </row>
    <row r="1376" spans="1:8" ht="16.5" x14ac:dyDescent="0.25">
      <c r="A1376" s="55" t="s">
        <v>4067</v>
      </c>
      <c r="B1376" s="56" t="s">
        <v>4092</v>
      </c>
      <c r="C1376" s="57" t="s">
        <v>4093</v>
      </c>
      <c r="D1376" s="56" t="s">
        <v>6792</v>
      </c>
      <c r="E1376" s="56" t="s">
        <v>19</v>
      </c>
      <c r="F1376" s="58">
        <v>3</v>
      </c>
      <c r="G1376" s="59">
        <f>VLOOKUP(B1376,'[3]COM DESONERAÇÃO'!$B$12:$H$2288,6,FALSE)</f>
        <v>169.54</v>
      </c>
      <c r="H1376" s="60">
        <f t="shared" si="23"/>
        <v>508.62</v>
      </c>
    </row>
    <row r="1377" spans="1:8" ht="16.5" x14ac:dyDescent="0.25">
      <c r="A1377" s="55" t="s">
        <v>4070</v>
      </c>
      <c r="B1377" s="56" t="s">
        <v>4095</v>
      </c>
      <c r="C1377" s="57" t="s">
        <v>4096</v>
      </c>
      <c r="D1377" s="56" t="s">
        <v>6792</v>
      </c>
      <c r="E1377" s="56" t="s">
        <v>19</v>
      </c>
      <c r="F1377" s="58">
        <v>30</v>
      </c>
      <c r="G1377" s="59">
        <f>VLOOKUP(B1377,'[3]COM DESONERAÇÃO'!$B$12:$H$2288,6,FALSE)</f>
        <v>152.87</v>
      </c>
      <c r="H1377" s="60">
        <f t="shared" si="23"/>
        <v>4586.1000000000004</v>
      </c>
    </row>
    <row r="1378" spans="1:8" ht="16.5" x14ac:dyDescent="0.25">
      <c r="A1378" s="55" t="s">
        <v>4073</v>
      </c>
      <c r="B1378" s="56" t="s">
        <v>4098</v>
      </c>
      <c r="C1378" s="57" t="s">
        <v>4099</v>
      </c>
      <c r="D1378" s="56" t="s">
        <v>6792</v>
      </c>
      <c r="E1378" s="56" t="s">
        <v>19</v>
      </c>
      <c r="F1378" s="58">
        <v>3</v>
      </c>
      <c r="G1378" s="59">
        <f>VLOOKUP(B1378,'[3]COM DESONERAÇÃO'!$B$12:$H$2288,6,FALSE)</f>
        <v>203.14</v>
      </c>
      <c r="H1378" s="60">
        <f t="shared" si="23"/>
        <v>609.41999999999996</v>
      </c>
    </row>
    <row r="1379" spans="1:8" ht="16.5" x14ac:dyDescent="0.25">
      <c r="A1379" s="55" t="s">
        <v>4076</v>
      </c>
      <c r="B1379" s="56" t="s">
        <v>4101</v>
      </c>
      <c r="C1379" s="57" t="s">
        <v>4102</v>
      </c>
      <c r="D1379" s="56" t="s">
        <v>6792</v>
      </c>
      <c r="E1379" s="56" t="s">
        <v>19</v>
      </c>
      <c r="F1379" s="58">
        <v>3</v>
      </c>
      <c r="G1379" s="59">
        <f>VLOOKUP(B1379,'[3]COM DESONERAÇÃO'!$B$12:$H$2288,6,FALSE)</f>
        <v>350.7</v>
      </c>
      <c r="H1379" s="60">
        <f t="shared" si="23"/>
        <v>1052.0999999999999</v>
      </c>
    </row>
    <row r="1380" spans="1:8" x14ac:dyDescent="0.25">
      <c r="A1380" s="55" t="s">
        <v>4079</v>
      </c>
      <c r="B1380" s="56" t="s">
        <v>4104</v>
      </c>
      <c r="C1380" s="57" t="s">
        <v>4105</v>
      </c>
      <c r="D1380" s="56" t="s">
        <v>6792</v>
      </c>
      <c r="E1380" s="56" t="s">
        <v>19</v>
      </c>
      <c r="F1380" s="58">
        <v>15</v>
      </c>
      <c r="G1380" s="59">
        <f>VLOOKUP(B1380,'[3]COM DESONERAÇÃO'!$B$12:$H$2288,6,FALSE)</f>
        <v>51.46</v>
      </c>
      <c r="H1380" s="60">
        <f t="shared" si="23"/>
        <v>771.9</v>
      </c>
    </row>
    <row r="1381" spans="1:8" x14ac:dyDescent="0.25">
      <c r="A1381" s="55" t="s">
        <v>4082</v>
      </c>
      <c r="B1381" s="56" t="s">
        <v>4107</v>
      </c>
      <c r="C1381" s="57" t="s">
        <v>4108</v>
      </c>
      <c r="D1381" s="56" t="s">
        <v>6792</v>
      </c>
      <c r="E1381" s="56" t="s">
        <v>19</v>
      </c>
      <c r="F1381" s="58">
        <v>100</v>
      </c>
      <c r="G1381" s="59">
        <f>VLOOKUP(B1381,'[3]COM DESONERAÇÃO'!$B$12:$H$2288,6,FALSE)</f>
        <v>80.790000000000006</v>
      </c>
      <c r="H1381" s="60">
        <f t="shared" si="23"/>
        <v>8079</v>
      </c>
    </row>
    <row r="1382" spans="1:8" x14ac:dyDescent="0.25">
      <c r="A1382" s="55" t="s">
        <v>4085</v>
      </c>
      <c r="B1382" s="56" t="s">
        <v>4110</v>
      </c>
      <c r="C1382" s="57" t="s">
        <v>4111</v>
      </c>
      <c r="D1382" s="56" t="s">
        <v>6792</v>
      </c>
      <c r="E1382" s="56" t="s">
        <v>19</v>
      </c>
      <c r="F1382" s="58">
        <v>4</v>
      </c>
      <c r="G1382" s="59">
        <f>VLOOKUP(B1382,'[3]COM DESONERAÇÃO'!$B$12:$H$2288,6,FALSE)</f>
        <v>21.48</v>
      </c>
      <c r="H1382" s="60">
        <f t="shared" si="23"/>
        <v>85.92</v>
      </c>
    </row>
    <row r="1383" spans="1:8" x14ac:dyDescent="0.25">
      <c r="A1383" s="55" t="s">
        <v>4088</v>
      </c>
      <c r="B1383" s="56" t="s">
        <v>4113</v>
      </c>
      <c r="C1383" s="57" t="s">
        <v>4114</v>
      </c>
      <c r="D1383" s="56" t="s">
        <v>6792</v>
      </c>
      <c r="E1383" s="56" t="s">
        <v>19</v>
      </c>
      <c r="F1383" s="58">
        <v>12</v>
      </c>
      <c r="G1383" s="59">
        <f>VLOOKUP(B1383,'[3]COM DESONERAÇÃO'!$B$12:$H$2288,6,FALSE)</f>
        <v>63.54</v>
      </c>
      <c r="H1383" s="60">
        <f t="shared" si="23"/>
        <v>762.48</v>
      </c>
    </row>
    <row r="1384" spans="1:8" x14ac:dyDescent="0.25">
      <c r="A1384" s="55" t="s">
        <v>4091</v>
      </c>
      <c r="B1384" s="56" t="s">
        <v>4116</v>
      </c>
      <c r="C1384" s="57" t="s">
        <v>4117</v>
      </c>
      <c r="D1384" s="56" t="s">
        <v>6792</v>
      </c>
      <c r="E1384" s="56" t="s">
        <v>19</v>
      </c>
      <c r="F1384" s="58">
        <v>141</v>
      </c>
      <c r="G1384" s="59">
        <f>VLOOKUP(B1384,'[3]COM DESONERAÇÃO'!$B$12:$H$2288,6,FALSE)</f>
        <v>6.77</v>
      </c>
      <c r="H1384" s="60">
        <f t="shared" si="23"/>
        <v>954.57</v>
      </c>
    </row>
    <row r="1385" spans="1:8" x14ac:dyDescent="0.25">
      <c r="A1385" s="55" t="s">
        <v>4094</v>
      </c>
      <c r="B1385" s="56" t="s">
        <v>4119</v>
      </c>
      <c r="C1385" s="57" t="s">
        <v>4120</v>
      </c>
      <c r="D1385" s="56" t="s">
        <v>6792</v>
      </c>
      <c r="E1385" s="56" t="s">
        <v>19</v>
      </c>
      <c r="F1385" s="58">
        <v>3</v>
      </c>
      <c r="G1385" s="59">
        <f>VLOOKUP(B1385,'[3]COM DESONERAÇÃO'!$B$12:$H$2288,6,FALSE)</f>
        <v>34.17</v>
      </c>
      <c r="H1385" s="60">
        <f t="shared" si="23"/>
        <v>102.51</v>
      </c>
    </row>
    <row r="1386" spans="1:8" x14ac:dyDescent="0.25">
      <c r="A1386" s="55" t="s">
        <v>4097</v>
      </c>
      <c r="B1386" s="56" t="s">
        <v>4122</v>
      </c>
      <c r="C1386" s="57" t="s">
        <v>4123</v>
      </c>
      <c r="D1386" s="56" t="s">
        <v>6792</v>
      </c>
      <c r="E1386" s="56" t="s">
        <v>68</v>
      </c>
      <c r="F1386" s="58">
        <v>5</v>
      </c>
      <c r="G1386" s="59">
        <f>VLOOKUP(B1386,'[3]COM DESONERAÇÃO'!$B$12:$H$2288,6,FALSE)</f>
        <v>25.57</v>
      </c>
      <c r="H1386" s="60">
        <f t="shared" si="23"/>
        <v>127.85</v>
      </c>
    </row>
    <row r="1387" spans="1:8" x14ac:dyDescent="0.25">
      <c r="A1387" s="55" t="s">
        <v>4100</v>
      </c>
      <c r="B1387" s="56" t="s">
        <v>4127</v>
      </c>
      <c r="C1387" s="57" t="s">
        <v>4128</v>
      </c>
      <c r="D1387" s="56" t="s">
        <v>6792</v>
      </c>
      <c r="E1387" s="56" t="s">
        <v>19</v>
      </c>
      <c r="F1387" s="58">
        <v>5</v>
      </c>
      <c r="G1387" s="59">
        <f>VLOOKUP(B1387,'[3]COM DESONERAÇÃO'!$B$12:$H$2288,6,FALSE)</f>
        <v>109.57</v>
      </c>
      <c r="H1387" s="60">
        <f t="shared" si="23"/>
        <v>547.85</v>
      </c>
    </row>
    <row r="1388" spans="1:8" x14ac:dyDescent="0.25">
      <c r="A1388" s="55" t="s">
        <v>4103</v>
      </c>
      <c r="B1388" s="56" t="s">
        <v>4130</v>
      </c>
      <c r="C1388" s="57" t="s">
        <v>4131</v>
      </c>
      <c r="D1388" s="56" t="s">
        <v>6792</v>
      </c>
      <c r="E1388" s="56" t="s">
        <v>19</v>
      </c>
      <c r="F1388" s="58">
        <v>5</v>
      </c>
      <c r="G1388" s="59">
        <f>VLOOKUP(B1388,'[3]COM DESONERAÇÃO'!$B$12:$H$2288,6,FALSE)</f>
        <v>149.74</v>
      </c>
      <c r="H1388" s="60">
        <f t="shared" si="23"/>
        <v>748.7</v>
      </c>
    </row>
    <row r="1389" spans="1:8" x14ac:dyDescent="0.25">
      <c r="A1389" s="55" t="s">
        <v>4106</v>
      </c>
      <c r="B1389" s="56" t="s">
        <v>4133</v>
      </c>
      <c r="C1389" s="57" t="s">
        <v>4134</v>
      </c>
      <c r="D1389" s="56" t="s">
        <v>6792</v>
      </c>
      <c r="E1389" s="56" t="s">
        <v>19</v>
      </c>
      <c r="F1389" s="58">
        <v>9</v>
      </c>
      <c r="G1389" s="59">
        <f>VLOOKUP(B1389,'[3]COM DESONERAÇÃO'!$B$12:$H$2288,6,FALSE)</f>
        <v>165.96</v>
      </c>
      <c r="H1389" s="60">
        <f t="shared" si="23"/>
        <v>1493.64</v>
      </c>
    </row>
    <row r="1390" spans="1:8" x14ac:dyDescent="0.25">
      <c r="A1390" s="55" t="s">
        <v>4109</v>
      </c>
      <c r="B1390" s="56" t="s">
        <v>4136</v>
      </c>
      <c r="C1390" s="57" t="s">
        <v>4137</v>
      </c>
      <c r="D1390" s="56" t="s">
        <v>6792</v>
      </c>
      <c r="E1390" s="56" t="s">
        <v>19</v>
      </c>
      <c r="F1390" s="58">
        <v>5</v>
      </c>
      <c r="G1390" s="59">
        <f>VLOOKUP(B1390,'[3]COM DESONERAÇÃO'!$B$12:$H$2288,6,FALSE)</f>
        <v>121.48</v>
      </c>
      <c r="H1390" s="60">
        <f t="shared" si="23"/>
        <v>607.4</v>
      </c>
    </row>
    <row r="1391" spans="1:8" x14ac:dyDescent="0.25">
      <c r="A1391" s="55" t="s">
        <v>4112</v>
      </c>
      <c r="B1391" s="56" t="s">
        <v>4139</v>
      </c>
      <c r="C1391" s="57" t="s">
        <v>4140</v>
      </c>
      <c r="D1391" s="56" t="s">
        <v>6792</v>
      </c>
      <c r="E1391" s="56" t="s">
        <v>19</v>
      </c>
      <c r="F1391" s="58">
        <v>5</v>
      </c>
      <c r="G1391" s="59">
        <f>VLOOKUP(B1391,'[3]COM DESONERAÇÃO'!$B$12:$H$2288,6,FALSE)</f>
        <v>132.19</v>
      </c>
      <c r="H1391" s="60">
        <f t="shared" si="23"/>
        <v>660.95</v>
      </c>
    </row>
    <row r="1392" spans="1:8" x14ac:dyDescent="0.25">
      <c r="A1392" s="55" t="s">
        <v>4115</v>
      </c>
      <c r="B1392" s="56" t="s">
        <v>4142</v>
      </c>
      <c r="C1392" s="57" t="s">
        <v>4143</v>
      </c>
      <c r="D1392" s="56" t="s">
        <v>6792</v>
      </c>
      <c r="E1392" s="56" t="s">
        <v>19</v>
      </c>
      <c r="F1392" s="58">
        <v>5</v>
      </c>
      <c r="G1392" s="59">
        <f>VLOOKUP(B1392,'[3]COM DESONERAÇÃO'!$B$12:$H$2288,6,FALSE)</f>
        <v>202.36</v>
      </c>
      <c r="H1392" s="60">
        <f t="shared" si="23"/>
        <v>1011.8</v>
      </c>
    </row>
    <row r="1393" spans="1:8" x14ac:dyDescent="0.25">
      <c r="A1393" s="55" t="s">
        <v>4118</v>
      </c>
      <c r="B1393" s="56" t="s">
        <v>4145</v>
      </c>
      <c r="C1393" s="57" t="s">
        <v>4146</v>
      </c>
      <c r="D1393" s="56" t="s">
        <v>6792</v>
      </c>
      <c r="E1393" s="56" t="s">
        <v>19</v>
      </c>
      <c r="F1393" s="58">
        <v>5</v>
      </c>
      <c r="G1393" s="59">
        <f>VLOOKUP(B1393,'[3]COM DESONERAÇÃO'!$B$12:$H$2288,6,FALSE)</f>
        <v>77.27</v>
      </c>
      <c r="H1393" s="60">
        <f t="shared" si="23"/>
        <v>386.35</v>
      </c>
    </row>
    <row r="1394" spans="1:8" x14ac:dyDescent="0.25">
      <c r="A1394" s="55" t="s">
        <v>4121</v>
      </c>
      <c r="B1394" s="56" t="s">
        <v>4148</v>
      </c>
      <c r="C1394" s="57" t="s">
        <v>4149</v>
      </c>
      <c r="D1394" s="56" t="s">
        <v>6792</v>
      </c>
      <c r="E1394" s="56" t="s">
        <v>19</v>
      </c>
      <c r="F1394" s="58">
        <v>5</v>
      </c>
      <c r="G1394" s="59">
        <f>VLOOKUP(B1394,'[3]COM DESONERAÇÃO'!$B$12:$H$2288,6,FALSE)</f>
        <v>113.92</v>
      </c>
      <c r="H1394" s="60">
        <f t="shared" si="23"/>
        <v>569.6</v>
      </c>
    </row>
    <row r="1395" spans="1:8" ht="16.5" x14ac:dyDescent="0.25">
      <c r="A1395" s="55" t="s">
        <v>4124</v>
      </c>
      <c r="B1395" s="56" t="s">
        <v>4151</v>
      </c>
      <c r="C1395" s="57" t="s">
        <v>4152</v>
      </c>
      <c r="D1395" s="56" t="s">
        <v>6792</v>
      </c>
      <c r="E1395" s="56" t="s">
        <v>19</v>
      </c>
      <c r="F1395" s="58">
        <v>5</v>
      </c>
      <c r="G1395" s="59">
        <f>VLOOKUP(B1395,'[3]COM DESONERAÇÃO'!$B$12:$H$2288,6,FALSE)</f>
        <v>121.96</v>
      </c>
      <c r="H1395" s="60">
        <f t="shared" si="23"/>
        <v>609.79999999999995</v>
      </c>
    </row>
    <row r="1396" spans="1:8" ht="16.5" x14ac:dyDescent="0.25">
      <c r="A1396" s="55" t="s">
        <v>4125</v>
      </c>
      <c r="B1396" s="56" t="s">
        <v>4154</v>
      </c>
      <c r="C1396" s="57" t="s">
        <v>4155</v>
      </c>
      <c r="D1396" s="56" t="s">
        <v>6792</v>
      </c>
      <c r="E1396" s="56" t="s">
        <v>19</v>
      </c>
      <c r="F1396" s="58">
        <v>5</v>
      </c>
      <c r="G1396" s="59">
        <f>VLOOKUP(B1396,'[3]COM DESONERAÇÃO'!$B$12:$H$2288,6,FALSE)</f>
        <v>137.05000000000001</v>
      </c>
      <c r="H1396" s="60">
        <f t="shared" si="23"/>
        <v>685.25</v>
      </c>
    </row>
    <row r="1397" spans="1:8" ht="16.5" x14ac:dyDescent="0.25">
      <c r="A1397" s="55" t="s">
        <v>4126</v>
      </c>
      <c r="B1397" s="56" t="s">
        <v>4157</v>
      </c>
      <c r="C1397" s="57" t="s">
        <v>4158</v>
      </c>
      <c r="D1397" s="56" t="s">
        <v>6792</v>
      </c>
      <c r="E1397" s="56" t="s">
        <v>19</v>
      </c>
      <c r="F1397" s="58">
        <v>5</v>
      </c>
      <c r="G1397" s="59">
        <f>VLOOKUP(B1397,'[3]COM DESONERAÇÃO'!$B$12:$H$2288,6,FALSE)</f>
        <v>265.52999999999997</v>
      </c>
      <c r="H1397" s="60">
        <f t="shared" si="23"/>
        <v>1327.65</v>
      </c>
    </row>
    <row r="1398" spans="1:8" ht="16.5" x14ac:dyDescent="0.25">
      <c r="A1398" s="55" t="s">
        <v>4129</v>
      </c>
      <c r="B1398" s="56" t="s">
        <v>4160</v>
      </c>
      <c r="C1398" s="57" t="s">
        <v>4161</v>
      </c>
      <c r="D1398" s="56" t="s">
        <v>6792</v>
      </c>
      <c r="E1398" s="56" t="s">
        <v>19</v>
      </c>
      <c r="F1398" s="58">
        <v>5</v>
      </c>
      <c r="G1398" s="59">
        <f>VLOOKUP(B1398,'[3]COM DESONERAÇÃO'!$B$12:$H$2288,6,FALSE)</f>
        <v>258.08999999999997</v>
      </c>
      <c r="H1398" s="60">
        <f t="shared" si="23"/>
        <v>1290.45</v>
      </c>
    </row>
    <row r="1399" spans="1:8" ht="16.5" x14ac:dyDescent="0.25">
      <c r="A1399" s="55" t="s">
        <v>4132</v>
      </c>
      <c r="B1399" s="56" t="s">
        <v>4163</v>
      </c>
      <c r="C1399" s="57" t="s">
        <v>4164</v>
      </c>
      <c r="D1399" s="56" t="s">
        <v>6792</v>
      </c>
      <c r="E1399" s="56" t="s">
        <v>19</v>
      </c>
      <c r="F1399" s="58">
        <v>5</v>
      </c>
      <c r="G1399" s="59">
        <f>VLOOKUP(B1399,'[3]COM DESONERAÇÃO'!$B$12:$H$2288,6,FALSE)</f>
        <v>178</v>
      </c>
      <c r="H1399" s="60">
        <f t="shared" si="23"/>
        <v>890</v>
      </c>
    </row>
    <row r="1400" spans="1:8" ht="16.5" x14ac:dyDescent="0.25">
      <c r="A1400" s="55" t="s">
        <v>4135</v>
      </c>
      <c r="B1400" s="56" t="s">
        <v>4166</v>
      </c>
      <c r="C1400" s="57" t="s">
        <v>4167</v>
      </c>
      <c r="D1400" s="56" t="s">
        <v>6792</v>
      </c>
      <c r="E1400" s="56" t="s">
        <v>19</v>
      </c>
      <c r="F1400" s="58">
        <v>5</v>
      </c>
      <c r="G1400" s="59">
        <f>VLOOKUP(B1400,'[3]COM DESONERAÇÃO'!$B$12:$H$2288,6,FALSE)</f>
        <v>197.89</v>
      </c>
      <c r="H1400" s="60">
        <f t="shared" si="23"/>
        <v>989.45</v>
      </c>
    </row>
    <row r="1401" spans="1:8" x14ac:dyDescent="0.25">
      <c r="A1401" s="55" t="s">
        <v>4138</v>
      </c>
      <c r="B1401" s="56" t="s">
        <v>4169</v>
      </c>
      <c r="C1401" s="57" t="s">
        <v>4170</v>
      </c>
      <c r="D1401" s="56" t="s">
        <v>6792</v>
      </c>
      <c r="E1401" s="56" t="s">
        <v>19</v>
      </c>
      <c r="F1401" s="58">
        <v>600</v>
      </c>
      <c r="G1401" s="59">
        <f>VLOOKUP(B1401,'[3]COM DESONERAÇÃO'!$B$12:$H$2288,6,FALSE)</f>
        <v>26.14</v>
      </c>
      <c r="H1401" s="60">
        <f t="shared" si="23"/>
        <v>15684</v>
      </c>
    </row>
    <row r="1402" spans="1:8" x14ac:dyDescent="0.25">
      <c r="A1402" s="55" t="s">
        <v>4141</v>
      </c>
      <c r="B1402" s="56" t="s">
        <v>4172</v>
      </c>
      <c r="C1402" s="57" t="s">
        <v>4173</v>
      </c>
      <c r="D1402" s="56" t="s">
        <v>6792</v>
      </c>
      <c r="E1402" s="56" t="s">
        <v>19</v>
      </c>
      <c r="F1402" s="58">
        <v>101</v>
      </c>
      <c r="G1402" s="59">
        <f>VLOOKUP(B1402,'[3]COM DESONERAÇÃO'!$B$12:$H$2288,6,FALSE)</f>
        <v>25.86</v>
      </c>
      <c r="H1402" s="60">
        <f t="shared" ref="H1402:H1456" si="24">ROUND(F1402*G1402,2)</f>
        <v>2611.86</v>
      </c>
    </row>
    <row r="1403" spans="1:8" x14ac:dyDescent="0.25">
      <c r="A1403" s="55" t="s">
        <v>4144</v>
      </c>
      <c r="B1403" s="56" t="s">
        <v>4175</v>
      </c>
      <c r="C1403" s="57" t="s">
        <v>4176</v>
      </c>
      <c r="D1403" s="56" t="s">
        <v>6792</v>
      </c>
      <c r="E1403" s="56" t="s">
        <v>19</v>
      </c>
      <c r="F1403" s="58">
        <v>5</v>
      </c>
      <c r="G1403" s="59">
        <f>VLOOKUP(B1403,'[3]COM DESONERAÇÃO'!$B$12:$H$2288,6,FALSE)</f>
        <v>48.83</v>
      </c>
      <c r="H1403" s="60">
        <f t="shared" si="24"/>
        <v>244.15</v>
      </c>
    </row>
    <row r="1404" spans="1:8" x14ac:dyDescent="0.25">
      <c r="A1404" s="55" t="s">
        <v>4147</v>
      </c>
      <c r="B1404" s="56" t="s">
        <v>4178</v>
      </c>
      <c r="C1404" s="57" t="s">
        <v>4179</v>
      </c>
      <c r="D1404" s="56" t="s">
        <v>6792</v>
      </c>
      <c r="E1404" s="56" t="s">
        <v>19</v>
      </c>
      <c r="F1404" s="58">
        <v>8</v>
      </c>
      <c r="G1404" s="59">
        <f>VLOOKUP(B1404,'[3]COM DESONERAÇÃO'!$B$12:$H$2288,6,FALSE)</f>
        <v>55.66</v>
      </c>
      <c r="H1404" s="60">
        <f t="shared" si="24"/>
        <v>445.28</v>
      </c>
    </row>
    <row r="1405" spans="1:8" x14ac:dyDescent="0.25">
      <c r="A1405" s="55" t="s">
        <v>4150</v>
      </c>
      <c r="B1405" s="56" t="s">
        <v>4181</v>
      </c>
      <c r="C1405" s="57" t="s">
        <v>4182</v>
      </c>
      <c r="D1405" s="56" t="s">
        <v>6792</v>
      </c>
      <c r="E1405" s="56" t="s">
        <v>19</v>
      </c>
      <c r="F1405" s="58">
        <v>96</v>
      </c>
      <c r="G1405" s="59">
        <f>VLOOKUP(B1405,'[3]COM DESONERAÇÃO'!$B$12:$H$2288,6,FALSE)</f>
        <v>106.72</v>
      </c>
      <c r="H1405" s="60">
        <f t="shared" si="24"/>
        <v>10245.120000000001</v>
      </c>
    </row>
    <row r="1406" spans="1:8" x14ac:dyDescent="0.25">
      <c r="A1406" s="55" t="s">
        <v>4153</v>
      </c>
      <c r="B1406" s="56" t="s">
        <v>4184</v>
      </c>
      <c r="C1406" s="57" t="s">
        <v>4185</v>
      </c>
      <c r="D1406" s="56" t="s">
        <v>6792</v>
      </c>
      <c r="E1406" s="56" t="s">
        <v>19</v>
      </c>
      <c r="F1406" s="58">
        <v>5</v>
      </c>
      <c r="G1406" s="59">
        <f>VLOOKUP(B1406,'[3]COM DESONERAÇÃO'!$B$12:$H$2288,6,FALSE)</f>
        <v>13.18</v>
      </c>
      <c r="H1406" s="60">
        <f t="shared" si="24"/>
        <v>65.900000000000006</v>
      </c>
    </row>
    <row r="1407" spans="1:8" x14ac:dyDescent="0.25">
      <c r="A1407" s="55" t="s">
        <v>4156</v>
      </c>
      <c r="B1407" s="56" t="s">
        <v>4187</v>
      </c>
      <c r="C1407" s="57" t="s">
        <v>4188</v>
      </c>
      <c r="D1407" s="56" t="s">
        <v>6792</v>
      </c>
      <c r="E1407" s="56" t="s">
        <v>19</v>
      </c>
      <c r="F1407" s="58">
        <v>5</v>
      </c>
      <c r="G1407" s="59">
        <f>VLOOKUP(B1407,'[3]COM DESONERAÇÃO'!$B$12:$H$2288,6,FALSE)</f>
        <v>363.5</v>
      </c>
      <c r="H1407" s="60">
        <f t="shared" si="24"/>
        <v>1817.5</v>
      </c>
    </row>
    <row r="1408" spans="1:8" x14ac:dyDescent="0.25">
      <c r="A1408" s="55" t="s">
        <v>6826</v>
      </c>
      <c r="B1408" s="56" t="s">
        <v>4190</v>
      </c>
      <c r="C1408" s="57" t="s">
        <v>4191</v>
      </c>
      <c r="D1408" s="56" t="s">
        <v>6792</v>
      </c>
      <c r="E1408" s="56" t="s">
        <v>19</v>
      </c>
      <c r="F1408" s="58">
        <v>5</v>
      </c>
      <c r="G1408" s="59">
        <f>VLOOKUP(B1408,'[3]COM DESONERAÇÃO'!$B$12:$H$2288,6,FALSE)</f>
        <v>460.7</v>
      </c>
      <c r="H1408" s="60">
        <f t="shared" si="24"/>
        <v>2303.5</v>
      </c>
    </row>
    <row r="1409" spans="1:8" x14ac:dyDescent="0.25">
      <c r="A1409" s="55" t="s">
        <v>4159</v>
      </c>
      <c r="B1409" s="56" t="s">
        <v>4193</v>
      </c>
      <c r="C1409" s="57" t="s">
        <v>4194</v>
      </c>
      <c r="D1409" s="56" t="s">
        <v>6792</v>
      </c>
      <c r="E1409" s="56" t="s">
        <v>19</v>
      </c>
      <c r="F1409" s="58">
        <v>5</v>
      </c>
      <c r="G1409" s="59">
        <f>VLOOKUP(B1409,'[3]COM DESONERAÇÃO'!$B$12:$H$2288,6,FALSE)</f>
        <v>116.92</v>
      </c>
      <c r="H1409" s="60">
        <f t="shared" si="24"/>
        <v>584.6</v>
      </c>
    </row>
    <row r="1410" spans="1:8" x14ac:dyDescent="0.25">
      <c r="A1410" s="55" t="s">
        <v>4162</v>
      </c>
      <c r="B1410" s="56" t="s">
        <v>4196</v>
      </c>
      <c r="C1410" s="57" t="s">
        <v>4197</v>
      </c>
      <c r="D1410" s="56" t="s">
        <v>6792</v>
      </c>
      <c r="E1410" s="56" t="s">
        <v>19</v>
      </c>
      <c r="F1410" s="58">
        <v>5</v>
      </c>
      <c r="G1410" s="59">
        <f>VLOOKUP(B1410,'[3]COM DESONERAÇÃO'!$B$12:$H$2288,6,FALSE)</f>
        <v>346.09</v>
      </c>
      <c r="H1410" s="60">
        <f t="shared" si="24"/>
        <v>1730.45</v>
      </c>
    </row>
    <row r="1411" spans="1:8" x14ac:dyDescent="0.25">
      <c r="A1411" s="55" t="s">
        <v>4165</v>
      </c>
      <c r="B1411" s="56" t="s">
        <v>4199</v>
      </c>
      <c r="C1411" s="57" t="s">
        <v>4200</v>
      </c>
      <c r="D1411" s="56" t="s">
        <v>6792</v>
      </c>
      <c r="E1411" s="56" t="s">
        <v>19</v>
      </c>
      <c r="F1411" s="58">
        <v>5</v>
      </c>
      <c r="G1411" s="59">
        <f>VLOOKUP(B1411,'[3]COM DESONERAÇÃO'!$B$12:$H$2288,6,FALSE)</f>
        <v>274.08999999999997</v>
      </c>
      <c r="H1411" s="60">
        <f t="shared" si="24"/>
        <v>1370.45</v>
      </c>
    </row>
    <row r="1412" spans="1:8" ht="33" x14ac:dyDescent="0.25">
      <c r="A1412" s="55" t="s">
        <v>4168</v>
      </c>
      <c r="B1412" s="56" t="s">
        <v>4202</v>
      </c>
      <c r="C1412" s="57" t="s">
        <v>6845</v>
      </c>
      <c r="D1412" s="56" t="s">
        <v>11</v>
      </c>
      <c r="E1412" s="56" t="s">
        <v>19</v>
      </c>
      <c r="F1412" s="58">
        <v>6</v>
      </c>
      <c r="G1412" s="59">
        <f>VLOOKUP(B1412,'[3]COM DESONERAÇÃO'!$B$12:$H$2288,6,FALSE)</f>
        <v>154.85</v>
      </c>
      <c r="H1412" s="60">
        <f t="shared" si="24"/>
        <v>929.1</v>
      </c>
    </row>
    <row r="1413" spans="1:8" x14ac:dyDescent="0.25">
      <c r="A1413" s="55" t="s">
        <v>4171</v>
      </c>
      <c r="B1413" s="56" t="s">
        <v>4204</v>
      </c>
      <c r="C1413" s="57" t="s">
        <v>4205</v>
      </c>
      <c r="D1413" s="56" t="s">
        <v>6792</v>
      </c>
      <c r="E1413" s="56" t="s">
        <v>19</v>
      </c>
      <c r="F1413" s="58">
        <v>5</v>
      </c>
      <c r="G1413" s="59">
        <f>VLOOKUP(B1413,'[3]COM DESONERAÇÃO'!$B$12:$H$2288,6,FALSE)</f>
        <v>206.36</v>
      </c>
      <c r="H1413" s="60">
        <f t="shared" si="24"/>
        <v>1031.8</v>
      </c>
    </row>
    <row r="1414" spans="1:8" x14ac:dyDescent="0.25">
      <c r="A1414" s="55" t="s">
        <v>4174</v>
      </c>
      <c r="B1414" s="56" t="s">
        <v>4207</v>
      </c>
      <c r="C1414" s="57" t="s">
        <v>4208</v>
      </c>
      <c r="D1414" s="56" t="s">
        <v>6792</v>
      </c>
      <c r="E1414" s="56" t="s">
        <v>19</v>
      </c>
      <c r="F1414" s="58">
        <v>5</v>
      </c>
      <c r="G1414" s="59">
        <f>VLOOKUP(B1414,'[3]COM DESONERAÇÃO'!$B$12:$H$2288,6,FALSE)</f>
        <v>442.54</v>
      </c>
      <c r="H1414" s="60">
        <f t="shared" si="24"/>
        <v>2212.6999999999998</v>
      </c>
    </row>
    <row r="1415" spans="1:8" x14ac:dyDescent="0.25">
      <c r="A1415" s="55" t="s">
        <v>4177</v>
      </c>
      <c r="B1415" s="56" t="s">
        <v>4210</v>
      </c>
      <c r="C1415" s="57" t="s">
        <v>4211</v>
      </c>
      <c r="D1415" s="56" t="s">
        <v>6792</v>
      </c>
      <c r="E1415" s="56" t="s">
        <v>19</v>
      </c>
      <c r="F1415" s="58">
        <v>5</v>
      </c>
      <c r="G1415" s="59">
        <f>VLOOKUP(B1415,'[3]COM DESONERAÇÃO'!$B$12:$H$2288,6,FALSE)</f>
        <v>1617.73</v>
      </c>
      <c r="H1415" s="60">
        <f t="shared" si="24"/>
        <v>8088.65</v>
      </c>
    </row>
    <row r="1416" spans="1:8" x14ac:dyDescent="0.25">
      <c r="A1416" s="55" t="s">
        <v>4180</v>
      </c>
      <c r="B1416" s="56" t="s">
        <v>4213</v>
      </c>
      <c r="C1416" s="57" t="s">
        <v>4214</v>
      </c>
      <c r="D1416" s="56" t="s">
        <v>6792</v>
      </c>
      <c r="E1416" s="56" t="s">
        <v>19</v>
      </c>
      <c r="F1416" s="58">
        <v>5</v>
      </c>
      <c r="G1416" s="59">
        <f>VLOOKUP(B1416,'[3]COM DESONERAÇÃO'!$B$12:$H$2288,6,FALSE)</f>
        <v>2075.52</v>
      </c>
      <c r="H1416" s="60">
        <f t="shared" si="24"/>
        <v>10377.6</v>
      </c>
    </row>
    <row r="1417" spans="1:8" x14ac:dyDescent="0.25">
      <c r="A1417" s="55" t="s">
        <v>4183</v>
      </c>
      <c r="B1417" s="56" t="s">
        <v>4216</v>
      </c>
      <c r="C1417" s="57" t="s">
        <v>4217</v>
      </c>
      <c r="D1417" s="56" t="s">
        <v>6792</v>
      </c>
      <c r="E1417" s="56" t="s">
        <v>19</v>
      </c>
      <c r="F1417" s="58">
        <v>5</v>
      </c>
      <c r="G1417" s="59">
        <f>VLOOKUP(B1417,'[3]COM DESONERAÇÃO'!$B$12:$H$2288,6,FALSE)</f>
        <v>4687.99</v>
      </c>
      <c r="H1417" s="60">
        <f t="shared" si="24"/>
        <v>23439.95</v>
      </c>
    </row>
    <row r="1418" spans="1:8" x14ac:dyDescent="0.25">
      <c r="A1418" s="55" t="s">
        <v>4186</v>
      </c>
      <c r="B1418" s="56" t="s">
        <v>4219</v>
      </c>
      <c r="C1418" s="57" t="s">
        <v>4220</v>
      </c>
      <c r="D1418" s="56" t="s">
        <v>6792</v>
      </c>
      <c r="E1418" s="56" t="s">
        <v>19</v>
      </c>
      <c r="F1418" s="58">
        <v>5</v>
      </c>
      <c r="G1418" s="59">
        <f>VLOOKUP(B1418,'[3]COM DESONERAÇÃO'!$B$12:$H$2288,6,FALSE)</f>
        <v>1824.77</v>
      </c>
      <c r="H1418" s="60">
        <f t="shared" si="24"/>
        <v>9123.85</v>
      </c>
    </row>
    <row r="1419" spans="1:8" ht="24.75" x14ac:dyDescent="0.25">
      <c r="A1419" s="55" t="s">
        <v>4189</v>
      </c>
      <c r="B1419" s="56" t="s">
        <v>4222</v>
      </c>
      <c r="C1419" s="57" t="s">
        <v>4223</v>
      </c>
      <c r="D1419" s="56" t="s">
        <v>11</v>
      </c>
      <c r="E1419" s="56" t="s">
        <v>19</v>
      </c>
      <c r="F1419" s="58">
        <v>72</v>
      </c>
      <c r="G1419" s="59">
        <f>VLOOKUP(B1419,'[3]COM DESONERAÇÃO'!$B$12:$H$2288,6,FALSE)</f>
        <v>41.19</v>
      </c>
      <c r="H1419" s="60">
        <f t="shared" si="24"/>
        <v>2965.68</v>
      </c>
    </row>
    <row r="1420" spans="1:8" ht="24.75" x14ac:dyDescent="0.25">
      <c r="A1420" s="55" t="s">
        <v>4192</v>
      </c>
      <c r="B1420" s="56" t="s">
        <v>4225</v>
      </c>
      <c r="C1420" s="57" t="s">
        <v>4226</v>
      </c>
      <c r="D1420" s="56" t="s">
        <v>11</v>
      </c>
      <c r="E1420" s="56" t="s">
        <v>19</v>
      </c>
      <c r="F1420" s="58">
        <v>37</v>
      </c>
      <c r="G1420" s="59">
        <f>VLOOKUP(B1420,'[3]COM DESONERAÇÃO'!$B$12:$H$2288,6,FALSE)</f>
        <v>44.99</v>
      </c>
      <c r="H1420" s="60">
        <f t="shared" si="24"/>
        <v>1664.63</v>
      </c>
    </row>
    <row r="1421" spans="1:8" x14ac:dyDescent="0.25">
      <c r="A1421" s="55" t="s">
        <v>4195</v>
      </c>
      <c r="B1421" s="56" t="s">
        <v>4228</v>
      </c>
      <c r="C1421" s="57" t="s">
        <v>4229</v>
      </c>
      <c r="D1421" s="56" t="s">
        <v>6792</v>
      </c>
      <c r="E1421" s="56" t="s">
        <v>19</v>
      </c>
      <c r="F1421" s="58">
        <v>25</v>
      </c>
      <c r="G1421" s="59">
        <f>VLOOKUP(B1421,'[3]COM DESONERAÇÃO'!$B$12:$H$2288,6,FALSE)</f>
        <v>75.86</v>
      </c>
      <c r="H1421" s="60">
        <f t="shared" si="24"/>
        <v>1896.5</v>
      </c>
    </row>
    <row r="1422" spans="1:8" x14ac:dyDescent="0.25">
      <c r="A1422" s="55" t="s">
        <v>4198</v>
      </c>
      <c r="B1422" s="56" t="s">
        <v>4231</v>
      </c>
      <c r="C1422" s="57" t="s">
        <v>4232</v>
      </c>
      <c r="D1422" s="56" t="s">
        <v>6792</v>
      </c>
      <c r="E1422" s="56" t="s">
        <v>19</v>
      </c>
      <c r="F1422" s="58">
        <v>9</v>
      </c>
      <c r="G1422" s="59">
        <f>VLOOKUP(B1422,'[3]COM DESONERAÇÃO'!$B$12:$H$2288,6,FALSE)</f>
        <v>102</v>
      </c>
      <c r="H1422" s="60">
        <f t="shared" si="24"/>
        <v>918</v>
      </c>
    </row>
    <row r="1423" spans="1:8" x14ac:dyDescent="0.25">
      <c r="A1423" s="55" t="s">
        <v>4201</v>
      </c>
      <c r="B1423" s="56" t="s">
        <v>4234</v>
      </c>
      <c r="C1423" s="57" t="s">
        <v>4235</v>
      </c>
      <c r="D1423" s="56" t="s">
        <v>6792</v>
      </c>
      <c r="E1423" s="56" t="s">
        <v>19</v>
      </c>
      <c r="F1423" s="58">
        <v>1006</v>
      </c>
      <c r="G1423" s="59">
        <f>VLOOKUP(B1423,'[3]COM DESONERAÇÃO'!$B$12:$H$2288,6,FALSE)</f>
        <v>38.979999999999997</v>
      </c>
      <c r="H1423" s="60">
        <f t="shared" si="24"/>
        <v>39213.879999999997</v>
      </c>
    </row>
    <row r="1424" spans="1:8" x14ac:dyDescent="0.25">
      <c r="A1424" s="55" t="s">
        <v>4203</v>
      </c>
      <c r="B1424" s="56" t="s">
        <v>4237</v>
      </c>
      <c r="C1424" s="57" t="s">
        <v>4238</v>
      </c>
      <c r="D1424" s="56" t="s">
        <v>6792</v>
      </c>
      <c r="E1424" s="56" t="s">
        <v>19</v>
      </c>
      <c r="F1424" s="58">
        <v>5</v>
      </c>
      <c r="G1424" s="59">
        <f>VLOOKUP(B1424,'[3]COM DESONERAÇÃO'!$B$12:$H$2288,6,FALSE)</f>
        <v>43.58</v>
      </c>
      <c r="H1424" s="60">
        <f t="shared" si="24"/>
        <v>217.9</v>
      </c>
    </row>
    <row r="1425" spans="1:8" x14ac:dyDescent="0.25">
      <c r="A1425" s="55" t="s">
        <v>4206</v>
      </c>
      <c r="B1425" s="56" t="s">
        <v>4240</v>
      </c>
      <c r="C1425" s="57" t="s">
        <v>4241</v>
      </c>
      <c r="D1425" s="56" t="s">
        <v>6792</v>
      </c>
      <c r="E1425" s="56" t="s">
        <v>19</v>
      </c>
      <c r="F1425" s="58">
        <v>5</v>
      </c>
      <c r="G1425" s="59">
        <f>VLOOKUP(B1425,'[3]COM DESONERAÇÃO'!$B$12:$H$2288,6,FALSE)</f>
        <v>1140.97</v>
      </c>
      <c r="H1425" s="60">
        <f t="shared" si="24"/>
        <v>5704.85</v>
      </c>
    </row>
    <row r="1426" spans="1:8" x14ac:dyDescent="0.25">
      <c r="A1426" s="55" t="s">
        <v>4209</v>
      </c>
      <c r="B1426" s="56" t="s">
        <v>4243</v>
      </c>
      <c r="C1426" s="57" t="s">
        <v>4244</v>
      </c>
      <c r="D1426" s="56" t="s">
        <v>6792</v>
      </c>
      <c r="E1426" s="56" t="s">
        <v>19</v>
      </c>
      <c r="F1426" s="58">
        <v>2</v>
      </c>
      <c r="G1426" s="59">
        <f>VLOOKUP(B1426,'[3]COM DESONERAÇÃO'!$B$12:$H$2288,6,FALSE)</f>
        <v>1302.95</v>
      </c>
      <c r="H1426" s="60">
        <f t="shared" si="24"/>
        <v>2605.9</v>
      </c>
    </row>
    <row r="1427" spans="1:8" x14ac:dyDescent="0.25">
      <c r="A1427" s="55" t="s">
        <v>4212</v>
      </c>
      <c r="B1427" s="56" t="s">
        <v>4246</v>
      </c>
      <c r="C1427" s="57" t="s">
        <v>4247</v>
      </c>
      <c r="D1427" s="56" t="s">
        <v>6792</v>
      </c>
      <c r="E1427" s="56" t="s">
        <v>19</v>
      </c>
      <c r="F1427" s="58">
        <v>2</v>
      </c>
      <c r="G1427" s="59">
        <f>VLOOKUP(B1427,'[3]COM DESONERAÇÃO'!$B$12:$H$2288,6,FALSE)</f>
        <v>1425.09</v>
      </c>
      <c r="H1427" s="60">
        <f t="shared" si="24"/>
        <v>2850.18</v>
      </c>
    </row>
    <row r="1428" spans="1:8" x14ac:dyDescent="0.25">
      <c r="A1428" s="55" t="s">
        <v>4215</v>
      </c>
      <c r="B1428" s="56" t="s">
        <v>4249</v>
      </c>
      <c r="C1428" s="57" t="s">
        <v>4250</v>
      </c>
      <c r="D1428" s="56" t="s">
        <v>6792</v>
      </c>
      <c r="E1428" s="56" t="s">
        <v>19</v>
      </c>
      <c r="F1428" s="58">
        <v>5</v>
      </c>
      <c r="G1428" s="59">
        <f>VLOOKUP(B1428,'[3]COM DESONERAÇÃO'!$B$12:$H$2288,6,FALSE)</f>
        <v>1339.87</v>
      </c>
      <c r="H1428" s="60">
        <f t="shared" si="24"/>
        <v>6699.35</v>
      </c>
    </row>
    <row r="1429" spans="1:8" x14ac:dyDescent="0.25">
      <c r="A1429" s="55" t="s">
        <v>4218</v>
      </c>
      <c r="B1429" s="56" t="s">
        <v>4252</v>
      </c>
      <c r="C1429" s="57" t="s">
        <v>4253</v>
      </c>
      <c r="D1429" s="56" t="s">
        <v>6792</v>
      </c>
      <c r="E1429" s="56" t="s">
        <v>19</v>
      </c>
      <c r="F1429" s="58">
        <v>5</v>
      </c>
      <c r="G1429" s="59">
        <f>VLOOKUP(B1429,'[3]COM DESONERAÇÃO'!$B$12:$H$2288,6,FALSE)</f>
        <v>1576.09</v>
      </c>
      <c r="H1429" s="60">
        <f t="shared" si="24"/>
        <v>7880.45</v>
      </c>
    </row>
    <row r="1430" spans="1:8" x14ac:dyDescent="0.25">
      <c r="A1430" s="55" t="s">
        <v>4221</v>
      </c>
      <c r="B1430" s="56" t="s">
        <v>4255</v>
      </c>
      <c r="C1430" s="57" t="s">
        <v>4256</v>
      </c>
      <c r="D1430" s="56" t="s">
        <v>6792</v>
      </c>
      <c r="E1430" s="56" t="s">
        <v>19</v>
      </c>
      <c r="F1430" s="58">
        <v>5</v>
      </c>
      <c r="G1430" s="59">
        <f>VLOOKUP(B1430,'[3]COM DESONERAÇÃO'!$B$12:$H$2288,6,FALSE)</f>
        <v>3614.16</v>
      </c>
      <c r="H1430" s="60">
        <f t="shared" si="24"/>
        <v>18070.8</v>
      </c>
    </row>
    <row r="1431" spans="1:8" x14ac:dyDescent="0.25">
      <c r="A1431" s="55" t="s">
        <v>4224</v>
      </c>
      <c r="B1431" s="56" t="s">
        <v>4258</v>
      </c>
      <c r="C1431" s="57" t="s">
        <v>4259</v>
      </c>
      <c r="D1431" s="56" t="s">
        <v>6840</v>
      </c>
      <c r="E1431" s="56" t="s">
        <v>19</v>
      </c>
      <c r="F1431" s="58">
        <v>5</v>
      </c>
      <c r="G1431" s="59">
        <f>VLOOKUP(B1431,'[3]COM DESONERAÇÃO'!$B$12:$H$2288,6,FALSE)</f>
        <v>22.17</v>
      </c>
      <c r="H1431" s="60">
        <f t="shared" si="24"/>
        <v>110.85</v>
      </c>
    </row>
    <row r="1432" spans="1:8" ht="16.5" x14ac:dyDescent="0.25">
      <c r="A1432" s="55" t="s">
        <v>4227</v>
      </c>
      <c r="B1432" s="56" t="s">
        <v>4261</v>
      </c>
      <c r="C1432" s="57" t="s">
        <v>4262</v>
      </c>
      <c r="D1432" s="56" t="s">
        <v>11</v>
      </c>
      <c r="E1432" s="56" t="s">
        <v>19</v>
      </c>
      <c r="F1432" s="58">
        <v>5</v>
      </c>
      <c r="G1432" s="59">
        <f>VLOOKUP(B1432,'[3]COM DESONERAÇÃO'!$B$12:$H$2288,6,FALSE)</f>
        <v>149.54</v>
      </c>
      <c r="H1432" s="60">
        <f t="shared" si="24"/>
        <v>747.7</v>
      </c>
    </row>
    <row r="1433" spans="1:8" x14ac:dyDescent="0.25">
      <c r="A1433" s="55" t="s">
        <v>4230</v>
      </c>
      <c r="B1433" s="56" t="s">
        <v>4264</v>
      </c>
      <c r="C1433" s="57" t="s">
        <v>4265</v>
      </c>
      <c r="D1433" s="56" t="s">
        <v>6792</v>
      </c>
      <c r="E1433" s="56" t="s">
        <v>19</v>
      </c>
      <c r="F1433" s="58">
        <v>5</v>
      </c>
      <c r="G1433" s="59">
        <f>VLOOKUP(B1433,'[3]COM DESONERAÇÃO'!$B$12:$H$2288,6,FALSE)</f>
        <v>57.96</v>
      </c>
      <c r="H1433" s="60">
        <f t="shared" si="24"/>
        <v>289.8</v>
      </c>
    </row>
    <row r="1434" spans="1:8" x14ac:dyDescent="0.25">
      <c r="A1434" s="55" t="s">
        <v>4233</v>
      </c>
      <c r="B1434" s="56" t="s">
        <v>4267</v>
      </c>
      <c r="C1434" s="57" t="s">
        <v>4268</v>
      </c>
      <c r="D1434" s="56" t="s">
        <v>6792</v>
      </c>
      <c r="E1434" s="56" t="s">
        <v>19</v>
      </c>
      <c r="F1434" s="58">
        <v>5</v>
      </c>
      <c r="G1434" s="59">
        <f>VLOOKUP(B1434,'[3]COM DESONERAÇÃO'!$B$12:$H$2288,6,FALSE)</f>
        <v>57.96</v>
      </c>
      <c r="H1434" s="60">
        <f t="shared" si="24"/>
        <v>289.8</v>
      </c>
    </row>
    <row r="1435" spans="1:8" x14ac:dyDescent="0.25">
      <c r="A1435" s="55" t="s">
        <v>4236</v>
      </c>
      <c r="B1435" s="56" t="s">
        <v>4270</v>
      </c>
      <c r="C1435" s="57" t="s">
        <v>4271</v>
      </c>
      <c r="D1435" s="56" t="s">
        <v>6792</v>
      </c>
      <c r="E1435" s="56" t="s">
        <v>19</v>
      </c>
      <c r="F1435" s="58">
        <v>5</v>
      </c>
      <c r="G1435" s="59">
        <f>VLOOKUP(B1435,'[3]COM DESONERAÇÃO'!$B$12:$H$2288,6,FALSE)</f>
        <v>19.22</v>
      </c>
      <c r="H1435" s="60">
        <f t="shared" si="24"/>
        <v>96.1</v>
      </c>
    </row>
    <row r="1436" spans="1:8" ht="16.5" x14ac:dyDescent="0.25">
      <c r="A1436" s="55" t="s">
        <v>4239</v>
      </c>
      <c r="B1436" s="56" t="s">
        <v>4273</v>
      </c>
      <c r="C1436" s="57" t="s">
        <v>4274</v>
      </c>
      <c r="D1436" s="56" t="s">
        <v>11</v>
      </c>
      <c r="E1436" s="56" t="s">
        <v>19</v>
      </c>
      <c r="F1436" s="58">
        <v>5</v>
      </c>
      <c r="G1436" s="59">
        <f>VLOOKUP(B1436,'[3]COM DESONERAÇÃO'!$B$12:$H$2288,6,FALSE)</f>
        <v>23.68</v>
      </c>
      <c r="H1436" s="60">
        <f t="shared" si="24"/>
        <v>118.4</v>
      </c>
    </row>
    <row r="1437" spans="1:8" ht="16.5" x14ac:dyDescent="0.25">
      <c r="A1437" s="55" t="s">
        <v>4242</v>
      </c>
      <c r="B1437" s="56" t="s">
        <v>4276</v>
      </c>
      <c r="C1437" s="57" t="s">
        <v>4277</v>
      </c>
      <c r="D1437" s="56" t="s">
        <v>11</v>
      </c>
      <c r="E1437" s="56" t="s">
        <v>19</v>
      </c>
      <c r="F1437" s="58">
        <v>5</v>
      </c>
      <c r="G1437" s="59">
        <f>VLOOKUP(B1437,'[3]COM DESONERAÇÃO'!$B$12:$H$2288,6,FALSE)</f>
        <v>46.56</v>
      </c>
      <c r="H1437" s="60">
        <f t="shared" si="24"/>
        <v>232.8</v>
      </c>
    </row>
    <row r="1438" spans="1:8" ht="16.5" x14ac:dyDescent="0.25">
      <c r="A1438" s="55" t="s">
        <v>4245</v>
      </c>
      <c r="B1438" s="56" t="s">
        <v>4279</v>
      </c>
      <c r="C1438" s="57" t="s">
        <v>4280</v>
      </c>
      <c r="D1438" s="56" t="s">
        <v>11</v>
      </c>
      <c r="E1438" s="56" t="s">
        <v>19</v>
      </c>
      <c r="F1438" s="58">
        <v>5</v>
      </c>
      <c r="G1438" s="59">
        <f>VLOOKUP(B1438,'[3]COM DESONERAÇÃO'!$B$12:$H$2288,6,FALSE)</f>
        <v>68.7</v>
      </c>
      <c r="H1438" s="60">
        <f t="shared" si="24"/>
        <v>343.5</v>
      </c>
    </row>
    <row r="1439" spans="1:8" x14ac:dyDescent="0.25">
      <c r="A1439" s="66" t="s">
        <v>4248</v>
      </c>
      <c r="B1439" s="69" t="s">
        <v>6814</v>
      </c>
      <c r="C1439" s="70" t="s">
        <v>6815</v>
      </c>
      <c r="D1439" s="71" t="s">
        <v>6793</v>
      </c>
      <c r="E1439" s="71" t="s">
        <v>19</v>
      </c>
      <c r="F1439" s="68">
        <v>10</v>
      </c>
      <c r="G1439" s="67">
        <f>VLOOKUP(B1439,'[3]COM DESONERAÇÃO'!$B$12:$H$2288,6,FALSE)</f>
        <v>4457.1400000000003</v>
      </c>
      <c r="H1439" s="60">
        <f t="shared" si="24"/>
        <v>44571.4</v>
      </c>
    </row>
    <row r="1440" spans="1:8" ht="16.5" x14ac:dyDescent="0.25">
      <c r="A1440" s="66" t="s">
        <v>4251</v>
      </c>
      <c r="B1440" s="69">
        <v>98300</v>
      </c>
      <c r="C1440" s="70" t="s">
        <v>6816</v>
      </c>
      <c r="D1440" s="71" t="s">
        <v>11</v>
      </c>
      <c r="E1440" s="71" t="s">
        <v>68</v>
      </c>
      <c r="F1440" s="68">
        <v>1000</v>
      </c>
      <c r="G1440" s="67">
        <f>VLOOKUP(B1440,'[3]COM DESONERAÇÃO'!$B$12:$H$2288,6,FALSE)</f>
        <v>7.41</v>
      </c>
      <c r="H1440" s="60">
        <f t="shared" si="24"/>
        <v>7410</v>
      </c>
    </row>
    <row r="1441" spans="1:8" x14ac:dyDescent="0.25">
      <c r="A1441" s="66" t="s">
        <v>4254</v>
      </c>
      <c r="B1441" s="69" t="s">
        <v>6817</v>
      </c>
      <c r="C1441" s="70" t="s">
        <v>6818</v>
      </c>
      <c r="D1441" s="71" t="s">
        <v>6793</v>
      </c>
      <c r="E1441" s="71" t="s">
        <v>19</v>
      </c>
      <c r="F1441" s="68">
        <v>250</v>
      </c>
      <c r="G1441" s="67">
        <f>VLOOKUP(B1441,'[3]COM DESONERAÇÃO'!$B$12:$H$2288,6,FALSE)</f>
        <v>17</v>
      </c>
      <c r="H1441" s="60">
        <f t="shared" si="24"/>
        <v>4250</v>
      </c>
    </row>
    <row r="1442" spans="1:8" ht="16.5" x14ac:dyDescent="0.25">
      <c r="A1442" s="66" t="s">
        <v>4257</v>
      </c>
      <c r="B1442" s="69" t="s">
        <v>6819</v>
      </c>
      <c r="C1442" s="70" t="s">
        <v>6820</v>
      </c>
      <c r="D1442" s="71" t="s">
        <v>6793</v>
      </c>
      <c r="E1442" s="71" t="s">
        <v>19</v>
      </c>
      <c r="F1442" s="68">
        <v>50</v>
      </c>
      <c r="G1442" s="67">
        <f>VLOOKUP(B1442,'[3]COM DESONERAÇÃO'!$B$12:$H$2288,6,FALSE)</f>
        <v>121.58</v>
      </c>
      <c r="H1442" s="60">
        <f t="shared" si="24"/>
        <v>6079</v>
      </c>
    </row>
    <row r="1443" spans="1:8" ht="16.5" x14ac:dyDescent="0.25">
      <c r="A1443" s="66" t="s">
        <v>4260</v>
      </c>
      <c r="B1443" s="69">
        <v>56564</v>
      </c>
      <c r="C1443" s="70" t="s">
        <v>6821</v>
      </c>
      <c r="D1443" s="71" t="s">
        <v>11</v>
      </c>
      <c r="E1443" s="71" t="s">
        <v>19</v>
      </c>
      <c r="F1443" s="68">
        <v>50</v>
      </c>
      <c r="G1443" s="67">
        <f>VLOOKUP(B1443,'[3]COM DESONERAÇÃO'!$B$12:$H$2288,6,FALSE)</f>
        <v>152.22999999999999</v>
      </c>
      <c r="H1443" s="60">
        <f t="shared" si="24"/>
        <v>7611.5</v>
      </c>
    </row>
    <row r="1444" spans="1:8" ht="16.5" x14ac:dyDescent="0.25">
      <c r="A1444" s="55" t="s">
        <v>4263</v>
      </c>
      <c r="B1444" s="56" t="s">
        <v>4282</v>
      </c>
      <c r="C1444" s="57" t="s">
        <v>4283</v>
      </c>
      <c r="D1444" s="56" t="s">
        <v>11</v>
      </c>
      <c r="E1444" s="56" t="s">
        <v>19</v>
      </c>
      <c r="F1444" s="58">
        <v>19</v>
      </c>
      <c r="G1444" s="59">
        <f>VLOOKUP(B1444,'[3]COM DESONERAÇÃO'!$B$12:$H$2288,6,FALSE)</f>
        <v>771.72</v>
      </c>
      <c r="H1444" s="60">
        <f t="shared" si="24"/>
        <v>14662.68</v>
      </c>
    </row>
    <row r="1445" spans="1:8" ht="16.5" x14ac:dyDescent="0.25">
      <c r="A1445" s="55" t="s">
        <v>4266</v>
      </c>
      <c r="B1445" s="56" t="s">
        <v>4285</v>
      </c>
      <c r="C1445" s="57" t="s">
        <v>4286</v>
      </c>
      <c r="D1445" s="56" t="s">
        <v>11</v>
      </c>
      <c r="E1445" s="56" t="s">
        <v>19</v>
      </c>
      <c r="F1445" s="58">
        <v>19</v>
      </c>
      <c r="G1445" s="59">
        <f>VLOOKUP(B1445,'[3]COM DESONERAÇÃO'!$B$12:$H$2288,6,FALSE)</f>
        <v>1333.69</v>
      </c>
      <c r="H1445" s="60">
        <f t="shared" si="24"/>
        <v>25340.11</v>
      </c>
    </row>
    <row r="1446" spans="1:8" ht="16.5" x14ac:dyDescent="0.25">
      <c r="A1446" s="55" t="s">
        <v>4269</v>
      </c>
      <c r="B1446" s="56" t="s">
        <v>4288</v>
      </c>
      <c r="C1446" s="57" t="s">
        <v>4289</v>
      </c>
      <c r="D1446" s="56" t="s">
        <v>11</v>
      </c>
      <c r="E1446" s="56" t="s">
        <v>19</v>
      </c>
      <c r="F1446" s="58">
        <v>19</v>
      </c>
      <c r="G1446" s="59">
        <f>VLOOKUP(B1446,'[3]COM DESONERAÇÃO'!$B$12:$H$2288,6,FALSE)</f>
        <v>4029.19</v>
      </c>
      <c r="H1446" s="60">
        <f t="shared" si="24"/>
        <v>76554.61</v>
      </c>
    </row>
    <row r="1447" spans="1:8" ht="16.5" x14ac:dyDescent="0.25">
      <c r="A1447" s="55" t="s">
        <v>4272</v>
      </c>
      <c r="B1447" s="56" t="s">
        <v>4291</v>
      </c>
      <c r="C1447" s="57" t="s">
        <v>4292</v>
      </c>
      <c r="D1447" s="56" t="s">
        <v>11</v>
      </c>
      <c r="E1447" s="56" t="s">
        <v>19</v>
      </c>
      <c r="F1447" s="58">
        <v>19</v>
      </c>
      <c r="G1447" s="59">
        <f>VLOOKUP(B1447,'[3]COM DESONERAÇÃO'!$B$12:$H$2288,6,FALSE)</f>
        <v>2883.31</v>
      </c>
      <c r="H1447" s="60">
        <f t="shared" si="24"/>
        <v>54782.89</v>
      </c>
    </row>
    <row r="1448" spans="1:8" x14ac:dyDescent="0.25">
      <c r="A1448" s="55" t="s">
        <v>4275</v>
      </c>
      <c r="B1448" s="56" t="s">
        <v>4294</v>
      </c>
      <c r="C1448" s="57" t="s">
        <v>4295</v>
      </c>
      <c r="D1448" s="56" t="s">
        <v>6840</v>
      </c>
      <c r="E1448" s="56" t="s">
        <v>19</v>
      </c>
      <c r="F1448" s="58">
        <v>52</v>
      </c>
      <c r="G1448" s="59">
        <f>VLOOKUP(B1448,'[3]COM DESONERAÇÃO'!$B$12:$H$2288,6,FALSE)</f>
        <v>37.200000000000003</v>
      </c>
      <c r="H1448" s="60">
        <f t="shared" si="24"/>
        <v>1934.4</v>
      </c>
    </row>
    <row r="1449" spans="1:8" ht="16.5" x14ac:dyDescent="0.25">
      <c r="A1449" s="55" t="s">
        <v>4278</v>
      </c>
      <c r="B1449" s="56" t="s">
        <v>4297</v>
      </c>
      <c r="C1449" s="57" t="s">
        <v>4298</v>
      </c>
      <c r="D1449" s="56" t="s">
        <v>11</v>
      </c>
      <c r="E1449" s="56" t="s">
        <v>19</v>
      </c>
      <c r="F1449" s="58">
        <v>127</v>
      </c>
      <c r="G1449" s="59">
        <f>VLOOKUP(B1449,'[3]COM DESONERAÇÃO'!$B$12:$H$2288,6,FALSE)</f>
        <v>14.27</v>
      </c>
      <c r="H1449" s="60">
        <f t="shared" si="24"/>
        <v>1812.29</v>
      </c>
    </row>
    <row r="1450" spans="1:8" ht="16.5" x14ac:dyDescent="0.25">
      <c r="A1450" s="55" t="s">
        <v>4281</v>
      </c>
      <c r="B1450" s="56" t="s">
        <v>4300</v>
      </c>
      <c r="C1450" s="57" t="s">
        <v>4301</v>
      </c>
      <c r="D1450" s="56" t="s">
        <v>11</v>
      </c>
      <c r="E1450" s="56" t="s">
        <v>19</v>
      </c>
      <c r="F1450" s="58">
        <v>127</v>
      </c>
      <c r="G1450" s="59">
        <f>VLOOKUP(B1450,'[3]COM DESONERAÇÃO'!$B$12:$H$2288,6,FALSE)</f>
        <v>15.5</v>
      </c>
      <c r="H1450" s="60">
        <f t="shared" si="24"/>
        <v>1968.5</v>
      </c>
    </row>
    <row r="1451" spans="1:8" x14ac:dyDescent="0.25">
      <c r="A1451" s="55" t="s">
        <v>4284</v>
      </c>
      <c r="B1451" s="56" t="s">
        <v>4302</v>
      </c>
      <c r="C1451" s="57" t="s">
        <v>4303</v>
      </c>
      <c r="D1451" s="56" t="s">
        <v>6840</v>
      </c>
      <c r="E1451" s="56" t="s">
        <v>19</v>
      </c>
      <c r="F1451" s="58">
        <v>3</v>
      </c>
      <c r="G1451" s="59">
        <f>VLOOKUP(B1451,'[3]COM DESONERAÇÃO'!$B$12:$H$2288,6,FALSE)</f>
        <v>2075.9299999999998</v>
      </c>
      <c r="H1451" s="60">
        <f t="shared" si="24"/>
        <v>6227.79</v>
      </c>
    </row>
    <row r="1452" spans="1:8" ht="24.75" x14ac:dyDescent="0.25">
      <c r="A1452" s="55" t="s">
        <v>4287</v>
      </c>
      <c r="B1452" s="56" t="s">
        <v>4304</v>
      </c>
      <c r="C1452" s="57" t="s">
        <v>4305</v>
      </c>
      <c r="D1452" s="56" t="s">
        <v>36</v>
      </c>
      <c r="E1452" s="56" t="s">
        <v>1653</v>
      </c>
      <c r="F1452" s="58">
        <v>4</v>
      </c>
      <c r="G1452" s="59">
        <f>VLOOKUP(B1452,'[3]COM DESONERAÇÃO'!$B$12:$H$2288,6,FALSE)</f>
        <v>4896.2700000000004</v>
      </c>
      <c r="H1452" s="60">
        <f t="shared" si="24"/>
        <v>19585.080000000002</v>
      </c>
    </row>
    <row r="1453" spans="1:8" x14ac:dyDescent="0.25">
      <c r="A1453" s="55" t="s">
        <v>4290</v>
      </c>
      <c r="B1453" s="56" t="s">
        <v>4306</v>
      </c>
      <c r="C1453" s="57" t="s">
        <v>4307</v>
      </c>
      <c r="D1453" s="56" t="s">
        <v>6840</v>
      </c>
      <c r="E1453" s="56" t="s">
        <v>19</v>
      </c>
      <c r="F1453" s="58">
        <v>8</v>
      </c>
      <c r="G1453" s="59">
        <f>VLOOKUP(B1453,'[3]COM DESONERAÇÃO'!$B$12:$H$2288,6,FALSE)</f>
        <v>1261.28</v>
      </c>
      <c r="H1453" s="60">
        <f t="shared" si="24"/>
        <v>10090.24</v>
      </c>
    </row>
    <row r="1454" spans="1:8" x14ac:dyDescent="0.25">
      <c r="A1454" s="55" t="s">
        <v>4293</v>
      </c>
      <c r="B1454" s="56" t="s">
        <v>4308</v>
      </c>
      <c r="C1454" s="57" t="s">
        <v>4309</v>
      </c>
      <c r="D1454" s="56" t="s">
        <v>6840</v>
      </c>
      <c r="E1454" s="56" t="s">
        <v>19</v>
      </c>
      <c r="F1454" s="58">
        <v>7</v>
      </c>
      <c r="G1454" s="59">
        <f>VLOOKUP(B1454,'[3]COM DESONERAÇÃO'!$B$12:$H$2288,6,FALSE)</f>
        <v>1655.52</v>
      </c>
      <c r="H1454" s="60">
        <f t="shared" si="24"/>
        <v>11588.64</v>
      </c>
    </row>
    <row r="1455" spans="1:8" x14ac:dyDescent="0.25">
      <c r="A1455" s="55" t="s">
        <v>4296</v>
      </c>
      <c r="B1455" s="56" t="s">
        <v>4310</v>
      </c>
      <c r="C1455" s="57" t="s">
        <v>4311</v>
      </c>
      <c r="D1455" s="56" t="s">
        <v>6840</v>
      </c>
      <c r="E1455" s="56" t="s">
        <v>19</v>
      </c>
      <c r="F1455" s="58">
        <v>7</v>
      </c>
      <c r="G1455" s="59">
        <f>VLOOKUP(B1455,'[3]COM DESONERAÇÃO'!$B$12:$H$2288,6,FALSE)</f>
        <v>3482.92</v>
      </c>
      <c r="H1455" s="60">
        <f t="shared" si="24"/>
        <v>24380.44</v>
      </c>
    </row>
    <row r="1456" spans="1:8" x14ac:dyDescent="0.25">
      <c r="A1456" s="55" t="s">
        <v>4299</v>
      </c>
      <c r="B1456" s="56" t="s">
        <v>4312</v>
      </c>
      <c r="C1456" s="57" t="s">
        <v>4313</v>
      </c>
      <c r="D1456" s="56" t="s">
        <v>36</v>
      </c>
      <c r="E1456" s="56" t="s">
        <v>4314</v>
      </c>
      <c r="F1456" s="58">
        <v>3200</v>
      </c>
      <c r="G1456" s="59">
        <f>VLOOKUP(B1456,'[3]COM DESONERAÇÃO'!$B$12:$H$2288,6,FALSE)</f>
        <v>9.34</v>
      </c>
      <c r="H1456" s="60">
        <f t="shared" si="24"/>
        <v>29888</v>
      </c>
    </row>
    <row r="1457" spans="1:8" x14ac:dyDescent="0.25">
      <c r="A1457" s="53" t="s">
        <v>4315</v>
      </c>
      <c r="B1457" s="105" t="s">
        <v>4316</v>
      </c>
      <c r="C1457" s="105"/>
      <c r="D1457" s="105"/>
      <c r="E1457" s="105"/>
      <c r="F1457" s="105"/>
      <c r="G1457" s="105"/>
      <c r="H1457" s="54">
        <f>SUM(H1458:H1490)</f>
        <v>1120674.7000000002</v>
      </c>
    </row>
    <row r="1458" spans="1:8" x14ac:dyDescent="0.25">
      <c r="A1458" s="55" t="s">
        <v>4317</v>
      </c>
      <c r="B1458" s="56" t="s">
        <v>4318</v>
      </c>
      <c r="C1458" s="57" t="s">
        <v>4319</v>
      </c>
      <c r="D1458" s="56" t="s">
        <v>6840</v>
      </c>
      <c r="E1458" s="56" t="s">
        <v>12</v>
      </c>
      <c r="F1458" s="58">
        <v>370</v>
      </c>
      <c r="G1458" s="59">
        <f>VLOOKUP(B1458,'[3]COM DESONERAÇÃO'!$B$12:$H$2288,6,FALSE)</f>
        <v>878.4</v>
      </c>
      <c r="H1458" s="60">
        <f t="shared" ref="H1458:H1490" si="25">ROUND(F1458*G1458,2)</f>
        <v>325008</v>
      </c>
    </row>
    <row r="1459" spans="1:8" ht="16.5" x14ac:dyDescent="0.25">
      <c r="A1459" s="55" t="s">
        <v>4320</v>
      </c>
      <c r="B1459" s="56" t="s">
        <v>4321</v>
      </c>
      <c r="C1459" s="57" t="s">
        <v>4322</v>
      </c>
      <c r="D1459" s="56" t="s">
        <v>6840</v>
      </c>
      <c r="E1459" s="56" t="s">
        <v>12</v>
      </c>
      <c r="F1459" s="58">
        <v>272</v>
      </c>
      <c r="G1459" s="59">
        <f>VLOOKUP(B1459,'[3]COM DESONERAÇÃO'!$B$12:$H$2288,6,FALSE)</f>
        <v>405.18</v>
      </c>
      <c r="H1459" s="60">
        <f t="shared" si="25"/>
        <v>110208.96000000001</v>
      </c>
    </row>
    <row r="1460" spans="1:8" x14ac:dyDescent="0.25">
      <c r="A1460" s="55" t="s">
        <v>4323</v>
      </c>
      <c r="B1460" s="56" t="s">
        <v>4324</v>
      </c>
      <c r="C1460" s="57" t="s">
        <v>4325</v>
      </c>
      <c r="D1460" s="56" t="s">
        <v>6792</v>
      </c>
      <c r="E1460" s="56" t="s">
        <v>12</v>
      </c>
      <c r="F1460" s="58">
        <v>5</v>
      </c>
      <c r="G1460" s="59">
        <f>VLOOKUP(B1460,'[3]COM DESONERAÇÃO'!$B$12:$H$2288,6,FALSE)</f>
        <v>132.07</v>
      </c>
      <c r="H1460" s="60">
        <f t="shared" si="25"/>
        <v>660.35</v>
      </c>
    </row>
    <row r="1461" spans="1:8" x14ac:dyDescent="0.25">
      <c r="A1461" s="55" t="s">
        <v>4326</v>
      </c>
      <c r="B1461" s="56" t="s">
        <v>4327</v>
      </c>
      <c r="C1461" s="57" t="s">
        <v>4328</v>
      </c>
      <c r="D1461" s="56" t="s">
        <v>6792</v>
      </c>
      <c r="E1461" s="56" t="s">
        <v>12</v>
      </c>
      <c r="F1461" s="58">
        <v>3</v>
      </c>
      <c r="G1461" s="59">
        <f>VLOOKUP(B1461,'[3]COM DESONERAÇÃO'!$B$12:$H$2288,6,FALSE)</f>
        <v>169.26</v>
      </c>
      <c r="H1461" s="60">
        <f t="shared" si="25"/>
        <v>507.78</v>
      </c>
    </row>
    <row r="1462" spans="1:8" ht="24.75" x14ac:dyDescent="0.25">
      <c r="A1462" s="55" t="s">
        <v>4329</v>
      </c>
      <c r="B1462" s="56" t="s">
        <v>4330</v>
      </c>
      <c r="C1462" s="57" t="s">
        <v>4331</v>
      </c>
      <c r="D1462" s="56" t="s">
        <v>11</v>
      </c>
      <c r="E1462" s="56" t="s">
        <v>12</v>
      </c>
      <c r="F1462" s="58">
        <v>2952</v>
      </c>
      <c r="G1462" s="59">
        <f>VLOOKUP(B1462,'[3]COM DESONERAÇÃO'!$B$12:$H$2288,6,FALSE)</f>
        <v>74.69</v>
      </c>
      <c r="H1462" s="60">
        <f t="shared" si="25"/>
        <v>220484.88</v>
      </c>
    </row>
    <row r="1463" spans="1:8" ht="16.5" x14ac:dyDescent="0.25">
      <c r="A1463" s="55" t="s">
        <v>4332</v>
      </c>
      <c r="B1463" s="56" t="s">
        <v>4333</v>
      </c>
      <c r="C1463" s="57" t="s">
        <v>4334</v>
      </c>
      <c r="D1463" s="56" t="s">
        <v>6792</v>
      </c>
      <c r="E1463" s="56" t="s">
        <v>12</v>
      </c>
      <c r="F1463" s="58">
        <v>88</v>
      </c>
      <c r="G1463" s="59">
        <f>VLOOKUP(B1463,'[3]COM DESONERAÇÃO'!$B$12:$H$2288,6,FALSE)</f>
        <v>666.26</v>
      </c>
      <c r="H1463" s="60">
        <f t="shared" si="25"/>
        <v>58630.879999999997</v>
      </c>
    </row>
    <row r="1464" spans="1:8" x14ac:dyDescent="0.25">
      <c r="A1464" s="55" t="s">
        <v>4335</v>
      </c>
      <c r="B1464" s="56" t="s">
        <v>4336</v>
      </c>
      <c r="C1464" s="57" t="s">
        <v>4337</v>
      </c>
      <c r="D1464" s="56" t="s">
        <v>6792</v>
      </c>
      <c r="E1464" s="56" t="s">
        <v>12</v>
      </c>
      <c r="F1464" s="58">
        <v>312</v>
      </c>
      <c r="G1464" s="59">
        <f>VLOOKUP(B1464,'[3]COM DESONERAÇÃO'!$B$12:$H$2288,6,FALSE)</f>
        <v>159.91</v>
      </c>
      <c r="H1464" s="60">
        <f t="shared" si="25"/>
        <v>49891.92</v>
      </c>
    </row>
    <row r="1465" spans="1:8" x14ac:dyDescent="0.25">
      <c r="A1465" s="55" t="s">
        <v>4338</v>
      </c>
      <c r="B1465" s="56" t="s">
        <v>4339</v>
      </c>
      <c r="C1465" s="57" t="s">
        <v>4340</v>
      </c>
      <c r="D1465" s="56" t="s">
        <v>6792</v>
      </c>
      <c r="E1465" s="56" t="s">
        <v>12</v>
      </c>
      <c r="F1465" s="58">
        <v>1200</v>
      </c>
      <c r="G1465" s="59">
        <f>VLOOKUP(B1465,'[3]COM DESONERAÇÃO'!$B$12:$H$2288,6,FALSE)</f>
        <v>212.8</v>
      </c>
      <c r="H1465" s="60">
        <f t="shared" si="25"/>
        <v>255360</v>
      </c>
    </row>
    <row r="1466" spans="1:8" ht="24.75" x14ac:dyDescent="0.25">
      <c r="A1466" s="55" t="s">
        <v>4341</v>
      </c>
      <c r="B1466" s="56" t="s">
        <v>4342</v>
      </c>
      <c r="C1466" s="57" t="s">
        <v>4343</v>
      </c>
      <c r="D1466" s="56" t="s">
        <v>11</v>
      </c>
      <c r="E1466" s="56" t="s">
        <v>12</v>
      </c>
      <c r="F1466" s="58">
        <v>312</v>
      </c>
      <c r="G1466" s="59">
        <f>VLOOKUP(B1466,'[3]COM DESONERAÇÃO'!$B$12:$H$2288,6,FALSE)</f>
        <v>72.16</v>
      </c>
      <c r="H1466" s="60">
        <f t="shared" si="25"/>
        <v>22513.919999999998</v>
      </c>
    </row>
    <row r="1467" spans="1:8" x14ac:dyDescent="0.25">
      <c r="A1467" s="55" t="s">
        <v>4344</v>
      </c>
      <c r="B1467" s="56" t="s">
        <v>4345</v>
      </c>
      <c r="C1467" s="57" t="s">
        <v>4346</v>
      </c>
      <c r="D1467" s="56" t="s">
        <v>6792</v>
      </c>
      <c r="E1467" s="56" t="s">
        <v>12</v>
      </c>
      <c r="F1467" s="58">
        <v>32</v>
      </c>
      <c r="G1467" s="59">
        <f>VLOOKUP(B1467,'[3]COM DESONERAÇÃO'!$B$12:$H$2288,6,FALSE)</f>
        <v>261.23</v>
      </c>
      <c r="H1467" s="60">
        <f t="shared" si="25"/>
        <v>8359.36</v>
      </c>
    </row>
    <row r="1468" spans="1:8" ht="24.75" x14ac:dyDescent="0.25">
      <c r="A1468" s="55" t="s">
        <v>4347</v>
      </c>
      <c r="B1468" s="56" t="s">
        <v>4348</v>
      </c>
      <c r="C1468" s="57" t="s">
        <v>4349</v>
      </c>
      <c r="D1468" s="56" t="s">
        <v>36</v>
      </c>
      <c r="E1468" s="56" t="s">
        <v>1368</v>
      </c>
      <c r="F1468" s="58">
        <v>88</v>
      </c>
      <c r="G1468" s="59">
        <f>VLOOKUP(B1468,'[3]COM DESONERAÇÃO'!$B$12:$H$2288,6,FALSE)</f>
        <v>619.91</v>
      </c>
      <c r="H1468" s="60">
        <f t="shared" si="25"/>
        <v>54552.08</v>
      </c>
    </row>
    <row r="1469" spans="1:8" x14ac:dyDescent="0.25">
      <c r="A1469" s="55" t="s">
        <v>4350</v>
      </c>
      <c r="B1469" s="56" t="s">
        <v>4351</v>
      </c>
      <c r="C1469" s="57" t="s">
        <v>4352</v>
      </c>
      <c r="D1469" s="56" t="s">
        <v>6840</v>
      </c>
      <c r="E1469" s="56" t="s">
        <v>12</v>
      </c>
      <c r="F1469" s="58">
        <v>72</v>
      </c>
      <c r="G1469" s="59">
        <f>VLOOKUP(B1469,'[3]COM DESONERAÇÃO'!$B$12:$H$2288,6,FALSE)</f>
        <v>110.77</v>
      </c>
      <c r="H1469" s="60">
        <f t="shared" si="25"/>
        <v>7975.44</v>
      </c>
    </row>
    <row r="1470" spans="1:8" x14ac:dyDescent="0.25">
      <c r="A1470" s="55" t="s">
        <v>4353</v>
      </c>
      <c r="B1470" s="56" t="s">
        <v>4354</v>
      </c>
      <c r="C1470" s="57" t="s">
        <v>4355</v>
      </c>
      <c r="D1470" s="56" t="s">
        <v>6792</v>
      </c>
      <c r="E1470" s="56" t="s">
        <v>12</v>
      </c>
      <c r="F1470" s="58">
        <v>5</v>
      </c>
      <c r="G1470" s="59">
        <f>VLOOKUP(B1470,'[3]COM DESONERAÇÃO'!$B$12:$H$2288,6,FALSE)</f>
        <v>185.27</v>
      </c>
      <c r="H1470" s="60">
        <f t="shared" si="25"/>
        <v>926.35</v>
      </c>
    </row>
    <row r="1471" spans="1:8" ht="33" x14ac:dyDescent="0.25">
      <c r="A1471" s="55" t="s">
        <v>4356</v>
      </c>
      <c r="B1471" s="56" t="s">
        <v>4357</v>
      </c>
      <c r="C1471" s="57" t="s">
        <v>4358</v>
      </c>
      <c r="D1471" s="56" t="s">
        <v>4359</v>
      </c>
      <c r="E1471" s="56" t="s">
        <v>68</v>
      </c>
      <c r="F1471" s="58">
        <v>126</v>
      </c>
      <c r="G1471" s="59">
        <f>VLOOKUP(B1471,'[3]COM DESONERAÇÃO'!$B$12:$H$2288,6,FALSE)</f>
        <v>15.13</v>
      </c>
      <c r="H1471" s="60">
        <f t="shared" si="25"/>
        <v>1906.38</v>
      </c>
    </row>
    <row r="1472" spans="1:8" x14ac:dyDescent="0.25">
      <c r="A1472" s="55" t="s">
        <v>4360</v>
      </c>
      <c r="B1472" s="56" t="s">
        <v>4361</v>
      </c>
      <c r="C1472" s="57" t="s">
        <v>4362</v>
      </c>
      <c r="D1472" s="56" t="s">
        <v>6792</v>
      </c>
      <c r="E1472" s="56" t="s">
        <v>12</v>
      </c>
      <c r="F1472" s="58">
        <v>3</v>
      </c>
      <c r="G1472" s="59">
        <f>VLOOKUP(B1472,'[3]COM DESONERAÇÃO'!$B$12:$H$2288,6,FALSE)</f>
        <v>27.15</v>
      </c>
      <c r="H1472" s="60">
        <f t="shared" si="25"/>
        <v>81.45</v>
      </c>
    </row>
    <row r="1473" spans="1:8" x14ac:dyDescent="0.25">
      <c r="A1473" s="55" t="s">
        <v>4363</v>
      </c>
      <c r="B1473" s="56" t="s">
        <v>4364</v>
      </c>
      <c r="C1473" s="57" t="s">
        <v>4365</v>
      </c>
      <c r="D1473" s="56" t="s">
        <v>6792</v>
      </c>
      <c r="E1473" s="56" t="s">
        <v>12</v>
      </c>
      <c r="F1473" s="58">
        <v>3</v>
      </c>
      <c r="G1473" s="59">
        <f>VLOOKUP(B1473,'[3]COM DESONERAÇÃO'!$B$12:$H$2288,6,FALSE)</f>
        <v>40.06</v>
      </c>
      <c r="H1473" s="60">
        <f t="shared" si="25"/>
        <v>120.18</v>
      </c>
    </row>
    <row r="1474" spans="1:8" x14ac:dyDescent="0.25">
      <c r="A1474" s="55" t="s">
        <v>4366</v>
      </c>
      <c r="B1474" s="56" t="s">
        <v>4367</v>
      </c>
      <c r="C1474" s="57" t="s">
        <v>4368</v>
      </c>
      <c r="D1474" s="56" t="s">
        <v>6792</v>
      </c>
      <c r="E1474" s="56" t="s">
        <v>12</v>
      </c>
      <c r="F1474" s="58">
        <v>3</v>
      </c>
      <c r="G1474" s="59">
        <f>VLOOKUP(B1474,'[3]COM DESONERAÇÃO'!$B$12:$H$2288,6,FALSE)</f>
        <v>14.25</v>
      </c>
      <c r="H1474" s="60">
        <f t="shared" si="25"/>
        <v>42.75</v>
      </c>
    </row>
    <row r="1475" spans="1:8" x14ac:dyDescent="0.25">
      <c r="A1475" s="55" t="s">
        <v>4369</v>
      </c>
      <c r="B1475" s="56" t="s">
        <v>4370</v>
      </c>
      <c r="C1475" s="57" t="s">
        <v>4371</v>
      </c>
      <c r="D1475" s="56" t="s">
        <v>6792</v>
      </c>
      <c r="E1475" s="56" t="s">
        <v>12</v>
      </c>
      <c r="F1475" s="58">
        <v>3</v>
      </c>
      <c r="G1475" s="59">
        <f>VLOOKUP(B1475,'[3]COM DESONERAÇÃO'!$B$12:$H$2288,6,FALSE)</f>
        <v>30.05</v>
      </c>
      <c r="H1475" s="60">
        <f t="shared" si="25"/>
        <v>90.15</v>
      </c>
    </row>
    <row r="1476" spans="1:8" ht="16.5" x14ac:dyDescent="0.25">
      <c r="A1476" s="55" t="s">
        <v>4372</v>
      </c>
      <c r="B1476" s="56" t="s">
        <v>4373</v>
      </c>
      <c r="C1476" s="57" t="s">
        <v>4374</v>
      </c>
      <c r="D1476" s="56" t="s">
        <v>6792</v>
      </c>
      <c r="E1476" s="56" t="s">
        <v>12</v>
      </c>
      <c r="F1476" s="58">
        <v>33</v>
      </c>
      <c r="G1476" s="59">
        <f>VLOOKUP(B1476,'[3]COM DESONERAÇÃO'!$B$12:$H$2288,6,FALSE)</f>
        <v>50.73</v>
      </c>
      <c r="H1476" s="60">
        <f t="shared" si="25"/>
        <v>1674.09</v>
      </c>
    </row>
    <row r="1477" spans="1:8" x14ac:dyDescent="0.25">
      <c r="A1477" s="55" t="s">
        <v>4375</v>
      </c>
      <c r="B1477" s="56" t="s">
        <v>4376</v>
      </c>
      <c r="C1477" s="57" t="s">
        <v>4377</v>
      </c>
      <c r="D1477" s="56" t="s">
        <v>6792</v>
      </c>
      <c r="E1477" s="56" t="s">
        <v>12</v>
      </c>
      <c r="F1477" s="58">
        <v>7</v>
      </c>
      <c r="G1477" s="59">
        <f>VLOOKUP(B1477,'[3]COM DESONERAÇÃO'!$B$12:$H$2288,6,FALSE)</f>
        <v>3.42</v>
      </c>
      <c r="H1477" s="60">
        <f t="shared" si="25"/>
        <v>23.94</v>
      </c>
    </row>
    <row r="1478" spans="1:8" ht="16.5" x14ac:dyDescent="0.25">
      <c r="A1478" s="55" t="s">
        <v>4378</v>
      </c>
      <c r="B1478" s="56" t="s">
        <v>4379</v>
      </c>
      <c r="C1478" s="57" t="s">
        <v>4380</v>
      </c>
      <c r="D1478" s="56" t="s">
        <v>11</v>
      </c>
      <c r="E1478" s="56" t="s">
        <v>12</v>
      </c>
      <c r="F1478" s="58">
        <v>5</v>
      </c>
      <c r="G1478" s="59">
        <f>VLOOKUP(B1478,'[3]COM DESONERAÇÃO'!$B$12:$H$2288,6,FALSE)</f>
        <v>3.66</v>
      </c>
      <c r="H1478" s="60">
        <f t="shared" si="25"/>
        <v>18.3</v>
      </c>
    </row>
    <row r="1479" spans="1:8" x14ac:dyDescent="0.25">
      <c r="A1479" s="55" t="s">
        <v>4381</v>
      </c>
      <c r="B1479" s="56" t="s">
        <v>4385</v>
      </c>
      <c r="C1479" s="57" t="s">
        <v>4386</v>
      </c>
      <c r="D1479" s="56" t="s">
        <v>6792</v>
      </c>
      <c r="E1479" s="56" t="s">
        <v>12</v>
      </c>
      <c r="F1479" s="58">
        <v>5</v>
      </c>
      <c r="G1479" s="59">
        <f>VLOOKUP(B1479,'[3]COM DESONERAÇÃO'!$B$12:$H$2288,6,FALSE)</f>
        <v>1.71</v>
      </c>
      <c r="H1479" s="60">
        <f t="shared" si="25"/>
        <v>8.5500000000000007</v>
      </c>
    </row>
    <row r="1480" spans="1:8" x14ac:dyDescent="0.25">
      <c r="A1480" s="55" t="s">
        <v>4384</v>
      </c>
      <c r="B1480" s="56" t="s">
        <v>4382</v>
      </c>
      <c r="C1480" s="57" t="s">
        <v>4383</v>
      </c>
      <c r="D1480" s="56" t="s">
        <v>6792</v>
      </c>
      <c r="E1480" s="56" t="s">
        <v>12</v>
      </c>
      <c r="F1480" s="58">
        <v>179</v>
      </c>
      <c r="G1480" s="59">
        <f>VLOOKUP(B1480,'[3]COM DESONERAÇÃO'!$B$12:$H$2288,6,FALSE)</f>
        <v>1.71</v>
      </c>
      <c r="H1480" s="60">
        <f t="shared" si="25"/>
        <v>306.08999999999997</v>
      </c>
    </row>
    <row r="1481" spans="1:8" x14ac:dyDescent="0.25">
      <c r="A1481" s="55" t="s">
        <v>4387</v>
      </c>
      <c r="B1481" s="56" t="s">
        <v>4389</v>
      </c>
      <c r="C1481" s="57" t="s">
        <v>4390</v>
      </c>
      <c r="D1481" s="56" t="s">
        <v>6792</v>
      </c>
      <c r="E1481" s="56" t="s">
        <v>12</v>
      </c>
      <c r="F1481" s="58">
        <v>5</v>
      </c>
      <c r="G1481" s="59">
        <f>VLOOKUP(B1481,'[3]COM DESONERAÇÃO'!$B$12:$H$2288,6,FALSE)</f>
        <v>13.27</v>
      </c>
      <c r="H1481" s="60">
        <f t="shared" si="25"/>
        <v>66.349999999999994</v>
      </c>
    </row>
    <row r="1482" spans="1:8" x14ac:dyDescent="0.25">
      <c r="A1482" s="55" t="s">
        <v>4388</v>
      </c>
      <c r="B1482" s="56" t="s">
        <v>4392</v>
      </c>
      <c r="C1482" s="57" t="s">
        <v>4393</v>
      </c>
      <c r="D1482" s="56" t="s">
        <v>6792</v>
      </c>
      <c r="E1482" s="56" t="s">
        <v>12</v>
      </c>
      <c r="F1482" s="58">
        <v>5</v>
      </c>
      <c r="G1482" s="59">
        <f>VLOOKUP(B1482,'[3]COM DESONERAÇÃO'!$B$12:$H$2288,6,FALSE)</f>
        <v>7.11</v>
      </c>
      <c r="H1482" s="60">
        <f t="shared" si="25"/>
        <v>35.549999999999997</v>
      </c>
    </row>
    <row r="1483" spans="1:8" ht="16.5" x14ac:dyDescent="0.25">
      <c r="A1483" s="55" t="s">
        <v>4391</v>
      </c>
      <c r="B1483" s="56" t="s">
        <v>4395</v>
      </c>
      <c r="C1483" s="57" t="s">
        <v>4396</v>
      </c>
      <c r="D1483" s="56" t="s">
        <v>11</v>
      </c>
      <c r="E1483" s="56" t="s">
        <v>12</v>
      </c>
      <c r="F1483" s="58">
        <v>5</v>
      </c>
      <c r="G1483" s="59">
        <f>VLOOKUP(B1483,'[3]COM DESONERAÇÃO'!$B$12:$H$2288,6,FALSE)</f>
        <v>2.39</v>
      </c>
      <c r="H1483" s="60">
        <f t="shared" si="25"/>
        <v>11.95</v>
      </c>
    </row>
    <row r="1484" spans="1:8" x14ac:dyDescent="0.25">
      <c r="A1484" s="55" t="s">
        <v>4394</v>
      </c>
      <c r="B1484" s="56" t="s">
        <v>4398</v>
      </c>
      <c r="C1484" s="57" t="s">
        <v>4399</v>
      </c>
      <c r="D1484" s="56" t="s">
        <v>6792</v>
      </c>
      <c r="E1484" s="56" t="s">
        <v>12</v>
      </c>
      <c r="F1484" s="58">
        <v>5</v>
      </c>
      <c r="G1484" s="59">
        <f>VLOOKUP(B1484,'[3]COM DESONERAÇÃO'!$B$12:$H$2288,6,FALSE)</f>
        <v>15.15</v>
      </c>
      <c r="H1484" s="60">
        <f t="shared" si="25"/>
        <v>75.75</v>
      </c>
    </row>
    <row r="1485" spans="1:8" x14ac:dyDescent="0.25">
      <c r="A1485" s="55" t="s">
        <v>4397</v>
      </c>
      <c r="B1485" s="56" t="s">
        <v>4401</v>
      </c>
      <c r="C1485" s="57" t="s">
        <v>4402</v>
      </c>
      <c r="D1485" s="56" t="s">
        <v>6792</v>
      </c>
      <c r="E1485" s="56" t="s">
        <v>12</v>
      </c>
      <c r="F1485" s="58">
        <v>5</v>
      </c>
      <c r="G1485" s="59">
        <f>VLOOKUP(B1485,'[3]COM DESONERAÇÃO'!$B$12:$H$2288,6,FALSE)</f>
        <v>7.11</v>
      </c>
      <c r="H1485" s="60">
        <f t="shared" si="25"/>
        <v>35.549999999999997</v>
      </c>
    </row>
    <row r="1486" spans="1:8" x14ac:dyDescent="0.25">
      <c r="A1486" s="55" t="s">
        <v>4400</v>
      </c>
      <c r="B1486" s="56" t="s">
        <v>4404</v>
      </c>
      <c r="C1486" s="57" t="s">
        <v>4405</v>
      </c>
      <c r="D1486" s="56" t="s">
        <v>6792</v>
      </c>
      <c r="E1486" s="56" t="s">
        <v>12</v>
      </c>
      <c r="F1486" s="58">
        <v>5</v>
      </c>
      <c r="G1486" s="59">
        <f>VLOOKUP(B1486,'[3]COM DESONERAÇÃO'!$B$12:$H$2288,6,FALSE)</f>
        <v>13.27</v>
      </c>
      <c r="H1486" s="60">
        <f t="shared" si="25"/>
        <v>66.349999999999994</v>
      </c>
    </row>
    <row r="1487" spans="1:8" x14ac:dyDescent="0.25">
      <c r="A1487" s="55" t="s">
        <v>4403</v>
      </c>
      <c r="B1487" s="56" t="s">
        <v>4407</v>
      </c>
      <c r="C1487" s="57" t="s">
        <v>4408</v>
      </c>
      <c r="D1487" s="56" t="s">
        <v>6792</v>
      </c>
      <c r="E1487" s="56" t="s">
        <v>68</v>
      </c>
      <c r="F1487" s="58">
        <v>5</v>
      </c>
      <c r="G1487" s="59">
        <f>VLOOKUP(B1487,'[3]COM DESONERAÇÃO'!$B$12:$H$2288,6,FALSE)</f>
        <v>32.53</v>
      </c>
      <c r="H1487" s="60">
        <f t="shared" si="25"/>
        <v>162.65</v>
      </c>
    </row>
    <row r="1488" spans="1:8" x14ac:dyDescent="0.25">
      <c r="A1488" s="55" t="s">
        <v>4406</v>
      </c>
      <c r="B1488" s="56" t="s">
        <v>4410</v>
      </c>
      <c r="C1488" s="57" t="s">
        <v>4411</v>
      </c>
      <c r="D1488" s="56" t="s">
        <v>6792</v>
      </c>
      <c r="E1488" s="56" t="s">
        <v>12</v>
      </c>
      <c r="F1488" s="58">
        <v>5</v>
      </c>
      <c r="G1488" s="59">
        <f>VLOOKUP(B1488,'[3]COM DESONERAÇÃO'!$B$12:$H$2288,6,FALSE)</f>
        <v>99.83</v>
      </c>
      <c r="H1488" s="60">
        <f t="shared" si="25"/>
        <v>499.15</v>
      </c>
    </row>
    <row r="1489" spans="1:8" x14ac:dyDescent="0.25">
      <c r="A1489" s="55" t="s">
        <v>4409</v>
      </c>
      <c r="B1489" s="56" t="s">
        <v>4413</v>
      </c>
      <c r="C1489" s="57" t="s">
        <v>4414</v>
      </c>
      <c r="D1489" s="56" t="s">
        <v>6792</v>
      </c>
      <c r="E1489" s="56" t="s">
        <v>12</v>
      </c>
      <c r="F1489" s="58">
        <v>5</v>
      </c>
      <c r="G1489" s="59">
        <f>VLOOKUP(B1489,'[3]COM DESONERAÇÃO'!$B$12:$H$2288,6,FALSE)</f>
        <v>5.67</v>
      </c>
      <c r="H1489" s="60">
        <f t="shared" si="25"/>
        <v>28.35</v>
      </c>
    </row>
    <row r="1490" spans="1:8" x14ac:dyDescent="0.25">
      <c r="A1490" s="55" t="s">
        <v>4412</v>
      </c>
      <c r="B1490" s="56" t="s">
        <v>4415</v>
      </c>
      <c r="C1490" s="57" t="s">
        <v>4416</v>
      </c>
      <c r="D1490" s="56" t="s">
        <v>6792</v>
      </c>
      <c r="E1490" s="56" t="s">
        <v>12</v>
      </c>
      <c r="F1490" s="58">
        <v>5</v>
      </c>
      <c r="G1490" s="59">
        <f>VLOOKUP(B1490,'[3]COM DESONERAÇÃO'!$B$12:$H$2288,6,FALSE)</f>
        <v>68.25</v>
      </c>
      <c r="H1490" s="60">
        <f t="shared" si="25"/>
        <v>341.25</v>
      </c>
    </row>
    <row r="1491" spans="1:8" x14ac:dyDescent="0.25">
      <c r="A1491" s="53" t="s">
        <v>4417</v>
      </c>
      <c r="B1491" s="105" t="s">
        <v>4418</v>
      </c>
      <c r="C1491" s="105"/>
      <c r="D1491" s="105"/>
      <c r="E1491" s="105"/>
      <c r="F1491" s="105"/>
      <c r="G1491" s="105"/>
      <c r="H1491" s="54">
        <f>SUM(H1492:H1527)</f>
        <v>138408.79</v>
      </c>
    </row>
    <row r="1492" spans="1:8" x14ac:dyDescent="0.25">
      <c r="A1492" s="55" t="s">
        <v>4419</v>
      </c>
      <c r="B1492" s="56" t="s">
        <v>4420</v>
      </c>
      <c r="C1492" s="57" t="s">
        <v>4421</v>
      </c>
      <c r="D1492" s="56" t="s">
        <v>6792</v>
      </c>
      <c r="E1492" s="56" t="s">
        <v>12</v>
      </c>
      <c r="F1492" s="58">
        <v>52</v>
      </c>
      <c r="G1492" s="59">
        <f>VLOOKUP(B1492,'[3]COM DESONERAÇÃO'!$B$12:$H$2288,6,FALSE)</f>
        <v>68.14</v>
      </c>
      <c r="H1492" s="60">
        <f t="shared" ref="H1492:H1527" si="26">ROUND(F1492*G1492,2)</f>
        <v>3543.28</v>
      </c>
    </row>
    <row r="1493" spans="1:8" x14ac:dyDescent="0.25">
      <c r="A1493" s="55" t="s">
        <v>4422</v>
      </c>
      <c r="B1493" s="56" t="s">
        <v>4423</v>
      </c>
      <c r="C1493" s="57" t="s">
        <v>4424</v>
      </c>
      <c r="D1493" s="56" t="s">
        <v>6792</v>
      </c>
      <c r="E1493" s="56" t="s">
        <v>12</v>
      </c>
      <c r="F1493" s="58">
        <v>52</v>
      </c>
      <c r="G1493" s="59">
        <f>VLOOKUP(B1493,'[3]COM DESONERAÇÃO'!$B$12:$H$2288,6,FALSE)</f>
        <v>96</v>
      </c>
      <c r="H1493" s="60">
        <f t="shared" si="26"/>
        <v>4992</v>
      </c>
    </row>
    <row r="1494" spans="1:8" x14ac:dyDescent="0.25">
      <c r="A1494" s="55" t="s">
        <v>4425</v>
      </c>
      <c r="B1494" s="56" t="s">
        <v>4426</v>
      </c>
      <c r="C1494" s="57" t="s">
        <v>120</v>
      </c>
      <c r="D1494" s="56" t="s">
        <v>6792</v>
      </c>
      <c r="E1494" s="56" t="s">
        <v>12</v>
      </c>
      <c r="F1494" s="58">
        <v>127</v>
      </c>
      <c r="G1494" s="59">
        <f>VLOOKUP(B1494,'[3]COM DESONERAÇÃO'!$B$12:$H$2288,6,FALSE)</f>
        <v>12.24</v>
      </c>
      <c r="H1494" s="60">
        <f t="shared" si="26"/>
        <v>1554.48</v>
      </c>
    </row>
    <row r="1495" spans="1:8" ht="24.75" x14ac:dyDescent="0.25">
      <c r="A1495" s="55" t="s">
        <v>4427</v>
      </c>
      <c r="B1495" s="56" t="s">
        <v>4428</v>
      </c>
      <c r="C1495" s="57" t="s">
        <v>4429</v>
      </c>
      <c r="D1495" s="56" t="s">
        <v>11</v>
      </c>
      <c r="E1495" s="56" t="s">
        <v>12</v>
      </c>
      <c r="F1495" s="58">
        <v>247</v>
      </c>
      <c r="G1495" s="59">
        <f>VLOOKUP(B1495,'[3]COM DESONERAÇÃO'!$B$12:$H$2288,6,FALSE)</f>
        <v>62.02</v>
      </c>
      <c r="H1495" s="60">
        <f t="shared" si="26"/>
        <v>15318.94</v>
      </c>
    </row>
    <row r="1496" spans="1:8" x14ac:dyDescent="0.25">
      <c r="A1496" s="55" t="s">
        <v>4430</v>
      </c>
      <c r="B1496" s="56" t="s">
        <v>4431</v>
      </c>
      <c r="C1496" s="57" t="s">
        <v>4432</v>
      </c>
      <c r="D1496" s="56" t="s">
        <v>6792</v>
      </c>
      <c r="E1496" s="56" t="s">
        <v>12</v>
      </c>
      <c r="F1496" s="58">
        <v>26</v>
      </c>
      <c r="G1496" s="59">
        <f>VLOOKUP(B1496,'[3]COM DESONERAÇÃO'!$B$12:$H$2288,6,FALSE)</f>
        <v>463.86</v>
      </c>
      <c r="H1496" s="60">
        <f t="shared" si="26"/>
        <v>12060.36</v>
      </c>
    </row>
    <row r="1497" spans="1:8" ht="24.75" x14ac:dyDescent="0.25">
      <c r="A1497" s="55" t="s">
        <v>4433</v>
      </c>
      <c r="B1497" s="56" t="s">
        <v>4434</v>
      </c>
      <c r="C1497" s="57" t="s">
        <v>4435</v>
      </c>
      <c r="D1497" s="56" t="s">
        <v>11</v>
      </c>
      <c r="E1497" s="56" t="s">
        <v>12</v>
      </c>
      <c r="F1497" s="58">
        <v>204</v>
      </c>
      <c r="G1497" s="59">
        <f>VLOOKUP(B1497,'[3]COM DESONERAÇÃO'!$B$12:$H$2288,6,FALSE)</f>
        <v>213.29</v>
      </c>
      <c r="H1497" s="60">
        <f t="shared" si="26"/>
        <v>43511.16</v>
      </c>
    </row>
    <row r="1498" spans="1:8" ht="16.5" x14ac:dyDescent="0.25">
      <c r="A1498" s="55" t="s">
        <v>4436</v>
      </c>
      <c r="B1498" s="56" t="s">
        <v>4437</v>
      </c>
      <c r="C1498" s="57" t="s">
        <v>4438</v>
      </c>
      <c r="D1498" s="56" t="s">
        <v>11</v>
      </c>
      <c r="E1498" s="56" t="s">
        <v>12</v>
      </c>
      <c r="F1498" s="58">
        <v>35</v>
      </c>
      <c r="G1498" s="59">
        <f>VLOOKUP(B1498,'[3]COM DESONERAÇÃO'!$B$12:$H$2288,6,FALSE)</f>
        <v>48.3</v>
      </c>
      <c r="H1498" s="60">
        <f t="shared" si="26"/>
        <v>1690.5</v>
      </c>
    </row>
    <row r="1499" spans="1:8" x14ac:dyDescent="0.25">
      <c r="A1499" s="55" t="s">
        <v>4439</v>
      </c>
      <c r="B1499" s="56" t="s">
        <v>4440</v>
      </c>
      <c r="C1499" s="57" t="s">
        <v>4441</v>
      </c>
      <c r="D1499" s="56" t="s">
        <v>6792</v>
      </c>
      <c r="E1499" s="56" t="s">
        <v>12</v>
      </c>
      <c r="F1499" s="58">
        <v>77</v>
      </c>
      <c r="G1499" s="59">
        <f>VLOOKUP(B1499,'[3]COM DESONERAÇÃO'!$B$12:$H$2288,6,FALSE)</f>
        <v>169.17</v>
      </c>
      <c r="H1499" s="60">
        <f t="shared" si="26"/>
        <v>13026.09</v>
      </c>
    </row>
    <row r="1500" spans="1:8" x14ac:dyDescent="0.25">
      <c r="A1500" s="55" t="s">
        <v>4442</v>
      </c>
      <c r="B1500" s="56" t="s">
        <v>4443</v>
      </c>
      <c r="C1500" s="57" t="s">
        <v>4362</v>
      </c>
      <c r="D1500" s="56" t="s">
        <v>6792</v>
      </c>
      <c r="E1500" s="56" t="s">
        <v>12</v>
      </c>
      <c r="F1500" s="58">
        <v>6</v>
      </c>
      <c r="G1500" s="59">
        <f>VLOOKUP(B1500,'[3]COM DESONERAÇÃO'!$B$12:$H$2288,6,FALSE)</f>
        <v>27.15</v>
      </c>
      <c r="H1500" s="60">
        <f t="shared" si="26"/>
        <v>162.9</v>
      </c>
    </row>
    <row r="1501" spans="1:8" x14ac:dyDescent="0.25">
      <c r="A1501" s="55" t="s">
        <v>4444</v>
      </c>
      <c r="B1501" s="56" t="s">
        <v>4445</v>
      </c>
      <c r="C1501" s="57" t="s">
        <v>4446</v>
      </c>
      <c r="D1501" s="56" t="s">
        <v>6792</v>
      </c>
      <c r="E1501" s="56" t="s">
        <v>29</v>
      </c>
      <c r="F1501" s="58">
        <v>6</v>
      </c>
      <c r="G1501" s="59">
        <f>VLOOKUP(B1501,'[3]COM DESONERAÇÃO'!$B$12:$H$2288,6,FALSE)</f>
        <v>637.04999999999995</v>
      </c>
      <c r="H1501" s="60">
        <f t="shared" si="26"/>
        <v>3822.3</v>
      </c>
    </row>
    <row r="1502" spans="1:8" x14ac:dyDescent="0.25">
      <c r="A1502" s="55" t="s">
        <v>4447</v>
      </c>
      <c r="B1502" s="56" t="s">
        <v>4448</v>
      </c>
      <c r="C1502" s="57" t="s">
        <v>4449</v>
      </c>
      <c r="D1502" s="56" t="s">
        <v>6792</v>
      </c>
      <c r="E1502" s="56" t="s">
        <v>29</v>
      </c>
      <c r="F1502" s="58">
        <v>6</v>
      </c>
      <c r="G1502" s="59">
        <f>VLOOKUP(B1502,'[3]COM DESONERAÇÃO'!$B$12:$H$2288,6,FALSE)</f>
        <v>422.68</v>
      </c>
      <c r="H1502" s="60">
        <f t="shared" si="26"/>
        <v>2536.08</v>
      </c>
    </row>
    <row r="1503" spans="1:8" ht="16.5" x14ac:dyDescent="0.25">
      <c r="A1503" s="55" t="s">
        <v>4450</v>
      </c>
      <c r="B1503" s="56" t="s">
        <v>4451</v>
      </c>
      <c r="C1503" s="57" t="s">
        <v>4452</v>
      </c>
      <c r="D1503" s="56" t="s">
        <v>11</v>
      </c>
      <c r="E1503" s="56" t="s">
        <v>12</v>
      </c>
      <c r="F1503" s="58">
        <v>100</v>
      </c>
      <c r="G1503" s="59">
        <f>VLOOKUP(B1503,'[3]COM DESONERAÇÃO'!$B$12:$H$2288,6,FALSE)</f>
        <v>194.82</v>
      </c>
      <c r="H1503" s="60">
        <f t="shared" si="26"/>
        <v>19482</v>
      </c>
    </row>
    <row r="1504" spans="1:8" ht="16.5" x14ac:dyDescent="0.25">
      <c r="A1504" s="55" t="s">
        <v>4453</v>
      </c>
      <c r="B1504" s="56" t="s">
        <v>4454</v>
      </c>
      <c r="C1504" s="57" t="s">
        <v>4455</v>
      </c>
      <c r="D1504" s="56" t="s">
        <v>6792</v>
      </c>
      <c r="E1504" s="56" t="s">
        <v>12</v>
      </c>
      <c r="F1504" s="58">
        <v>90</v>
      </c>
      <c r="G1504" s="59">
        <f>VLOOKUP(B1504,'[3]COM DESONERAÇÃO'!$B$12:$H$2288,6,FALSE)</f>
        <v>34.56</v>
      </c>
      <c r="H1504" s="60">
        <f t="shared" si="26"/>
        <v>3110.4</v>
      </c>
    </row>
    <row r="1505" spans="1:8" ht="24.75" x14ac:dyDescent="0.25">
      <c r="A1505" s="55" t="s">
        <v>4456</v>
      </c>
      <c r="B1505" s="56" t="s">
        <v>4457</v>
      </c>
      <c r="C1505" s="57" t="s">
        <v>4458</v>
      </c>
      <c r="D1505" s="56" t="s">
        <v>11</v>
      </c>
      <c r="E1505" s="56" t="s">
        <v>12</v>
      </c>
      <c r="F1505" s="58">
        <v>6</v>
      </c>
      <c r="G1505" s="59">
        <f>VLOOKUP(B1505,'[3]COM DESONERAÇÃO'!$B$12:$H$2288,6,FALSE)</f>
        <v>55.44</v>
      </c>
      <c r="H1505" s="60">
        <f t="shared" si="26"/>
        <v>332.64</v>
      </c>
    </row>
    <row r="1506" spans="1:8" x14ac:dyDescent="0.25">
      <c r="A1506" s="55" t="s">
        <v>4459</v>
      </c>
      <c r="B1506" s="56" t="s">
        <v>4461</v>
      </c>
      <c r="C1506" s="57" t="s">
        <v>4462</v>
      </c>
      <c r="D1506" s="56" t="s">
        <v>6792</v>
      </c>
      <c r="E1506" s="56" t="s">
        <v>12</v>
      </c>
      <c r="F1506" s="61">
        <v>25</v>
      </c>
      <c r="G1506" s="59">
        <f>VLOOKUP(B1506,'[3]COM DESONERAÇÃO'!$B$12:$H$2288,6,FALSE)</f>
        <v>96</v>
      </c>
      <c r="H1506" s="60">
        <f t="shared" si="26"/>
        <v>2400</v>
      </c>
    </row>
    <row r="1507" spans="1:8" x14ac:dyDescent="0.25">
      <c r="A1507" s="55" t="s">
        <v>4460</v>
      </c>
      <c r="B1507" s="56" t="s">
        <v>4464</v>
      </c>
      <c r="C1507" s="57" t="s">
        <v>4465</v>
      </c>
      <c r="D1507" s="56" t="s">
        <v>6792</v>
      </c>
      <c r="E1507" s="56" t="s">
        <v>12</v>
      </c>
      <c r="F1507" s="61">
        <v>5</v>
      </c>
      <c r="G1507" s="59">
        <f>VLOOKUP(B1507,'[3]COM DESONERAÇÃO'!$B$12:$H$2288,6,FALSE)</f>
        <v>12.24</v>
      </c>
      <c r="H1507" s="60">
        <f t="shared" si="26"/>
        <v>61.2</v>
      </c>
    </row>
    <row r="1508" spans="1:8" x14ac:dyDescent="0.25">
      <c r="A1508" s="55" t="s">
        <v>4463</v>
      </c>
      <c r="B1508" s="56" t="s">
        <v>4467</v>
      </c>
      <c r="C1508" s="57" t="s">
        <v>4468</v>
      </c>
      <c r="D1508" s="56" t="s">
        <v>6792</v>
      </c>
      <c r="E1508" s="56" t="s">
        <v>12</v>
      </c>
      <c r="F1508" s="61">
        <v>2</v>
      </c>
      <c r="G1508" s="59">
        <f>VLOOKUP(B1508,'[3]COM DESONERAÇÃO'!$B$12:$H$2288,6,FALSE)</f>
        <v>17.13</v>
      </c>
      <c r="H1508" s="60">
        <f t="shared" si="26"/>
        <v>34.26</v>
      </c>
    </row>
    <row r="1509" spans="1:8" x14ac:dyDescent="0.25">
      <c r="A1509" s="55" t="s">
        <v>4466</v>
      </c>
      <c r="B1509" s="56" t="s">
        <v>4470</v>
      </c>
      <c r="C1509" s="57" t="s">
        <v>4471</v>
      </c>
      <c r="D1509" s="56" t="s">
        <v>6792</v>
      </c>
      <c r="E1509" s="56" t="s">
        <v>68</v>
      </c>
      <c r="F1509" s="61">
        <v>2</v>
      </c>
      <c r="G1509" s="59">
        <f>VLOOKUP(B1509,'[3]COM DESONERAÇÃO'!$B$12:$H$2288,6,FALSE)</f>
        <v>71.319999999999993</v>
      </c>
      <c r="H1509" s="60">
        <f t="shared" si="26"/>
        <v>142.63999999999999</v>
      </c>
    </row>
    <row r="1510" spans="1:8" x14ac:dyDescent="0.25">
      <c r="A1510" s="55" t="s">
        <v>4469</v>
      </c>
      <c r="B1510" s="56" t="s">
        <v>4473</v>
      </c>
      <c r="C1510" s="57" t="s">
        <v>4474</v>
      </c>
      <c r="D1510" s="56" t="s">
        <v>6792</v>
      </c>
      <c r="E1510" s="56" t="s">
        <v>68</v>
      </c>
      <c r="F1510" s="61">
        <v>2</v>
      </c>
      <c r="G1510" s="59">
        <f>VLOOKUP(B1510,'[3]COM DESONERAÇÃO'!$B$12:$H$2288,6,FALSE)</f>
        <v>120</v>
      </c>
      <c r="H1510" s="60">
        <f t="shared" si="26"/>
        <v>240</v>
      </c>
    </row>
    <row r="1511" spans="1:8" x14ac:dyDescent="0.25">
      <c r="A1511" s="55" t="s">
        <v>4472</v>
      </c>
      <c r="B1511" s="56" t="s">
        <v>4476</v>
      </c>
      <c r="C1511" s="57" t="s">
        <v>4477</v>
      </c>
      <c r="D1511" s="56" t="s">
        <v>6792</v>
      </c>
      <c r="E1511" s="56" t="s">
        <v>4478</v>
      </c>
      <c r="F1511" s="61">
        <v>8</v>
      </c>
      <c r="G1511" s="59">
        <f>VLOOKUP(B1511,'[3]COM DESONERAÇÃO'!$B$12:$H$2288,6,FALSE)</f>
        <v>0.24</v>
      </c>
      <c r="H1511" s="60">
        <f t="shared" si="26"/>
        <v>1.92</v>
      </c>
    </row>
    <row r="1512" spans="1:8" x14ac:dyDescent="0.25">
      <c r="A1512" s="55" t="s">
        <v>4475</v>
      </c>
      <c r="B1512" s="56" t="s">
        <v>4480</v>
      </c>
      <c r="C1512" s="57" t="s">
        <v>4481</v>
      </c>
      <c r="D1512" s="56" t="s">
        <v>6792</v>
      </c>
      <c r="E1512" s="56" t="s">
        <v>68</v>
      </c>
      <c r="F1512" s="61">
        <v>5</v>
      </c>
      <c r="G1512" s="59">
        <f>VLOOKUP(B1512,'[3]COM DESONERAÇÃO'!$B$12:$H$2288,6,FALSE)</f>
        <v>14.13</v>
      </c>
      <c r="H1512" s="60">
        <f t="shared" si="26"/>
        <v>70.650000000000006</v>
      </c>
    </row>
    <row r="1513" spans="1:8" x14ac:dyDescent="0.25">
      <c r="A1513" s="55" t="s">
        <v>4479</v>
      </c>
      <c r="B1513" s="56" t="s">
        <v>4483</v>
      </c>
      <c r="C1513" s="57" t="s">
        <v>4484</v>
      </c>
      <c r="D1513" s="56" t="s">
        <v>6792</v>
      </c>
      <c r="E1513" s="56" t="s">
        <v>68</v>
      </c>
      <c r="F1513" s="61">
        <v>5</v>
      </c>
      <c r="G1513" s="59">
        <f>VLOOKUP(B1513,'[3]COM DESONERAÇÃO'!$B$12:$H$2288,6,FALSE)</f>
        <v>7.8</v>
      </c>
      <c r="H1513" s="60">
        <f t="shared" si="26"/>
        <v>39</v>
      </c>
    </row>
    <row r="1514" spans="1:8" x14ac:dyDescent="0.25">
      <c r="A1514" s="55" t="s">
        <v>4482</v>
      </c>
      <c r="B1514" s="56" t="s">
        <v>4486</v>
      </c>
      <c r="C1514" s="57" t="s">
        <v>4487</v>
      </c>
      <c r="D1514" s="56" t="s">
        <v>6792</v>
      </c>
      <c r="E1514" s="56" t="s">
        <v>68</v>
      </c>
      <c r="F1514" s="61">
        <v>5</v>
      </c>
      <c r="G1514" s="59">
        <f>VLOOKUP(B1514,'[3]COM DESONERAÇÃO'!$B$12:$H$2288,6,FALSE)</f>
        <v>176.87</v>
      </c>
      <c r="H1514" s="60">
        <f t="shared" si="26"/>
        <v>884.35</v>
      </c>
    </row>
    <row r="1515" spans="1:8" x14ac:dyDescent="0.25">
      <c r="A1515" s="55" t="s">
        <v>4485</v>
      </c>
      <c r="B1515" s="56" t="s">
        <v>4489</v>
      </c>
      <c r="C1515" s="57" t="s">
        <v>4490</v>
      </c>
      <c r="D1515" s="56" t="s">
        <v>6792</v>
      </c>
      <c r="E1515" s="56" t="s">
        <v>68</v>
      </c>
      <c r="F1515" s="61">
        <v>5</v>
      </c>
      <c r="G1515" s="59">
        <f>VLOOKUP(B1515,'[3]COM DESONERAÇÃO'!$B$12:$H$2288,6,FALSE)</f>
        <v>164</v>
      </c>
      <c r="H1515" s="60">
        <f t="shared" si="26"/>
        <v>820</v>
      </c>
    </row>
    <row r="1516" spans="1:8" x14ac:dyDescent="0.25">
      <c r="A1516" s="55" t="s">
        <v>4488</v>
      </c>
      <c r="B1516" s="56" t="s">
        <v>4492</v>
      </c>
      <c r="C1516" s="57" t="s">
        <v>4493</v>
      </c>
      <c r="D1516" s="56" t="s">
        <v>6792</v>
      </c>
      <c r="E1516" s="56" t="s">
        <v>68</v>
      </c>
      <c r="F1516" s="61">
        <v>5</v>
      </c>
      <c r="G1516" s="59">
        <f>VLOOKUP(B1516,'[3]COM DESONERAÇÃO'!$B$12:$H$2288,6,FALSE)</f>
        <v>53.75</v>
      </c>
      <c r="H1516" s="60">
        <f t="shared" si="26"/>
        <v>268.75</v>
      </c>
    </row>
    <row r="1517" spans="1:8" x14ac:dyDescent="0.25">
      <c r="A1517" s="55" t="s">
        <v>4491</v>
      </c>
      <c r="B1517" s="56" t="s">
        <v>4495</v>
      </c>
      <c r="C1517" s="57" t="s">
        <v>4496</v>
      </c>
      <c r="D1517" s="56" t="s">
        <v>6792</v>
      </c>
      <c r="E1517" s="56" t="s">
        <v>68</v>
      </c>
      <c r="F1517" s="61">
        <v>5</v>
      </c>
      <c r="G1517" s="59">
        <f>VLOOKUP(B1517,'[3]COM DESONERAÇÃO'!$B$12:$H$2288,6,FALSE)</f>
        <v>31.71</v>
      </c>
      <c r="H1517" s="60">
        <f t="shared" si="26"/>
        <v>158.55000000000001</v>
      </c>
    </row>
    <row r="1518" spans="1:8" x14ac:dyDescent="0.25">
      <c r="A1518" s="55" t="s">
        <v>4494</v>
      </c>
      <c r="B1518" s="56" t="s">
        <v>4498</v>
      </c>
      <c r="C1518" s="57" t="s">
        <v>4499</v>
      </c>
      <c r="D1518" s="56" t="s">
        <v>6792</v>
      </c>
      <c r="E1518" s="56" t="s">
        <v>12</v>
      </c>
      <c r="F1518" s="61">
        <v>3</v>
      </c>
      <c r="G1518" s="59">
        <f>VLOOKUP(B1518,'[3]COM DESONERAÇÃO'!$B$12:$H$2288,6,FALSE)</f>
        <v>10.68</v>
      </c>
      <c r="H1518" s="60">
        <f t="shared" si="26"/>
        <v>32.04</v>
      </c>
    </row>
    <row r="1519" spans="1:8" ht="16.5" x14ac:dyDescent="0.25">
      <c r="A1519" s="55" t="s">
        <v>4497</v>
      </c>
      <c r="B1519" s="56" t="s">
        <v>4501</v>
      </c>
      <c r="C1519" s="57" t="s">
        <v>4502</v>
      </c>
      <c r="D1519" s="56" t="s">
        <v>11</v>
      </c>
      <c r="E1519" s="56" t="s">
        <v>12</v>
      </c>
      <c r="F1519" s="61">
        <v>500</v>
      </c>
      <c r="G1519" s="59">
        <f>VLOOKUP(B1519,'[3]COM DESONERAÇÃO'!$B$12:$H$2288,6,FALSE)</f>
        <v>14.27</v>
      </c>
      <c r="H1519" s="60">
        <f t="shared" si="26"/>
        <v>7135</v>
      </c>
    </row>
    <row r="1520" spans="1:8" x14ac:dyDescent="0.25">
      <c r="A1520" s="55" t="s">
        <v>4500</v>
      </c>
      <c r="B1520" s="56" t="s">
        <v>4504</v>
      </c>
      <c r="C1520" s="57" t="s">
        <v>4505</v>
      </c>
      <c r="D1520" s="56" t="s">
        <v>6792</v>
      </c>
      <c r="E1520" s="56" t="s">
        <v>12</v>
      </c>
      <c r="F1520" s="61">
        <v>30</v>
      </c>
      <c r="G1520" s="59">
        <f>VLOOKUP(B1520,'[3]COM DESONERAÇÃO'!$B$12:$H$2288,6,FALSE)</f>
        <v>12.82</v>
      </c>
      <c r="H1520" s="60">
        <f t="shared" si="26"/>
        <v>384.6</v>
      </c>
    </row>
    <row r="1521" spans="1:8" x14ac:dyDescent="0.25">
      <c r="A1521" s="55" t="s">
        <v>4503</v>
      </c>
      <c r="B1521" s="56" t="s">
        <v>4507</v>
      </c>
      <c r="C1521" s="57" t="s">
        <v>4508</v>
      </c>
      <c r="D1521" s="56" t="s">
        <v>6792</v>
      </c>
      <c r="E1521" s="56" t="s">
        <v>12</v>
      </c>
      <c r="F1521" s="61">
        <v>5</v>
      </c>
      <c r="G1521" s="59">
        <f>VLOOKUP(B1521,'[3]COM DESONERAÇÃO'!$B$12:$H$2288,6,FALSE)</f>
        <v>2.14</v>
      </c>
      <c r="H1521" s="60">
        <f t="shared" si="26"/>
        <v>10.7</v>
      </c>
    </row>
    <row r="1522" spans="1:8" x14ac:dyDescent="0.25">
      <c r="A1522" s="55" t="s">
        <v>4506</v>
      </c>
      <c r="B1522" s="56" t="s">
        <v>4510</v>
      </c>
      <c r="C1522" s="57" t="s">
        <v>4511</v>
      </c>
      <c r="D1522" s="56" t="s">
        <v>6792</v>
      </c>
      <c r="E1522" s="56" t="s">
        <v>12</v>
      </c>
      <c r="F1522" s="61">
        <v>5</v>
      </c>
      <c r="G1522" s="59">
        <f>VLOOKUP(B1522,'[3]COM DESONERAÇÃO'!$B$12:$H$2288,6,FALSE)</f>
        <v>1.07</v>
      </c>
      <c r="H1522" s="60">
        <f t="shared" si="26"/>
        <v>5.35</v>
      </c>
    </row>
    <row r="1523" spans="1:8" x14ac:dyDescent="0.25">
      <c r="A1523" s="55" t="s">
        <v>4509</v>
      </c>
      <c r="B1523" s="56" t="s">
        <v>4513</v>
      </c>
      <c r="C1523" s="57" t="s">
        <v>4514</v>
      </c>
      <c r="D1523" s="56" t="s">
        <v>6792</v>
      </c>
      <c r="E1523" s="56" t="s">
        <v>12</v>
      </c>
      <c r="F1523" s="61">
        <v>5</v>
      </c>
      <c r="G1523" s="59">
        <f>VLOOKUP(B1523,'[3]COM DESONERAÇÃO'!$B$12:$H$2288,6,FALSE)</f>
        <v>10.68</v>
      </c>
      <c r="H1523" s="60">
        <f t="shared" si="26"/>
        <v>53.4</v>
      </c>
    </row>
    <row r="1524" spans="1:8" x14ac:dyDescent="0.25">
      <c r="A1524" s="55" t="s">
        <v>4512</v>
      </c>
      <c r="B1524" s="56" t="s">
        <v>4516</v>
      </c>
      <c r="C1524" s="57" t="s">
        <v>4517</v>
      </c>
      <c r="D1524" s="56" t="s">
        <v>6792</v>
      </c>
      <c r="E1524" s="56" t="s">
        <v>68</v>
      </c>
      <c r="F1524" s="61">
        <v>5</v>
      </c>
      <c r="G1524" s="59">
        <f>VLOOKUP(B1524,'[3]COM DESONERAÇÃO'!$B$12:$H$2288,6,FALSE)</f>
        <v>4.2699999999999996</v>
      </c>
      <c r="H1524" s="60">
        <f t="shared" si="26"/>
        <v>21.35</v>
      </c>
    </row>
    <row r="1525" spans="1:8" ht="16.5" x14ac:dyDescent="0.25">
      <c r="A1525" s="55" t="s">
        <v>4515</v>
      </c>
      <c r="B1525" s="56" t="s">
        <v>4519</v>
      </c>
      <c r="C1525" s="57" t="s">
        <v>4520</v>
      </c>
      <c r="D1525" s="56" t="s">
        <v>6792</v>
      </c>
      <c r="E1525" s="56" t="s">
        <v>12</v>
      </c>
      <c r="F1525" s="61">
        <v>5</v>
      </c>
      <c r="G1525" s="59">
        <f>VLOOKUP(B1525,'[3]COM DESONERAÇÃO'!$B$12:$H$2288,6,FALSE)</f>
        <v>6.41</v>
      </c>
      <c r="H1525" s="60">
        <f t="shared" si="26"/>
        <v>32.049999999999997</v>
      </c>
    </row>
    <row r="1526" spans="1:8" ht="16.5" x14ac:dyDescent="0.25">
      <c r="A1526" s="55" t="s">
        <v>4518</v>
      </c>
      <c r="B1526" s="56" t="s">
        <v>4522</v>
      </c>
      <c r="C1526" s="57" t="s">
        <v>4523</v>
      </c>
      <c r="D1526" s="56" t="s">
        <v>6792</v>
      </c>
      <c r="E1526" s="56" t="s">
        <v>12</v>
      </c>
      <c r="F1526" s="61">
        <v>5</v>
      </c>
      <c r="G1526" s="59">
        <f>VLOOKUP(B1526,'[3]COM DESONERAÇÃO'!$B$12:$H$2288,6,FALSE)</f>
        <v>2.14</v>
      </c>
      <c r="H1526" s="60">
        <f t="shared" si="26"/>
        <v>10.7</v>
      </c>
    </row>
    <row r="1527" spans="1:8" x14ac:dyDescent="0.25">
      <c r="A1527" s="55" t="s">
        <v>4521</v>
      </c>
      <c r="B1527" s="56" t="s">
        <v>4524</v>
      </c>
      <c r="C1527" s="57" t="s">
        <v>4525</v>
      </c>
      <c r="D1527" s="56" t="s">
        <v>6792</v>
      </c>
      <c r="E1527" s="56" t="s">
        <v>29</v>
      </c>
      <c r="F1527" s="61">
        <v>5</v>
      </c>
      <c r="G1527" s="59">
        <f>VLOOKUP(B1527,'[3]COM DESONERAÇÃO'!$B$12:$H$2288,6,FALSE)</f>
        <v>91.83</v>
      </c>
      <c r="H1527" s="60">
        <f t="shared" si="26"/>
        <v>459.15</v>
      </c>
    </row>
    <row r="1528" spans="1:8" x14ac:dyDescent="0.25">
      <c r="A1528" s="53" t="s">
        <v>4526</v>
      </c>
      <c r="B1528" s="105" t="s">
        <v>4527</v>
      </c>
      <c r="C1528" s="105"/>
      <c r="D1528" s="105"/>
      <c r="E1528" s="105"/>
      <c r="F1528" s="105"/>
      <c r="G1528" s="105"/>
      <c r="H1528" s="54">
        <f>SUM(H1529:H1576)</f>
        <v>352082.5</v>
      </c>
    </row>
    <row r="1529" spans="1:8" ht="33" x14ac:dyDescent="0.25">
      <c r="A1529" s="55" t="s">
        <v>4528</v>
      </c>
      <c r="B1529" s="56" t="s">
        <v>4529</v>
      </c>
      <c r="C1529" s="57" t="s">
        <v>4530</v>
      </c>
      <c r="D1529" s="56" t="s">
        <v>11</v>
      </c>
      <c r="E1529" s="56" t="s">
        <v>12</v>
      </c>
      <c r="F1529" s="58">
        <v>32</v>
      </c>
      <c r="G1529" s="59">
        <f>VLOOKUP(B1529,'[3]COM DESONERAÇÃO'!$B$12:$H$2288,6,FALSE)</f>
        <v>6.48</v>
      </c>
      <c r="H1529" s="60">
        <f t="shared" ref="H1529:H1576" si="27">ROUND(F1529*G1529,2)</f>
        <v>207.36</v>
      </c>
    </row>
    <row r="1530" spans="1:8" x14ac:dyDescent="0.25">
      <c r="A1530" s="55" t="s">
        <v>4531</v>
      </c>
      <c r="B1530" s="56" t="s">
        <v>4532</v>
      </c>
      <c r="C1530" s="57" t="s">
        <v>4533</v>
      </c>
      <c r="D1530" s="56" t="s">
        <v>6792</v>
      </c>
      <c r="E1530" s="56" t="s">
        <v>12</v>
      </c>
      <c r="F1530" s="58">
        <v>179</v>
      </c>
      <c r="G1530" s="59">
        <f>VLOOKUP(B1530,'[3]COM DESONERAÇÃO'!$B$12:$H$2288,6,FALSE)</f>
        <v>47</v>
      </c>
      <c r="H1530" s="60">
        <f t="shared" si="27"/>
        <v>8413</v>
      </c>
    </row>
    <row r="1531" spans="1:8" ht="24.75" x14ac:dyDescent="0.25">
      <c r="A1531" s="55" t="s">
        <v>4534</v>
      </c>
      <c r="B1531" s="56" t="s">
        <v>4535</v>
      </c>
      <c r="C1531" s="57" t="s">
        <v>4536</v>
      </c>
      <c r="D1531" s="56" t="s">
        <v>11</v>
      </c>
      <c r="E1531" s="56" t="s">
        <v>12</v>
      </c>
      <c r="F1531" s="58">
        <v>945</v>
      </c>
      <c r="G1531" s="59">
        <f>VLOOKUP(B1531,'[3]COM DESONERAÇÃO'!$B$12:$H$2288,6,FALSE)</f>
        <v>5.22</v>
      </c>
      <c r="H1531" s="60">
        <f t="shared" si="27"/>
        <v>4932.8999999999996</v>
      </c>
    </row>
    <row r="1532" spans="1:8" x14ac:dyDescent="0.25">
      <c r="A1532" s="55" t="s">
        <v>4537</v>
      </c>
      <c r="B1532" s="56" t="s">
        <v>4538</v>
      </c>
      <c r="C1532" s="57" t="s">
        <v>4539</v>
      </c>
      <c r="D1532" s="56" t="s">
        <v>6792</v>
      </c>
      <c r="E1532" s="56" t="s">
        <v>12</v>
      </c>
      <c r="F1532" s="58">
        <v>5</v>
      </c>
      <c r="G1532" s="59">
        <f>VLOOKUP(B1532,'[3]COM DESONERAÇÃO'!$B$12:$H$2288,6,FALSE)</f>
        <v>10</v>
      </c>
      <c r="H1532" s="60">
        <f t="shared" si="27"/>
        <v>50</v>
      </c>
    </row>
    <row r="1533" spans="1:8" ht="33" x14ac:dyDescent="0.25">
      <c r="A1533" s="55" t="s">
        <v>4540</v>
      </c>
      <c r="B1533" s="56" t="s">
        <v>4541</v>
      </c>
      <c r="C1533" s="57" t="s">
        <v>4542</v>
      </c>
      <c r="D1533" s="56" t="s">
        <v>11</v>
      </c>
      <c r="E1533" s="56" t="s">
        <v>12</v>
      </c>
      <c r="F1533" s="58">
        <v>755</v>
      </c>
      <c r="G1533" s="59">
        <f>VLOOKUP(B1533,'[3]COM DESONERAÇÃO'!$B$12:$H$2288,6,FALSE)</f>
        <v>37.450000000000003</v>
      </c>
      <c r="H1533" s="60">
        <f t="shared" si="27"/>
        <v>28274.75</v>
      </c>
    </row>
    <row r="1534" spans="1:8" x14ac:dyDescent="0.25">
      <c r="A1534" s="55" t="s">
        <v>4543</v>
      </c>
      <c r="B1534" s="56" t="s">
        <v>4544</v>
      </c>
      <c r="C1534" s="57" t="s">
        <v>4533</v>
      </c>
      <c r="D1534" s="56" t="s">
        <v>6792</v>
      </c>
      <c r="E1534" s="56" t="s">
        <v>12</v>
      </c>
      <c r="F1534" s="58">
        <v>588</v>
      </c>
      <c r="G1534" s="59">
        <f>VLOOKUP(B1534,'[3]COM DESONERAÇÃO'!$B$12:$H$2288,6,FALSE)</f>
        <v>47.19</v>
      </c>
      <c r="H1534" s="60">
        <f t="shared" si="27"/>
        <v>27747.72</v>
      </c>
    </row>
    <row r="1535" spans="1:8" x14ac:dyDescent="0.25">
      <c r="A1535" s="55" t="s">
        <v>4545</v>
      </c>
      <c r="B1535" s="56" t="s">
        <v>4546</v>
      </c>
      <c r="C1535" s="57" t="s">
        <v>4547</v>
      </c>
      <c r="D1535" s="56" t="s">
        <v>6792</v>
      </c>
      <c r="E1535" s="56" t="s">
        <v>12</v>
      </c>
      <c r="F1535" s="58">
        <v>777</v>
      </c>
      <c r="G1535" s="59">
        <f>VLOOKUP(B1535,'[3]COM DESONERAÇÃO'!$B$12:$H$2288,6,FALSE)</f>
        <v>28.56</v>
      </c>
      <c r="H1535" s="60">
        <f t="shared" si="27"/>
        <v>22191.119999999999</v>
      </c>
    </row>
    <row r="1536" spans="1:8" ht="16.5" x14ac:dyDescent="0.25">
      <c r="A1536" s="55" t="s">
        <v>4548</v>
      </c>
      <c r="B1536" s="56" t="s">
        <v>4549</v>
      </c>
      <c r="C1536" s="57" t="s">
        <v>4550</v>
      </c>
      <c r="D1536" s="56" t="s">
        <v>11</v>
      </c>
      <c r="E1536" s="56" t="s">
        <v>12</v>
      </c>
      <c r="F1536" s="58">
        <v>61</v>
      </c>
      <c r="G1536" s="59">
        <f>VLOOKUP(B1536,'[3]COM DESONERAÇÃO'!$B$12:$H$2288,6,FALSE)</f>
        <v>20.89</v>
      </c>
      <c r="H1536" s="60">
        <f t="shared" si="27"/>
        <v>1274.29</v>
      </c>
    </row>
    <row r="1537" spans="1:8" ht="16.5" x14ac:dyDescent="0.25">
      <c r="A1537" s="55" t="s">
        <v>4551</v>
      </c>
      <c r="B1537" s="56" t="s">
        <v>4552</v>
      </c>
      <c r="C1537" s="57" t="s">
        <v>4553</v>
      </c>
      <c r="D1537" s="56" t="s">
        <v>6840</v>
      </c>
      <c r="E1537" s="56" t="s">
        <v>12</v>
      </c>
      <c r="F1537" s="58">
        <v>40</v>
      </c>
      <c r="G1537" s="59">
        <f>VLOOKUP(B1537,'[3]COM DESONERAÇÃO'!$B$12:$H$2288,6,FALSE)</f>
        <v>1073.02</v>
      </c>
      <c r="H1537" s="60">
        <f t="shared" si="27"/>
        <v>42920.800000000003</v>
      </c>
    </row>
    <row r="1538" spans="1:8" x14ac:dyDescent="0.25">
      <c r="A1538" s="55" t="s">
        <v>4554</v>
      </c>
      <c r="B1538" s="56" t="s">
        <v>4555</v>
      </c>
      <c r="C1538" s="57" t="s">
        <v>4556</v>
      </c>
      <c r="D1538" s="56" t="s">
        <v>6792</v>
      </c>
      <c r="E1538" s="56" t="s">
        <v>12</v>
      </c>
      <c r="F1538" s="58">
        <v>31</v>
      </c>
      <c r="G1538" s="59">
        <f>VLOOKUP(B1538,'[3]COM DESONERAÇÃO'!$B$12:$H$2288,6,FALSE)</f>
        <v>190.97</v>
      </c>
      <c r="H1538" s="60">
        <f t="shared" si="27"/>
        <v>5920.07</v>
      </c>
    </row>
    <row r="1539" spans="1:8" x14ac:dyDescent="0.25">
      <c r="A1539" s="55" t="s">
        <v>4557</v>
      </c>
      <c r="B1539" s="56" t="s">
        <v>4558</v>
      </c>
      <c r="C1539" s="57" t="s">
        <v>4559</v>
      </c>
      <c r="D1539" s="56" t="s">
        <v>6792</v>
      </c>
      <c r="E1539" s="56" t="s">
        <v>12</v>
      </c>
      <c r="F1539" s="58">
        <v>31</v>
      </c>
      <c r="G1539" s="59">
        <f>VLOOKUP(B1539,'[3]COM DESONERAÇÃO'!$B$12:$H$2288,6,FALSE)</f>
        <v>155.13999999999999</v>
      </c>
      <c r="H1539" s="60">
        <f t="shared" si="27"/>
        <v>4809.34</v>
      </c>
    </row>
    <row r="1540" spans="1:8" x14ac:dyDescent="0.25">
      <c r="A1540" s="55" t="s">
        <v>4560</v>
      </c>
      <c r="B1540" s="56" t="s">
        <v>4561</v>
      </c>
      <c r="C1540" s="57" t="s">
        <v>4562</v>
      </c>
      <c r="D1540" s="56" t="s">
        <v>6792</v>
      </c>
      <c r="E1540" s="56" t="s">
        <v>12</v>
      </c>
      <c r="F1540" s="58">
        <v>52</v>
      </c>
      <c r="G1540" s="59">
        <f>VLOOKUP(B1540,'[3]COM DESONERAÇÃO'!$B$12:$H$2288,6,FALSE)</f>
        <v>146.32</v>
      </c>
      <c r="H1540" s="60">
        <f t="shared" si="27"/>
        <v>7608.64</v>
      </c>
    </row>
    <row r="1541" spans="1:8" ht="24.75" x14ac:dyDescent="0.25">
      <c r="A1541" s="55" t="s">
        <v>4563</v>
      </c>
      <c r="B1541" s="56" t="s">
        <v>4564</v>
      </c>
      <c r="C1541" s="57" t="s">
        <v>4565</v>
      </c>
      <c r="D1541" s="56" t="s">
        <v>11</v>
      </c>
      <c r="E1541" s="56" t="s">
        <v>12</v>
      </c>
      <c r="F1541" s="58">
        <v>77</v>
      </c>
      <c r="G1541" s="59">
        <f>VLOOKUP(B1541,'[3]COM DESONERAÇÃO'!$B$12:$H$2288,6,FALSE)</f>
        <v>57.15</v>
      </c>
      <c r="H1541" s="60">
        <f t="shared" si="27"/>
        <v>4400.55</v>
      </c>
    </row>
    <row r="1542" spans="1:8" ht="24.75" x14ac:dyDescent="0.25">
      <c r="A1542" s="55" t="s">
        <v>4566</v>
      </c>
      <c r="B1542" s="56" t="s">
        <v>4567</v>
      </c>
      <c r="C1542" s="57" t="s">
        <v>4568</v>
      </c>
      <c r="D1542" s="56" t="s">
        <v>11</v>
      </c>
      <c r="E1542" s="56" t="s">
        <v>12</v>
      </c>
      <c r="F1542" s="58">
        <v>72</v>
      </c>
      <c r="G1542" s="59">
        <f>VLOOKUP(B1542,'[3]COM DESONERAÇÃO'!$B$12:$H$2288,6,FALSE)</f>
        <v>252.33</v>
      </c>
      <c r="H1542" s="60">
        <f t="shared" si="27"/>
        <v>18167.759999999998</v>
      </c>
    </row>
    <row r="1543" spans="1:8" x14ac:dyDescent="0.25">
      <c r="A1543" s="55" t="s">
        <v>4569</v>
      </c>
      <c r="B1543" s="56" t="s">
        <v>4570</v>
      </c>
      <c r="C1543" s="57" t="s">
        <v>4571</v>
      </c>
      <c r="D1543" s="56" t="s">
        <v>6792</v>
      </c>
      <c r="E1543" s="56" t="s">
        <v>12</v>
      </c>
      <c r="F1543" s="58">
        <v>329</v>
      </c>
      <c r="G1543" s="59">
        <f>VLOOKUP(B1543,'[3]COM DESONERAÇÃO'!$B$12:$H$2288,6,FALSE)</f>
        <v>113.34</v>
      </c>
      <c r="H1543" s="60">
        <f t="shared" si="27"/>
        <v>37288.86</v>
      </c>
    </row>
    <row r="1544" spans="1:8" ht="33" x14ac:dyDescent="0.25">
      <c r="A1544" s="55" t="s">
        <v>4572</v>
      </c>
      <c r="B1544" s="56" t="s">
        <v>4573</v>
      </c>
      <c r="C1544" s="57" t="s">
        <v>4574</v>
      </c>
      <c r="D1544" s="56" t="s">
        <v>11</v>
      </c>
      <c r="E1544" s="56" t="s">
        <v>12</v>
      </c>
      <c r="F1544" s="58">
        <v>53</v>
      </c>
      <c r="G1544" s="59">
        <f>VLOOKUP(B1544,'[3]COM DESONERAÇÃO'!$B$12:$H$2288,6,FALSE)</f>
        <v>325.17</v>
      </c>
      <c r="H1544" s="60">
        <f t="shared" si="27"/>
        <v>17234.009999999998</v>
      </c>
    </row>
    <row r="1545" spans="1:8" x14ac:dyDescent="0.25">
      <c r="A1545" s="55" t="s">
        <v>4575</v>
      </c>
      <c r="B1545" s="56" t="s">
        <v>4576</v>
      </c>
      <c r="C1545" s="57" t="s">
        <v>4577</v>
      </c>
      <c r="D1545" s="56" t="s">
        <v>6792</v>
      </c>
      <c r="E1545" s="56" t="s">
        <v>12</v>
      </c>
      <c r="F1545" s="58">
        <v>2</v>
      </c>
      <c r="G1545" s="59">
        <f>VLOOKUP(B1545,'[3]COM DESONERAÇÃO'!$B$12:$H$2288,6,FALSE)</f>
        <v>347.87</v>
      </c>
      <c r="H1545" s="60">
        <f t="shared" si="27"/>
        <v>695.74</v>
      </c>
    </row>
    <row r="1546" spans="1:8" x14ac:dyDescent="0.25">
      <c r="A1546" s="55" t="s">
        <v>4578</v>
      </c>
      <c r="B1546" s="56" t="s">
        <v>4579</v>
      </c>
      <c r="C1546" s="57" t="s">
        <v>4580</v>
      </c>
      <c r="D1546" s="56" t="s">
        <v>6792</v>
      </c>
      <c r="E1546" s="56" t="s">
        <v>68</v>
      </c>
      <c r="F1546" s="58">
        <v>5</v>
      </c>
      <c r="G1546" s="59">
        <f>VLOOKUP(B1546,'[3]COM DESONERAÇÃO'!$B$12:$H$2288,6,FALSE)</f>
        <v>8.0500000000000007</v>
      </c>
      <c r="H1546" s="60">
        <f t="shared" si="27"/>
        <v>40.25</v>
      </c>
    </row>
    <row r="1547" spans="1:8" x14ac:dyDescent="0.25">
      <c r="A1547" s="55" t="s">
        <v>4581</v>
      </c>
      <c r="B1547" s="56" t="s">
        <v>4582</v>
      </c>
      <c r="C1547" s="57" t="s">
        <v>4583</v>
      </c>
      <c r="D1547" s="56" t="s">
        <v>6792</v>
      </c>
      <c r="E1547" s="56" t="s">
        <v>68</v>
      </c>
      <c r="F1547" s="58">
        <v>5</v>
      </c>
      <c r="G1547" s="59">
        <f>VLOOKUP(B1547,'[3]COM DESONERAÇÃO'!$B$12:$H$2288,6,FALSE)</f>
        <v>30.09</v>
      </c>
      <c r="H1547" s="60">
        <f t="shared" si="27"/>
        <v>150.44999999999999</v>
      </c>
    </row>
    <row r="1548" spans="1:8" x14ac:dyDescent="0.25">
      <c r="A1548" s="55" t="s">
        <v>4584</v>
      </c>
      <c r="B1548" s="56" t="s">
        <v>4585</v>
      </c>
      <c r="C1548" s="57" t="s">
        <v>4586</v>
      </c>
      <c r="D1548" s="56" t="s">
        <v>6792</v>
      </c>
      <c r="E1548" s="56" t="s">
        <v>12</v>
      </c>
      <c r="F1548" s="58">
        <v>5</v>
      </c>
      <c r="G1548" s="59">
        <f>VLOOKUP(B1548,'[3]COM DESONERAÇÃO'!$B$12:$H$2288,6,FALSE)</f>
        <v>39.369999999999997</v>
      </c>
      <c r="H1548" s="60">
        <f t="shared" si="27"/>
        <v>196.85</v>
      </c>
    </row>
    <row r="1549" spans="1:8" x14ac:dyDescent="0.25">
      <c r="A1549" s="55" t="s">
        <v>4587</v>
      </c>
      <c r="B1549" s="56" t="s">
        <v>4588</v>
      </c>
      <c r="C1549" s="57" t="s">
        <v>4589</v>
      </c>
      <c r="D1549" s="56" t="s">
        <v>6792</v>
      </c>
      <c r="E1549" s="56" t="s">
        <v>12</v>
      </c>
      <c r="F1549" s="58">
        <v>5</v>
      </c>
      <c r="G1549" s="59">
        <f>VLOOKUP(B1549,'[3]COM DESONERAÇÃO'!$B$12:$H$2288,6,FALSE)</f>
        <v>32.049999999999997</v>
      </c>
      <c r="H1549" s="60">
        <f t="shared" si="27"/>
        <v>160.25</v>
      </c>
    </row>
    <row r="1550" spans="1:8" x14ac:dyDescent="0.25">
      <c r="A1550" s="55" t="s">
        <v>4590</v>
      </c>
      <c r="B1550" s="56" t="s">
        <v>4591</v>
      </c>
      <c r="C1550" s="57" t="s">
        <v>4592</v>
      </c>
      <c r="D1550" s="56" t="s">
        <v>6792</v>
      </c>
      <c r="E1550" s="56" t="s">
        <v>68</v>
      </c>
      <c r="F1550" s="58">
        <v>5</v>
      </c>
      <c r="G1550" s="59">
        <f>VLOOKUP(B1550,'[3]COM DESONERAÇÃO'!$B$12:$H$2288,6,FALSE)</f>
        <v>15.83</v>
      </c>
      <c r="H1550" s="60">
        <f t="shared" si="27"/>
        <v>79.150000000000006</v>
      </c>
    </row>
    <row r="1551" spans="1:8" ht="33" x14ac:dyDescent="0.25">
      <c r="A1551" s="55" t="s">
        <v>4593</v>
      </c>
      <c r="B1551" s="56" t="s">
        <v>4594</v>
      </c>
      <c r="C1551" s="57" t="s">
        <v>4595</v>
      </c>
      <c r="D1551" s="56" t="s">
        <v>11</v>
      </c>
      <c r="E1551" s="56" t="s">
        <v>12</v>
      </c>
      <c r="F1551" s="58">
        <v>84</v>
      </c>
      <c r="G1551" s="59">
        <f>VLOOKUP(B1551,'[3]COM DESONERAÇÃO'!$B$12:$H$2288,6,FALSE)</f>
        <v>9.3800000000000008</v>
      </c>
      <c r="H1551" s="60">
        <f t="shared" si="27"/>
        <v>787.92</v>
      </c>
    </row>
    <row r="1552" spans="1:8" x14ac:dyDescent="0.25">
      <c r="A1552" s="55" t="s">
        <v>4596</v>
      </c>
      <c r="B1552" s="56" t="s">
        <v>4597</v>
      </c>
      <c r="C1552" s="57" t="s">
        <v>4598</v>
      </c>
      <c r="D1552" s="56" t="s">
        <v>6792</v>
      </c>
      <c r="E1552" s="56" t="s">
        <v>12</v>
      </c>
      <c r="F1552" s="58">
        <v>252</v>
      </c>
      <c r="G1552" s="59">
        <f>VLOOKUP(B1552,'[3]COM DESONERAÇÃO'!$B$12:$H$2288,6,FALSE)</f>
        <v>38.659999999999997</v>
      </c>
      <c r="H1552" s="60">
        <f t="shared" si="27"/>
        <v>9742.32</v>
      </c>
    </row>
    <row r="1553" spans="1:8" x14ac:dyDescent="0.25">
      <c r="A1553" s="55" t="s">
        <v>4599</v>
      </c>
      <c r="B1553" s="56" t="s">
        <v>4600</v>
      </c>
      <c r="C1553" s="57" t="s">
        <v>4533</v>
      </c>
      <c r="D1553" s="56" t="s">
        <v>6792</v>
      </c>
      <c r="E1553" s="56" t="s">
        <v>12</v>
      </c>
      <c r="F1553" s="58">
        <v>337</v>
      </c>
      <c r="G1553" s="59">
        <f>VLOOKUP(B1553,'[3]COM DESONERAÇÃO'!$B$12:$H$2288,6,FALSE)</f>
        <v>47</v>
      </c>
      <c r="H1553" s="60">
        <f t="shared" si="27"/>
        <v>15839</v>
      </c>
    </row>
    <row r="1554" spans="1:8" x14ac:dyDescent="0.25">
      <c r="A1554" s="55" t="s">
        <v>4601</v>
      </c>
      <c r="B1554" s="56" t="s">
        <v>4602</v>
      </c>
      <c r="C1554" s="57" t="s">
        <v>4547</v>
      </c>
      <c r="D1554" s="56" t="s">
        <v>6792</v>
      </c>
      <c r="E1554" s="56" t="s">
        <v>12</v>
      </c>
      <c r="F1554" s="58">
        <v>648</v>
      </c>
      <c r="G1554" s="59">
        <f>VLOOKUP(B1554,'[3]COM DESONERAÇÃO'!$B$12:$H$2288,6,FALSE)</f>
        <v>28.56</v>
      </c>
      <c r="H1554" s="60">
        <f t="shared" si="27"/>
        <v>18506.88</v>
      </c>
    </row>
    <row r="1555" spans="1:8" x14ac:dyDescent="0.25">
      <c r="A1555" s="55" t="s">
        <v>4603</v>
      </c>
      <c r="B1555" s="56" t="s">
        <v>4604</v>
      </c>
      <c r="C1555" s="57" t="s">
        <v>4605</v>
      </c>
      <c r="D1555" s="56" t="s">
        <v>6792</v>
      </c>
      <c r="E1555" s="56" t="s">
        <v>12</v>
      </c>
      <c r="F1555" s="58">
        <v>5</v>
      </c>
      <c r="G1555" s="59">
        <f>VLOOKUP(B1555,'[3]COM DESONERAÇÃO'!$B$12:$H$2288,6,FALSE)</f>
        <v>8.94</v>
      </c>
      <c r="H1555" s="60">
        <f t="shared" si="27"/>
        <v>44.7</v>
      </c>
    </row>
    <row r="1556" spans="1:8" x14ac:dyDescent="0.25">
      <c r="A1556" s="55" t="s">
        <v>4606</v>
      </c>
      <c r="B1556" s="56" t="s">
        <v>4607</v>
      </c>
      <c r="C1556" s="57" t="s">
        <v>4608</v>
      </c>
      <c r="D1556" s="56" t="s">
        <v>6792</v>
      </c>
      <c r="E1556" s="56" t="s">
        <v>12</v>
      </c>
      <c r="F1556" s="58">
        <v>5</v>
      </c>
      <c r="G1556" s="59">
        <f>VLOOKUP(B1556,'[3]COM DESONERAÇÃO'!$B$12:$H$2288,6,FALSE)</f>
        <v>39.369999999999997</v>
      </c>
      <c r="H1556" s="60">
        <f t="shared" si="27"/>
        <v>196.85</v>
      </c>
    </row>
    <row r="1557" spans="1:8" x14ac:dyDescent="0.25">
      <c r="A1557" s="55" t="s">
        <v>4609</v>
      </c>
      <c r="B1557" s="56" t="s">
        <v>4610</v>
      </c>
      <c r="C1557" s="57" t="s">
        <v>4611</v>
      </c>
      <c r="D1557" s="56" t="s">
        <v>6792</v>
      </c>
      <c r="E1557" s="56" t="s">
        <v>12</v>
      </c>
      <c r="F1557" s="58">
        <v>2</v>
      </c>
      <c r="G1557" s="59">
        <f>VLOOKUP(B1557,'[3]COM DESONERAÇÃO'!$B$12:$H$2288,6,FALSE)</f>
        <v>32.049999999999997</v>
      </c>
      <c r="H1557" s="60">
        <f t="shared" si="27"/>
        <v>64.099999999999994</v>
      </c>
    </row>
    <row r="1558" spans="1:8" x14ac:dyDescent="0.25">
      <c r="A1558" s="55" t="s">
        <v>4612</v>
      </c>
      <c r="B1558" s="56" t="s">
        <v>4613</v>
      </c>
      <c r="C1558" s="57" t="s">
        <v>4614</v>
      </c>
      <c r="D1558" s="56" t="s">
        <v>6792</v>
      </c>
      <c r="E1558" s="56" t="s">
        <v>12</v>
      </c>
      <c r="F1558" s="58">
        <v>5</v>
      </c>
      <c r="G1558" s="59">
        <f>VLOOKUP(B1558,'[3]COM DESONERAÇÃO'!$B$12:$H$2288,6,FALSE)</f>
        <v>35.81</v>
      </c>
      <c r="H1558" s="60">
        <f t="shared" si="27"/>
        <v>179.05</v>
      </c>
    </row>
    <row r="1559" spans="1:8" x14ac:dyDescent="0.25">
      <c r="A1559" s="55" t="s">
        <v>4615</v>
      </c>
      <c r="B1559" s="56" t="s">
        <v>4616</v>
      </c>
      <c r="C1559" s="57" t="s">
        <v>4617</v>
      </c>
      <c r="D1559" s="56" t="s">
        <v>6792</v>
      </c>
      <c r="E1559" s="56" t="s">
        <v>12</v>
      </c>
      <c r="F1559" s="58">
        <v>5</v>
      </c>
      <c r="G1559" s="59">
        <f>VLOOKUP(B1559,'[3]COM DESONERAÇÃO'!$B$12:$H$2288,6,FALSE)</f>
        <v>42.14</v>
      </c>
      <c r="H1559" s="60">
        <f t="shared" si="27"/>
        <v>210.7</v>
      </c>
    </row>
    <row r="1560" spans="1:8" ht="33" x14ac:dyDescent="0.25">
      <c r="A1560" s="55" t="s">
        <v>4618</v>
      </c>
      <c r="B1560" s="56" t="s">
        <v>4619</v>
      </c>
      <c r="C1560" s="57" t="s">
        <v>4620</v>
      </c>
      <c r="D1560" s="56" t="s">
        <v>11</v>
      </c>
      <c r="E1560" s="56" t="s">
        <v>12</v>
      </c>
      <c r="F1560" s="58">
        <v>5</v>
      </c>
      <c r="G1560" s="59">
        <f>VLOOKUP(B1560,'[3]COM DESONERAÇÃO'!$B$12:$H$2288,6,FALSE)</f>
        <v>248.74</v>
      </c>
      <c r="H1560" s="60">
        <f t="shared" si="27"/>
        <v>1243.7</v>
      </c>
    </row>
    <row r="1561" spans="1:8" ht="33" x14ac:dyDescent="0.25">
      <c r="A1561" s="55" t="s">
        <v>4621</v>
      </c>
      <c r="B1561" s="56" t="s">
        <v>4622</v>
      </c>
      <c r="C1561" s="57" t="s">
        <v>4623</v>
      </c>
      <c r="D1561" s="56" t="s">
        <v>11</v>
      </c>
      <c r="E1561" s="56" t="s">
        <v>12</v>
      </c>
      <c r="F1561" s="58">
        <v>79</v>
      </c>
      <c r="G1561" s="59">
        <f>VLOOKUP(B1561,'[3]COM DESONERAÇÃO'!$B$12:$H$2288,6,FALSE)</f>
        <v>337.03</v>
      </c>
      <c r="H1561" s="60">
        <f t="shared" si="27"/>
        <v>26625.37</v>
      </c>
    </row>
    <row r="1562" spans="1:8" x14ac:dyDescent="0.25">
      <c r="A1562" s="55" t="s">
        <v>4624</v>
      </c>
      <c r="B1562" s="56" t="s">
        <v>4625</v>
      </c>
      <c r="C1562" s="57" t="s">
        <v>4626</v>
      </c>
      <c r="D1562" s="56" t="s">
        <v>6792</v>
      </c>
      <c r="E1562" s="56" t="s">
        <v>12</v>
      </c>
      <c r="F1562" s="58">
        <v>5</v>
      </c>
      <c r="G1562" s="59">
        <f>VLOOKUP(B1562,'[3]COM DESONERAÇÃO'!$B$12:$H$2288,6,FALSE)</f>
        <v>198.22</v>
      </c>
      <c r="H1562" s="60">
        <f t="shared" si="27"/>
        <v>991.1</v>
      </c>
    </row>
    <row r="1563" spans="1:8" x14ac:dyDescent="0.25">
      <c r="A1563" s="55" t="s">
        <v>4627</v>
      </c>
      <c r="B1563" s="56" t="s">
        <v>4628</v>
      </c>
      <c r="C1563" s="57" t="s">
        <v>4629</v>
      </c>
      <c r="D1563" s="56" t="s">
        <v>6792</v>
      </c>
      <c r="E1563" s="56" t="s">
        <v>12</v>
      </c>
      <c r="F1563" s="58">
        <v>5</v>
      </c>
      <c r="G1563" s="59">
        <f>VLOOKUP(B1563,'[3]COM DESONERAÇÃO'!$B$12:$H$2288,6,FALSE)</f>
        <v>169</v>
      </c>
      <c r="H1563" s="60">
        <f t="shared" si="27"/>
        <v>845</v>
      </c>
    </row>
    <row r="1564" spans="1:8" x14ac:dyDescent="0.25">
      <c r="A1564" s="55" t="s">
        <v>4630</v>
      </c>
      <c r="B1564" s="56" t="s">
        <v>4631</v>
      </c>
      <c r="C1564" s="57" t="s">
        <v>4632</v>
      </c>
      <c r="D1564" s="56" t="s">
        <v>6792</v>
      </c>
      <c r="E1564" s="56" t="s">
        <v>12</v>
      </c>
      <c r="F1564" s="58">
        <v>3</v>
      </c>
      <c r="G1564" s="59">
        <f>VLOOKUP(B1564,'[3]COM DESONERAÇÃO'!$B$12:$H$2288,6,FALSE)</f>
        <v>216.45</v>
      </c>
      <c r="H1564" s="60">
        <f t="shared" si="27"/>
        <v>649.35</v>
      </c>
    </row>
    <row r="1565" spans="1:8" x14ac:dyDescent="0.25">
      <c r="A1565" s="55" t="s">
        <v>4633</v>
      </c>
      <c r="B1565" s="56" t="s">
        <v>4634</v>
      </c>
      <c r="C1565" s="57" t="s">
        <v>4635</v>
      </c>
      <c r="D1565" s="56" t="s">
        <v>6792</v>
      </c>
      <c r="E1565" s="56" t="s">
        <v>12</v>
      </c>
      <c r="F1565" s="58">
        <v>5</v>
      </c>
      <c r="G1565" s="59">
        <f>VLOOKUP(B1565,'[3]COM DESONERAÇÃO'!$B$12:$H$2288,6,FALSE)</f>
        <v>168.57</v>
      </c>
      <c r="H1565" s="60">
        <f t="shared" si="27"/>
        <v>842.85</v>
      </c>
    </row>
    <row r="1566" spans="1:8" x14ac:dyDescent="0.25">
      <c r="A1566" s="55" t="s">
        <v>4636</v>
      </c>
      <c r="B1566" s="56" t="s">
        <v>4637</v>
      </c>
      <c r="C1566" s="57" t="s">
        <v>4556</v>
      </c>
      <c r="D1566" s="56" t="s">
        <v>6792</v>
      </c>
      <c r="E1566" s="56" t="s">
        <v>12</v>
      </c>
      <c r="F1566" s="58">
        <v>5</v>
      </c>
      <c r="G1566" s="59">
        <f>VLOOKUP(B1566,'[3]COM DESONERAÇÃO'!$B$12:$H$2288,6,FALSE)</f>
        <v>200.83</v>
      </c>
      <c r="H1566" s="60">
        <f t="shared" si="27"/>
        <v>1004.15</v>
      </c>
    </row>
    <row r="1567" spans="1:8" x14ac:dyDescent="0.25">
      <c r="A1567" s="55" t="s">
        <v>4638</v>
      </c>
      <c r="B1567" s="56" t="s">
        <v>4639</v>
      </c>
      <c r="C1567" s="57" t="s">
        <v>4559</v>
      </c>
      <c r="D1567" s="56" t="s">
        <v>6792</v>
      </c>
      <c r="E1567" s="56" t="s">
        <v>12</v>
      </c>
      <c r="F1567" s="58">
        <v>5</v>
      </c>
      <c r="G1567" s="59">
        <f>VLOOKUP(B1567,'[3]COM DESONERAÇÃO'!$B$12:$H$2288,6,FALSE)</f>
        <v>164.99</v>
      </c>
      <c r="H1567" s="60">
        <f t="shared" si="27"/>
        <v>824.95</v>
      </c>
    </row>
    <row r="1568" spans="1:8" x14ac:dyDescent="0.25">
      <c r="A1568" s="55" t="s">
        <v>4640</v>
      </c>
      <c r="B1568" s="56" t="s">
        <v>4641</v>
      </c>
      <c r="C1568" s="57" t="s">
        <v>4562</v>
      </c>
      <c r="D1568" s="56" t="s">
        <v>6792</v>
      </c>
      <c r="E1568" s="56" t="s">
        <v>12</v>
      </c>
      <c r="F1568" s="58">
        <v>5</v>
      </c>
      <c r="G1568" s="59">
        <f>VLOOKUP(B1568,'[3]COM DESONERAÇÃO'!$B$12:$H$2288,6,FALSE)</f>
        <v>156.16999999999999</v>
      </c>
      <c r="H1568" s="60">
        <f t="shared" si="27"/>
        <v>780.85</v>
      </c>
    </row>
    <row r="1569" spans="1:8" ht="16.5" x14ac:dyDescent="0.25">
      <c r="A1569" s="55" t="s">
        <v>4642</v>
      </c>
      <c r="B1569" s="56" t="s">
        <v>4643</v>
      </c>
      <c r="C1569" s="57" t="s">
        <v>4644</v>
      </c>
      <c r="D1569" s="56" t="s">
        <v>11</v>
      </c>
      <c r="E1569" s="56" t="s">
        <v>12</v>
      </c>
      <c r="F1569" s="58">
        <v>1281</v>
      </c>
      <c r="G1569" s="59">
        <f>VLOOKUP(B1569,'[3]COM DESONERAÇÃO'!$B$12:$H$2288,6,FALSE)</f>
        <v>28.51</v>
      </c>
      <c r="H1569" s="60">
        <f t="shared" si="27"/>
        <v>36521.31</v>
      </c>
    </row>
    <row r="1570" spans="1:8" x14ac:dyDescent="0.25">
      <c r="A1570" s="55" t="s">
        <v>4645</v>
      </c>
      <c r="B1570" s="56" t="s">
        <v>4646</v>
      </c>
      <c r="C1570" s="57" t="s">
        <v>4647</v>
      </c>
      <c r="D1570" s="56" t="s">
        <v>6792</v>
      </c>
      <c r="E1570" s="56" t="s">
        <v>12</v>
      </c>
      <c r="F1570" s="58">
        <v>5</v>
      </c>
      <c r="G1570" s="59">
        <f>VLOOKUP(B1570,'[3]COM DESONERAÇÃO'!$B$12:$H$2288,6,FALSE)</f>
        <v>5.99</v>
      </c>
      <c r="H1570" s="60">
        <f t="shared" si="27"/>
        <v>29.95</v>
      </c>
    </row>
    <row r="1571" spans="1:8" ht="16.5" x14ac:dyDescent="0.25">
      <c r="A1571" s="55" t="s">
        <v>4648</v>
      </c>
      <c r="B1571" s="56" t="s">
        <v>4649</v>
      </c>
      <c r="C1571" s="57" t="s">
        <v>4650</v>
      </c>
      <c r="D1571" s="56" t="s">
        <v>6792</v>
      </c>
      <c r="E1571" s="56" t="s">
        <v>12</v>
      </c>
      <c r="F1571" s="58">
        <v>5</v>
      </c>
      <c r="G1571" s="59">
        <f>VLOOKUP(B1571,'[3]COM DESONERAÇÃO'!$B$12:$H$2288,6,FALSE)</f>
        <v>38.44</v>
      </c>
      <c r="H1571" s="60">
        <f t="shared" si="27"/>
        <v>192.2</v>
      </c>
    </row>
    <row r="1572" spans="1:8" x14ac:dyDescent="0.25">
      <c r="A1572" s="55" t="s">
        <v>4651</v>
      </c>
      <c r="B1572" s="56" t="s">
        <v>4652</v>
      </c>
      <c r="C1572" s="57" t="s">
        <v>4653</v>
      </c>
      <c r="D1572" s="56" t="s">
        <v>6792</v>
      </c>
      <c r="E1572" s="56" t="s">
        <v>12</v>
      </c>
      <c r="F1572" s="58">
        <v>5</v>
      </c>
      <c r="G1572" s="59">
        <f>VLOOKUP(B1572,'[3]COM DESONERAÇÃO'!$B$12:$H$2288,6,FALSE)</f>
        <v>122.9</v>
      </c>
      <c r="H1572" s="60">
        <f t="shared" si="27"/>
        <v>614.5</v>
      </c>
    </row>
    <row r="1573" spans="1:8" x14ac:dyDescent="0.25">
      <c r="A1573" s="55" t="s">
        <v>4654</v>
      </c>
      <c r="B1573" s="56" t="s">
        <v>4655</v>
      </c>
      <c r="C1573" s="57" t="s">
        <v>4656</v>
      </c>
      <c r="D1573" s="56" t="s">
        <v>6792</v>
      </c>
      <c r="E1573" s="56" t="s">
        <v>12</v>
      </c>
      <c r="F1573" s="58">
        <v>5</v>
      </c>
      <c r="G1573" s="59">
        <f>VLOOKUP(B1573,'[3]COM DESONERAÇÃO'!$B$12:$H$2288,6,FALSE)</f>
        <v>13.66</v>
      </c>
      <c r="H1573" s="60">
        <f t="shared" si="27"/>
        <v>68.3</v>
      </c>
    </row>
    <row r="1574" spans="1:8" x14ac:dyDescent="0.25">
      <c r="A1574" s="55" t="s">
        <v>4657</v>
      </c>
      <c r="B1574" s="56" t="s">
        <v>4658</v>
      </c>
      <c r="C1574" s="57" t="s">
        <v>4659</v>
      </c>
      <c r="D1574" s="56" t="s">
        <v>6792</v>
      </c>
      <c r="E1574" s="56" t="s">
        <v>68</v>
      </c>
      <c r="F1574" s="58">
        <v>112</v>
      </c>
      <c r="G1574" s="59">
        <f>VLOOKUP(B1574,'[3]COM DESONERAÇÃO'!$B$12:$H$2288,6,FALSE)</f>
        <v>14.99</v>
      </c>
      <c r="H1574" s="60">
        <f t="shared" si="27"/>
        <v>1678.88</v>
      </c>
    </row>
    <row r="1575" spans="1:8" x14ac:dyDescent="0.25">
      <c r="A1575" s="55" t="s">
        <v>4660</v>
      </c>
      <c r="B1575" s="56" t="s">
        <v>4661</v>
      </c>
      <c r="C1575" s="57" t="s">
        <v>4662</v>
      </c>
      <c r="D1575" s="56" t="s">
        <v>6792</v>
      </c>
      <c r="E1575" s="56" t="s">
        <v>68</v>
      </c>
      <c r="F1575" s="58">
        <v>5</v>
      </c>
      <c r="G1575" s="59">
        <f>VLOOKUP(B1575,'[3]COM DESONERAÇÃO'!$B$12:$H$2288,6,FALSE)</f>
        <v>48.18</v>
      </c>
      <c r="H1575" s="60">
        <f t="shared" si="27"/>
        <v>240.9</v>
      </c>
    </row>
    <row r="1576" spans="1:8" x14ac:dyDescent="0.25">
      <c r="A1576" s="55" t="s">
        <v>4663</v>
      </c>
      <c r="B1576" s="56" t="s">
        <v>4664</v>
      </c>
      <c r="C1576" s="57" t="s">
        <v>4493</v>
      </c>
      <c r="D1576" s="56" t="s">
        <v>6792</v>
      </c>
      <c r="E1576" s="56" t="s">
        <v>68</v>
      </c>
      <c r="F1576" s="58">
        <v>12</v>
      </c>
      <c r="G1576" s="59">
        <f>VLOOKUP(B1576,'[3]COM DESONERAÇÃO'!$B$12:$H$2288,6,FALSE)</f>
        <v>49.48</v>
      </c>
      <c r="H1576" s="60">
        <f t="shared" si="27"/>
        <v>593.76</v>
      </c>
    </row>
    <row r="1577" spans="1:8" x14ac:dyDescent="0.25">
      <c r="A1577" s="53" t="s">
        <v>4665</v>
      </c>
      <c r="B1577" s="105" t="s">
        <v>4666</v>
      </c>
      <c r="C1577" s="105"/>
      <c r="D1577" s="105"/>
      <c r="E1577" s="105"/>
      <c r="F1577" s="105"/>
      <c r="G1577" s="105"/>
      <c r="H1577" s="54">
        <f>SUM(H1578:H1744)</f>
        <v>4073028.5500000003</v>
      </c>
    </row>
    <row r="1578" spans="1:8" x14ac:dyDescent="0.25">
      <c r="A1578" s="55" t="s">
        <v>4667</v>
      </c>
      <c r="B1578" s="56" t="s">
        <v>4668</v>
      </c>
      <c r="C1578" s="57" t="s">
        <v>4669</v>
      </c>
      <c r="D1578" s="56" t="s">
        <v>6792</v>
      </c>
      <c r="E1578" s="56" t="s">
        <v>12</v>
      </c>
      <c r="F1578" s="58">
        <v>5</v>
      </c>
      <c r="G1578" s="59">
        <f>VLOOKUP(B1578,'[3]COM DESONERAÇÃO'!$B$12:$H$2288,6,FALSE)</f>
        <v>44.02</v>
      </c>
      <c r="H1578" s="60">
        <f t="shared" ref="H1578:H1641" si="28">ROUND(F1578*G1578,2)</f>
        <v>220.1</v>
      </c>
    </row>
    <row r="1579" spans="1:8" x14ac:dyDescent="0.25">
      <c r="A1579" s="55" t="s">
        <v>4670</v>
      </c>
      <c r="B1579" s="56" t="s">
        <v>4671</v>
      </c>
      <c r="C1579" s="57" t="s">
        <v>4672</v>
      </c>
      <c r="D1579" s="56" t="s">
        <v>6792</v>
      </c>
      <c r="E1579" s="56" t="s">
        <v>12</v>
      </c>
      <c r="F1579" s="58">
        <v>5</v>
      </c>
      <c r="G1579" s="59">
        <f>VLOOKUP(B1579,'[3]COM DESONERAÇÃO'!$B$12:$H$2288,6,FALSE)</f>
        <v>11.46</v>
      </c>
      <c r="H1579" s="60">
        <f t="shared" si="28"/>
        <v>57.3</v>
      </c>
    </row>
    <row r="1580" spans="1:8" x14ac:dyDescent="0.25">
      <c r="A1580" s="55" t="s">
        <v>4673</v>
      </c>
      <c r="B1580" s="56" t="s">
        <v>4674</v>
      </c>
      <c r="C1580" s="57" t="s">
        <v>4675</v>
      </c>
      <c r="D1580" s="56" t="s">
        <v>6792</v>
      </c>
      <c r="E1580" s="56" t="s">
        <v>29</v>
      </c>
      <c r="F1580" s="58">
        <v>5</v>
      </c>
      <c r="G1580" s="59">
        <f>VLOOKUP(B1580,'[3]COM DESONERAÇÃO'!$B$12:$H$2288,6,FALSE)</f>
        <v>450.66</v>
      </c>
      <c r="H1580" s="60">
        <f t="shared" si="28"/>
        <v>2253.3000000000002</v>
      </c>
    </row>
    <row r="1581" spans="1:8" x14ac:dyDescent="0.25">
      <c r="A1581" s="55" t="s">
        <v>4676</v>
      </c>
      <c r="B1581" s="56" t="s">
        <v>4677</v>
      </c>
      <c r="C1581" s="57" t="s">
        <v>4678</v>
      </c>
      <c r="D1581" s="56" t="s">
        <v>6792</v>
      </c>
      <c r="E1581" s="56" t="s">
        <v>29</v>
      </c>
      <c r="F1581" s="58">
        <v>5</v>
      </c>
      <c r="G1581" s="59">
        <f>VLOOKUP(B1581,'[3]COM DESONERAÇÃO'!$B$12:$H$2288,6,FALSE)</f>
        <v>598.04999999999995</v>
      </c>
      <c r="H1581" s="60">
        <f t="shared" si="28"/>
        <v>2990.25</v>
      </c>
    </row>
    <row r="1582" spans="1:8" x14ac:dyDescent="0.25">
      <c r="A1582" s="55" t="s">
        <v>4679</v>
      </c>
      <c r="B1582" s="56" t="s">
        <v>4680</v>
      </c>
      <c r="C1582" s="57" t="s">
        <v>4681</v>
      </c>
      <c r="D1582" s="56" t="s">
        <v>6792</v>
      </c>
      <c r="E1582" s="56" t="s">
        <v>12</v>
      </c>
      <c r="F1582" s="58">
        <v>5</v>
      </c>
      <c r="G1582" s="59">
        <f>VLOOKUP(B1582,'[3]COM DESONERAÇÃO'!$B$12:$H$2288,6,FALSE)</f>
        <v>33.54</v>
      </c>
      <c r="H1582" s="60">
        <f t="shared" si="28"/>
        <v>167.7</v>
      </c>
    </row>
    <row r="1583" spans="1:8" x14ac:dyDescent="0.25">
      <c r="A1583" s="55" t="s">
        <v>4682</v>
      </c>
      <c r="B1583" s="56" t="s">
        <v>4683</v>
      </c>
      <c r="C1583" s="57" t="s">
        <v>4684</v>
      </c>
      <c r="D1583" s="56" t="s">
        <v>6792</v>
      </c>
      <c r="E1583" s="56" t="s">
        <v>12</v>
      </c>
      <c r="F1583" s="58">
        <v>303</v>
      </c>
      <c r="G1583" s="59">
        <f>VLOOKUP(B1583,'[3]COM DESONERAÇÃO'!$B$12:$H$2288,6,FALSE)</f>
        <v>34.99</v>
      </c>
      <c r="H1583" s="60">
        <f t="shared" si="28"/>
        <v>10601.97</v>
      </c>
    </row>
    <row r="1584" spans="1:8" x14ac:dyDescent="0.25">
      <c r="A1584" s="55" t="s">
        <v>4685</v>
      </c>
      <c r="B1584" s="56" t="s">
        <v>4686</v>
      </c>
      <c r="C1584" s="57" t="s">
        <v>4687</v>
      </c>
      <c r="D1584" s="56" t="s">
        <v>6840</v>
      </c>
      <c r="E1584" s="56" t="s">
        <v>29</v>
      </c>
      <c r="F1584" s="58">
        <v>22</v>
      </c>
      <c r="G1584" s="59">
        <f>VLOOKUP(B1584,'[3]COM DESONERAÇÃO'!$B$12:$H$2288,6,FALSE)</f>
        <v>614.36</v>
      </c>
      <c r="H1584" s="60">
        <f t="shared" si="28"/>
        <v>13515.92</v>
      </c>
    </row>
    <row r="1585" spans="1:8" ht="33" x14ac:dyDescent="0.25">
      <c r="A1585" s="55" t="s">
        <v>4688</v>
      </c>
      <c r="B1585" s="56" t="s">
        <v>4689</v>
      </c>
      <c r="C1585" s="57" t="s">
        <v>4690</v>
      </c>
      <c r="D1585" s="56" t="s">
        <v>11</v>
      </c>
      <c r="E1585" s="56" t="s">
        <v>12</v>
      </c>
      <c r="F1585" s="58">
        <v>36</v>
      </c>
      <c r="G1585" s="59">
        <f>VLOOKUP(B1585,'[3]COM DESONERAÇÃO'!$B$12:$H$2288,6,FALSE)</f>
        <v>65.239999999999995</v>
      </c>
      <c r="H1585" s="60">
        <f t="shared" si="28"/>
        <v>2348.64</v>
      </c>
    </row>
    <row r="1586" spans="1:8" x14ac:dyDescent="0.25">
      <c r="A1586" s="55" t="s">
        <v>4691</v>
      </c>
      <c r="B1586" s="56" t="s">
        <v>4692</v>
      </c>
      <c r="C1586" s="57" t="s">
        <v>4693</v>
      </c>
      <c r="D1586" s="56" t="s">
        <v>6792</v>
      </c>
      <c r="E1586" s="56" t="s">
        <v>12</v>
      </c>
      <c r="F1586" s="58">
        <v>3</v>
      </c>
      <c r="G1586" s="59">
        <f>VLOOKUP(B1586,'[3]COM DESONERAÇÃO'!$B$12:$H$2288,6,FALSE)</f>
        <v>72.61</v>
      </c>
      <c r="H1586" s="60">
        <f t="shared" si="28"/>
        <v>217.83</v>
      </c>
    </row>
    <row r="1587" spans="1:8" ht="24.75" x14ac:dyDescent="0.25">
      <c r="A1587" s="55" t="s">
        <v>4694</v>
      </c>
      <c r="B1587" s="56" t="s">
        <v>4695</v>
      </c>
      <c r="C1587" s="57" t="s">
        <v>4696</v>
      </c>
      <c r="D1587" s="56" t="s">
        <v>11</v>
      </c>
      <c r="E1587" s="56" t="s">
        <v>12</v>
      </c>
      <c r="F1587" s="58">
        <v>31</v>
      </c>
      <c r="G1587" s="59">
        <f>VLOOKUP(B1587,'[3]COM DESONERAÇÃO'!$B$12:$H$2288,6,FALSE)</f>
        <v>45.27</v>
      </c>
      <c r="H1587" s="60">
        <f t="shared" si="28"/>
        <v>1403.37</v>
      </c>
    </row>
    <row r="1588" spans="1:8" ht="24.75" x14ac:dyDescent="0.25">
      <c r="A1588" s="55" t="s">
        <v>4697</v>
      </c>
      <c r="B1588" s="56" t="s">
        <v>4698</v>
      </c>
      <c r="C1588" s="57" t="s">
        <v>4699</v>
      </c>
      <c r="D1588" s="56" t="s">
        <v>11</v>
      </c>
      <c r="E1588" s="56" t="s">
        <v>12</v>
      </c>
      <c r="F1588" s="58">
        <v>330</v>
      </c>
      <c r="G1588" s="59">
        <f>VLOOKUP(B1588,'[3]COM DESONERAÇÃO'!$B$12:$H$2288,6,FALSE)</f>
        <v>87.8</v>
      </c>
      <c r="H1588" s="60">
        <f t="shared" si="28"/>
        <v>28974</v>
      </c>
    </row>
    <row r="1589" spans="1:8" ht="24.75" x14ac:dyDescent="0.25">
      <c r="A1589" s="55" t="s">
        <v>4700</v>
      </c>
      <c r="B1589" s="56" t="s">
        <v>4701</v>
      </c>
      <c r="C1589" s="57" t="s">
        <v>4702</v>
      </c>
      <c r="D1589" s="56" t="s">
        <v>11</v>
      </c>
      <c r="E1589" s="56" t="s">
        <v>12</v>
      </c>
      <c r="F1589" s="58">
        <v>4800</v>
      </c>
      <c r="G1589" s="59">
        <f>VLOOKUP(B1589,'[3]COM DESONERAÇÃO'!$B$12:$H$2288,6,FALSE)</f>
        <v>191.94</v>
      </c>
      <c r="H1589" s="60">
        <f t="shared" si="28"/>
        <v>921312</v>
      </c>
    </row>
    <row r="1590" spans="1:8" ht="24.75" x14ac:dyDescent="0.25">
      <c r="A1590" s="55" t="s">
        <v>4703</v>
      </c>
      <c r="B1590" s="56" t="s">
        <v>4704</v>
      </c>
      <c r="C1590" s="57" t="s">
        <v>4705</v>
      </c>
      <c r="D1590" s="56" t="s">
        <v>11</v>
      </c>
      <c r="E1590" s="56" t="s">
        <v>12</v>
      </c>
      <c r="F1590" s="58">
        <v>66</v>
      </c>
      <c r="G1590" s="59">
        <f>VLOOKUP(B1590,'[3]COM DESONERAÇÃO'!$B$12:$H$2288,6,FALSE)</f>
        <v>351.46</v>
      </c>
      <c r="H1590" s="60">
        <f t="shared" si="28"/>
        <v>23196.36</v>
      </c>
    </row>
    <row r="1591" spans="1:8" ht="16.5" x14ac:dyDescent="0.25">
      <c r="A1591" s="55" t="s">
        <v>4706</v>
      </c>
      <c r="B1591" s="56" t="s">
        <v>4707</v>
      </c>
      <c r="C1591" s="57" t="s">
        <v>4708</v>
      </c>
      <c r="D1591" s="56" t="s">
        <v>11</v>
      </c>
      <c r="E1591" s="56" t="s">
        <v>68</v>
      </c>
      <c r="F1591" s="58">
        <v>6300</v>
      </c>
      <c r="G1591" s="59">
        <f>VLOOKUP(B1591,'[3]COM DESONERAÇÃO'!$B$12:$H$2288,6,FALSE)</f>
        <v>169.71</v>
      </c>
      <c r="H1591" s="60">
        <f t="shared" si="28"/>
        <v>1069173</v>
      </c>
    </row>
    <row r="1592" spans="1:8" x14ac:dyDescent="0.25">
      <c r="A1592" s="55" t="s">
        <v>4709</v>
      </c>
      <c r="B1592" s="56" t="s">
        <v>4710</v>
      </c>
      <c r="C1592" s="57" t="s">
        <v>4711</v>
      </c>
      <c r="D1592" s="56" t="s">
        <v>6792</v>
      </c>
      <c r="E1592" s="56" t="s">
        <v>68</v>
      </c>
      <c r="F1592" s="58">
        <v>52</v>
      </c>
      <c r="G1592" s="59">
        <f>VLOOKUP(B1592,'[3]COM DESONERAÇÃO'!$B$12:$H$2288,6,FALSE)</f>
        <v>16.89</v>
      </c>
      <c r="H1592" s="60">
        <f t="shared" si="28"/>
        <v>878.28</v>
      </c>
    </row>
    <row r="1593" spans="1:8" x14ac:dyDescent="0.25">
      <c r="A1593" s="55" t="s">
        <v>4712</v>
      </c>
      <c r="B1593" s="56" t="s">
        <v>4713</v>
      </c>
      <c r="C1593" s="57" t="s">
        <v>4714</v>
      </c>
      <c r="D1593" s="56" t="s">
        <v>6792</v>
      </c>
      <c r="E1593" s="56" t="s">
        <v>12</v>
      </c>
      <c r="F1593" s="58">
        <v>5</v>
      </c>
      <c r="G1593" s="59">
        <f>VLOOKUP(B1593,'[3]COM DESONERAÇÃO'!$B$12:$H$2288,6,FALSE)</f>
        <v>210.21</v>
      </c>
      <c r="H1593" s="60">
        <f t="shared" si="28"/>
        <v>1051.05</v>
      </c>
    </row>
    <row r="1594" spans="1:8" x14ac:dyDescent="0.25">
      <c r="A1594" s="55" t="s">
        <v>4715</v>
      </c>
      <c r="B1594" s="56" t="s">
        <v>4716</v>
      </c>
      <c r="C1594" s="57" t="s">
        <v>4717</v>
      </c>
      <c r="D1594" s="56" t="s">
        <v>6792</v>
      </c>
      <c r="E1594" s="56" t="s">
        <v>12</v>
      </c>
      <c r="F1594" s="58">
        <v>5</v>
      </c>
      <c r="G1594" s="59">
        <f>VLOOKUP(B1594,'[3]COM DESONERAÇÃO'!$B$12:$H$2288,6,FALSE)</f>
        <v>211.65</v>
      </c>
      <c r="H1594" s="60">
        <f t="shared" si="28"/>
        <v>1058.25</v>
      </c>
    </row>
    <row r="1595" spans="1:8" ht="24.75" x14ac:dyDescent="0.25">
      <c r="A1595" s="55" t="s">
        <v>4718</v>
      </c>
      <c r="B1595" s="56" t="s">
        <v>4719</v>
      </c>
      <c r="C1595" s="57" t="s">
        <v>4720</v>
      </c>
      <c r="D1595" s="56" t="s">
        <v>11</v>
      </c>
      <c r="E1595" s="56" t="s">
        <v>12</v>
      </c>
      <c r="F1595" s="58">
        <v>150</v>
      </c>
      <c r="G1595" s="59">
        <f>VLOOKUP(B1595,'[3]COM DESONERAÇÃO'!$B$12:$H$2288,6,FALSE)</f>
        <v>57.19</v>
      </c>
      <c r="H1595" s="60">
        <f t="shared" si="28"/>
        <v>8578.5</v>
      </c>
    </row>
    <row r="1596" spans="1:8" ht="24.75" x14ac:dyDescent="0.25">
      <c r="A1596" s="55" t="s">
        <v>4721</v>
      </c>
      <c r="B1596" s="56" t="s">
        <v>4722</v>
      </c>
      <c r="C1596" s="57" t="s">
        <v>4723</v>
      </c>
      <c r="D1596" s="56" t="s">
        <v>11</v>
      </c>
      <c r="E1596" s="56" t="s">
        <v>12</v>
      </c>
      <c r="F1596" s="58">
        <v>250</v>
      </c>
      <c r="G1596" s="59">
        <f>VLOOKUP(B1596,'[3]COM DESONERAÇÃO'!$B$12:$H$2288,6,FALSE)</f>
        <v>48.9</v>
      </c>
      <c r="H1596" s="60">
        <f t="shared" si="28"/>
        <v>12225</v>
      </c>
    </row>
    <row r="1597" spans="1:8" ht="24.75" x14ac:dyDescent="0.25">
      <c r="A1597" s="55" t="s">
        <v>4724</v>
      </c>
      <c r="B1597" s="56" t="s">
        <v>4725</v>
      </c>
      <c r="C1597" s="57" t="s">
        <v>4726</v>
      </c>
      <c r="D1597" s="56" t="s">
        <v>11</v>
      </c>
      <c r="E1597" s="56" t="s">
        <v>12</v>
      </c>
      <c r="F1597" s="58">
        <v>120</v>
      </c>
      <c r="G1597" s="59">
        <f>VLOOKUP(B1597,'[3]COM DESONERAÇÃO'!$B$12:$H$2288,6,FALSE)</f>
        <v>58.58</v>
      </c>
      <c r="H1597" s="60">
        <f t="shared" si="28"/>
        <v>7029.6</v>
      </c>
    </row>
    <row r="1598" spans="1:8" ht="24.75" x14ac:dyDescent="0.25">
      <c r="A1598" s="55" t="s">
        <v>4727</v>
      </c>
      <c r="B1598" s="56" t="s">
        <v>4728</v>
      </c>
      <c r="C1598" s="57" t="s">
        <v>4729</v>
      </c>
      <c r="D1598" s="56" t="s">
        <v>11</v>
      </c>
      <c r="E1598" s="56" t="s">
        <v>12</v>
      </c>
      <c r="F1598" s="58">
        <v>130</v>
      </c>
      <c r="G1598" s="59">
        <f>VLOOKUP(B1598,'[3]COM DESONERAÇÃO'!$B$12:$H$2288,6,FALSE)</f>
        <v>49.15</v>
      </c>
      <c r="H1598" s="60">
        <f t="shared" si="28"/>
        <v>6389.5</v>
      </c>
    </row>
    <row r="1599" spans="1:8" ht="24.75" x14ac:dyDescent="0.25">
      <c r="A1599" s="55" t="s">
        <v>4730</v>
      </c>
      <c r="B1599" s="56" t="s">
        <v>4731</v>
      </c>
      <c r="C1599" s="57" t="s">
        <v>4732</v>
      </c>
      <c r="D1599" s="56" t="s">
        <v>11</v>
      </c>
      <c r="E1599" s="56" t="s">
        <v>12</v>
      </c>
      <c r="F1599" s="58">
        <v>200</v>
      </c>
      <c r="G1599" s="59">
        <f>VLOOKUP(B1599,'[3]COM DESONERAÇÃO'!$B$12:$H$2288,6,FALSE)</f>
        <v>68.22</v>
      </c>
      <c r="H1599" s="60">
        <f t="shared" si="28"/>
        <v>13644</v>
      </c>
    </row>
    <row r="1600" spans="1:8" ht="24.75" x14ac:dyDescent="0.25">
      <c r="A1600" s="55" t="s">
        <v>4733</v>
      </c>
      <c r="B1600" s="56" t="s">
        <v>4734</v>
      </c>
      <c r="C1600" s="57" t="s">
        <v>4735</v>
      </c>
      <c r="D1600" s="56" t="s">
        <v>11</v>
      </c>
      <c r="E1600" s="56" t="s">
        <v>12</v>
      </c>
      <c r="F1600" s="58">
        <v>105</v>
      </c>
      <c r="G1600" s="59">
        <f>VLOOKUP(B1600,'[3]COM DESONERAÇÃO'!$B$12:$H$2288,6,FALSE)</f>
        <v>70.400000000000006</v>
      </c>
      <c r="H1600" s="60">
        <f t="shared" si="28"/>
        <v>7392</v>
      </c>
    </row>
    <row r="1601" spans="1:8" ht="24.75" x14ac:dyDescent="0.25">
      <c r="A1601" s="55" t="s">
        <v>4736</v>
      </c>
      <c r="B1601" s="56" t="s">
        <v>4737</v>
      </c>
      <c r="C1601" s="57" t="s">
        <v>4738</v>
      </c>
      <c r="D1601" s="56" t="s">
        <v>11</v>
      </c>
      <c r="E1601" s="56" t="s">
        <v>12</v>
      </c>
      <c r="F1601" s="58">
        <v>90</v>
      </c>
      <c r="G1601" s="59">
        <f>VLOOKUP(B1601,'[3]COM DESONERAÇÃO'!$B$12:$H$2288,6,FALSE)</f>
        <v>58.14</v>
      </c>
      <c r="H1601" s="60">
        <f t="shared" si="28"/>
        <v>5232.6000000000004</v>
      </c>
    </row>
    <row r="1602" spans="1:8" ht="24.75" x14ac:dyDescent="0.25">
      <c r="A1602" s="55" t="s">
        <v>4739</v>
      </c>
      <c r="B1602" s="56" t="s">
        <v>4740</v>
      </c>
      <c r="C1602" s="57" t="s">
        <v>4741</v>
      </c>
      <c r="D1602" s="56" t="s">
        <v>11</v>
      </c>
      <c r="E1602" s="56" t="s">
        <v>12</v>
      </c>
      <c r="F1602" s="58">
        <v>250</v>
      </c>
      <c r="G1602" s="59">
        <f>VLOOKUP(B1602,'[3]COM DESONERAÇÃO'!$B$12:$H$2288,6,FALSE)</f>
        <v>62.47</v>
      </c>
      <c r="H1602" s="60">
        <f t="shared" si="28"/>
        <v>15617.5</v>
      </c>
    </row>
    <row r="1603" spans="1:8" ht="24.75" x14ac:dyDescent="0.25">
      <c r="A1603" s="55" t="s">
        <v>4742</v>
      </c>
      <c r="B1603" s="56" t="s">
        <v>4743</v>
      </c>
      <c r="C1603" s="57" t="s">
        <v>4744</v>
      </c>
      <c r="D1603" s="56" t="s">
        <v>11</v>
      </c>
      <c r="E1603" s="56" t="s">
        <v>12</v>
      </c>
      <c r="F1603" s="58">
        <v>150</v>
      </c>
      <c r="G1603" s="59">
        <f>VLOOKUP(B1603,'[3]COM DESONERAÇÃO'!$B$12:$H$2288,6,FALSE)</f>
        <v>51.52</v>
      </c>
      <c r="H1603" s="60">
        <f t="shared" si="28"/>
        <v>7728</v>
      </c>
    </row>
    <row r="1604" spans="1:8" ht="24.75" x14ac:dyDescent="0.25">
      <c r="A1604" s="55" t="s">
        <v>4745</v>
      </c>
      <c r="B1604" s="56" t="s">
        <v>4746</v>
      </c>
      <c r="C1604" s="57" t="s">
        <v>4747</v>
      </c>
      <c r="D1604" s="56" t="s">
        <v>11</v>
      </c>
      <c r="E1604" s="56" t="s">
        <v>12</v>
      </c>
      <c r="F1604" s="58">
        <v>150</v>
      </c>
      <c r="G1604" s="59">
        <f>VLOOKUP(B1604,'[3]COM DESONERAÇÃO'!$B$12:$H$2288,6,FALSE)</f>
        <v>66.97</v>
      </c>
      <c r="H1604" s="60">
        <f t="shared" si="28"/>
        <v>10045.5</v>
      </c>
    </row>
    <row r="1605" spans="1:8" ht="24.75" x14ac:dyDescent="0.25">
      <c r="A1605" s="55" t="s">
        <v>4748</v>
      </c>
      <c r="B1605" s="56" t="s">
        <v>4749</v>
      </c>
      <c r="C1605" s="57" t="s">
        <v>4750</v>
      </c>
      <c r="D1605" s="56" t="s">
        <v>11</v>
      </c>
      <c r="E1605" s="56" t="s">
        <v>12</v>
      </c>
      <c r="F1605" s="58">
        <v>150</v>
      </c>
      <c r="G1605" s="59">
        <f>VLOOKUP(B1605,'[3]COM DESONERAÇÃO'!$B$12:$H$2288,6,FALSE)</f>
        <v>52.89</v>
      </c>
      <c r="H1605" s="60">
        <f t="shared" si="28"/>
        <v>7933.5</v>
      </c>
    </row>
    <row r="1606" spans="1:8" x14ac:dyDescent="0.25">
      <c r="A1606" s="55" t="s">
        <v>4751</v>
      </c>
      <c r="B1606" s="56" t="s">
        <v>4752</v>
      </c>
      <c r="C1606" s="57" t="s">
        <v>4753</v>
      </c>
      <c r="D1606" s="56" t="s">
        <v>6792</v>
      </c>
      <c r="E1606" s="56" t="s">
        <v>12</v>
      </c>
      <c r="F1606" s="58">
        <v>5</v>
      </c>
      <c r="G1606" s="59">
        <f>VLOOKUP(B1606,'[3]COM DESONERAÇÃO'!$B$12:$H$2288,6,FALSE)</f>
        <v>114.86</v>
      </c>
      <c r="H1606" s="60">
        <f t="shared" si="28"/>
        <v>574.29999999999995</v>
      </c>
    </row>
    <row r="1607" spans="1:8" x14ac:dyDescent="0.25">
      <c r="A1607" s="55" t="s">
        <v>4754</v>
      </c>
      <c r="B1607" s="56" t="s">
        <v>4755</v>
      </c>
      <c r="C1607" s="57" t="s">
        <v>4756</v>
      </c>
      <c r="D1607" s="56" t="s">
        <v>6792</v>
      </c>
      <c r="E1607" s="56" t="s">
        <v>12</v>
      </c>
      <c r="F1607" s="58">
        <v>5</v>
      </c>
      <c r="G1607" s="59">
        <f>VLOOKUP(B1607,'[3]COM DESONERAÇÃO'!$B$12:$H$2288,6,FALSE)</f>
        <v>107.01</v>
      </c>
      <c r="H1607" s="60">
        <f t="shared" si="28"/>
        <v>535.04999999999995</v>
      </c>
    </row>
    <row r="1608" spans="1:8" ht="16.5" x14ac:dyDescent="0.25">
      <c r="A1608" s="55" t="s">
        <v>4757</v>
      </c>
      <c r="B1608" s="56" t="s">
        <v>4758</v>
      </c>
      <c r="C1608" s="57" t="s">
        <v>4759</v>
      </c>
      <c r="D1608" s="56" t="s">
        <v>11</v>
      </c>
      <c r="E1608" s="56" t="s">
        <v>68</v>
      </c>
      <c r="F1608" s="58">
        <v>7</v>
      </c>
      <c r="G1608" s="59">
        <f>VLOOKUP(B1608,'[3]COM DESONERAÇÃO'!$B$12:$H$2288,6,FALSE)</f>
        <v>63.94</v>
      </c>
      <c r="H1608" s="60">
        <f t="shared" si="28"/>
        <v>447.58</v>
      </c>
    </row>
    <row r="1609" spans="1:8" x14ac:dyDescent="0.25">
      <c r="A1609" s="55" t="s">
        <v>4760</v>
      </c>
      <c r="B1609" s="56" t="s">
        <v>4761</v>
      </c>
      <c r="C1609" s="57" t="s">
        <v>4762</v>
      </c>
      <c r="D1609" s="56" t="s">
        <v>11</v>
      </c>
      <c r="E1609" s="56" t="s">
        <v>12</v>
      </c>
      <c r="F1609" s="58">
        <v>74</v>
      </c>
      <c r="G1609" s="59">
        <f>VLOOKUP(B1609,'[3]COM DESONERAÇÃO'!$B$12:$H$2288,6,FALSE)</f>
        <v>531.20000000000005</v>
      </c>
      <c r="H1609" s="60">
        <f t="shared" si="28"/>
        <v>39308.800000000003</v>
      </c>
    </row>
    <row r="1610" spans="1:8" x14ac:dyDescent="0.25">
      <c r="A1610" s="55" t="s">
        <v>4763</v>
      </c>
      <c r="B1610" s="56" t="s">
        <v>4764</v>
      </c>
      <c r="C1610" s="57" t="s">
        <v>4765</v>
      </c>
      <c r="D1610" s="56" t="s">
        <v>6792</v>
      </c>
      <c r="E1610" s="56" t="s">
        <v>12</v>
      </c>
      <c r="F1610" s="58">
        <v>2</v>
      </c>
      <c r="G1610" s="59">
        <f>VLOOKUP(B1610,'[3]COM DESONERAÇÃO'!$B$12:$H$2288,6,FALSE)</f>
        <v>594.87</v>
      </c>
      <c r="H1610" s="60">
        <f t="shared" si="28"/>
        <v>1189.74</v>
      </c>
    </row>
    <row r="1611" spans="1:8" x14ac:dyDescent="0.25">
      <c r="A1611" s="55" t="s">
        <v>4766</v>
      </c>
      <c r="B1611" s="56" t="s">
        <v>4767</v>
      </c>
      <c r="C1611" s="57" t="s">
        <v>4768</v>
      </c>
      <c r="D1611" s="56" t="s">
        <v>6792</v>
      </c>
      <c r="E1611" s="56" t="s">
        <v>12</v>
      </c>
      <c r="F1611" s="58">
        <v>73</v>
      </c>
      <c r="G1611" s="59">
        <f>VLOOKUP(B1611,'[3]COM DESONERAÇÃO'!$B$12:$H$2288,6,FALSE)</f>
        <v>498.86</v>
      </c>
      <c r="H1611" s="60">
        <f t="shared" si="28"/>
        <v>36416.78</v>
      </c>
    </row>
    <row r="1612" spans="1:8" x14ac:dyDescent="0.25">
      <c r="A1612" s="55" t="s">
        <v>4769</v>
      </c>
      <c r="B1612" s="56" t="s">
        <v>4770</v>
      </c>
      <c r="C1612" s="57" t="s">
        <v>4771</v>
      </c>
      <c r="D1612" s="56" t="s">
        <v>6792</v>
      </c>
      <c r="E1612" s="56" t="s">
        <v>12</v>
      </c>
      <c r="F1612" s="58">
        <v>2</v>
      </c>
      <c r="G1612" s="59">
        <f>VLOOKUP(B1612,'[3]COM DESONERAÇÃO'!$B$12:$H$2288,6,FALSE)</f>
        <v>128.30000000000001</v>
      </c>
      <c r="H1612" s="60">
        <f t="shared" si="28"/>
        <v>256.60000000000002</v>
      </c>
    </row>
    <row r="1613" spans="1:8" x14ac:dyDescent="0.25">
      <c r="A1613" s="55" t="s">
        <v>4772</v>
      </c>
      <c r="B1613" s="56" t="s">
        <v>4773</v>
      </c>
      <c r="C1613" s="57" t="s">
        <v>4774</v>
      </c>
      <c r="D1613" s="56" t="s">
        <v>6792</v>
      </c>
      <c r="E1613" s="56" t="s">
        <v>12</v>
      </c>
      <c r="F1613" s="58">
        <v>2</v>
      </c>
      <c r="G1613" s="59">
        <f>VLOOKUP(B1613,'[3]COM DESONERAÇÃO'!$B$12:$H$2288,6,FALSE)</f>
        <v>131.96</v>
      </c>
      <c r="H1613" s="60">
        <f t="shared" si="28"/>
        <v>263.92</v>
      </c>
    </row>
    <row r="1614" spans="1:8" x14ac:dyDescent="0.25">
      <c r="A1614" s="55" t="s">
        <v>4775</v>
      </c>
      <c r="B1614" s="56" t="s">
        <v>4776</v>
      </c>
      <c r="C1614" s="57" t="s">
        <v>4777</v>
      </c>
      <c r="D1614" s="56" t="s">
        <v>6792</v>
      </c>
      <c r="E1614" s="56" t="s">
        <v>12</v>
      </c>
      <c r="F1614" s="58">
        <v>2</v>
      </c>
      <c r="G1614" s="59">
        <f>VLOOKUP(B1614,'[3]COM DESONERAÇÃO'!$B$12:$H$2288,6,FALSE)</f>
        <v>10.18</v>
      </c>
      <c r="H1614" s="60">
        <f t="shared" si="28"/>
        <v>20.36</v>
      </c>
    </row>
    <row r="1615" spans="1:8" x14ac:dyDescent="0.25">
      <c r="A1615" s="55" t="s">
        <v>4778</v>
      </c>
      <c r="B1615" s="56" t="s">
        <v>4779</v>
      </c>
      <c r="C1615" s="57" t="s">
        <v>4780</v>
      </c>
      <c r="D1615" s="56" t="s">
        <v>6792</v>
      </c>
      <c r="E1615" s="56" t="s">
        <v>698</v>
      </c>
      <c r="F1615" s="58">
        <v>52</v>
      </c>
      <c r="G1615" s="59">
        <f>VLOOKUP(B1615,'[3]COM DESONERAÇÃO'!$B$12:$H$2288,6,FALSE)</f>
        <v>16.2</v>
      </c>
      <c r="H1615" s="60">
        <f t="shared" si="28"/>
        <v>842.4</v>
      </c>
    </row>
    <row r="1616" spans="1:8" ht="16.5" x14ac:dyDescent="0.25">
      <c r="A1616" s="55" t="s">
        <v>4781</v>
      </c>
      <c r="B1616" s="56" t="s">
        <v>4782</v>
      </c>
      <c r="C1616" s="57" t="s">
        <v>4783</v>
      </c>
      <c r="D1616" s="56" t="s">
        <v>6792</v>
      </c>
      <c r="E1616" s="56" t="s">
        <v>698</v>
      </c>
      <c r="F1616" s="58">
        <v>52</v>
      </c>
      <c r="G1616" s="59">
        <f>VLOOKUP(B1616,'[3]COM DESONERAÇÃO'!$B$12:$H$2288,6,FALSE)</f>
        <v>16.239999999999998</v>
      </c>
      <c r="H1616" s="60">
        <f t="shared" si="28"/>
        <v>844.48</v>
      </c>
    </row>
    <row r="1617" spans="1:8" ht="16.5" x14ac:dyDescent="0.25">
      <c r="A1617" s="55" t="s">
        <v>4784</v>
      </c>
      <c r="B1617" s="56" t="s">
        <v>4785</v>
      </c>
      <c r="C1617" s="57" t="s">
        <v>4786</v>
      </c>
      <c r="D1617" s="56" t="s">
        <v>11</v>
      </c>
      <c r="E1617" s="56" t="s">
        <v>12</v>
      </c>
      <c r="F1617" s="58">
        <v>60</v>
      </c>
      <c r="G1617" s="59">
        <f>VLOOKUP(B1617,'[3]COM DESONERAÇÃO'!$B$12:$H$2288,6,FALSE)</f>
        <v>272.95</v>
      </c>
      <c r="H1617" s="60">
        <f t="shared" si="28"/>
        <v>16377</v>
      </c>
    </row>
    <row r="1618" spans="1:8" x14ac:dyDescent="0.25">
      <c r="A1618" s="55" t="s">
        <v>4787</v>
      </c>
      <c r="B1618" s="56" t="s">
        <v>4788</v>
      </c>
      <c r="C1618" s="57" t="s">
        <v>4789</v>
      </c>
      <c r="D1618" s="56" t="s">
        <v>6792</v>
      </c>
      <c r="E1618" s="56" t="s">
        <v>12</v>
      </c>
      <c r="F1618" s="58">
        <v>4</v>
      </c>
      <c r="G1618" s="59">
        <f>VLOOKUP(B1618,'[3]COM DESONERAÇÃO'!$B$12:$H$2288,6,FALSE)</f>
        <v>28.91</v>
      </c>
      <c r="H1618" s="60">
        <f t="shared" si="28"/>
        <v>115.64</v>
      </c>
    </row>
    <row r="1619" spans="1:8" ht="16.5" x14ac:dyDescent="0.25">
      <c r="A1619" s="55" t="s">
        <v>6827</v>
      </c>
      <c r="B1619" s="56" t="s">
        <v>4791</v>
      </c>
      <c r="C1619" s="57" t="s">
        <v>4792</v>
      </c>
      <c r="D1619" s="56" t="s">
        <v>6792</v>
      </c>
      <c r="E1619" s="56" t="s">
        <v>12</v>
      </c>
      <c r="F1619" s="58">
        <v>2</v>
      </c>
      <c r="G1619" s="59">
        <f>VLOOKUP(B1619,'[3]COM DESONERAÇÃO'!$B$12:$H$2288,6,FALSE)</f>
        <v>152.41</v>
      </c>
      <c r="H1619" s="60">
        <f t="shared" si="28"/>
        <v>304.82</v>
      </c>
    </row>
    <row r="1620" spans="1:8" x14ac:dyDescent="0.25">
      <c r="A1620" s="55" t="s">
        <v>4790</v>
      </c>
      <c r="B1620" s="56" t="s">
        <v>4794</v>
      </c>
      <c r="C1620" s="57" t="s">
        <v>4795</v>
      </c>
      <c r="D1620" s="56" t="s">
        <v>6792</v>
      </c>
      <c r="E1620" s="56" t="s">
        <v>12</v>
      </c>
      <c r="F1620" s="58">
        <v>127</v>
      </c>
      <c r="G1620" s="59">
        <f>VLOOKUP(B1620,'[3]COM DESONERAÇÃO'!$B$12:$H$2288,6,FALSE)</f>
        <v>194.47</v>
      </c>
      <c r="H1620" s="60">
        <f t="shared" si="28"/>
        <v>24697.69</v>
      </c>
    </row>
    <row r="1621" spans="1:8" x14ac:dyDescent="0.25">
      <c r="A1621" s="55" t="s">
        <v>4793</v>
      </c>
      <c r="B1621" s="56" t="s">
        <v>4797</v>
      </c>
      <c r="C1621" s="57" t="s">
        <v>4798</v>
      </c>
      <c r="D1621" s="56" t="s">
        <v>6792</v>
      </c>
      <c r="E1621" s="56" t="s">
        <v>12</v>
      </c>
      <c r="F1621" s="58">
        <v>86</v>
      </c>
      <c r="G1621" s="59">
        <f>VLOOKUP(B1621,'[3]COM DESONERAÇÃO'!$B$12:$H$2288,6,FALSE)</f>
        <v>215.6</v>
      </c>
      <c r="H1621" s="60">
        <f t="shared" si="28"/>
        <v>18541.599999999999</v>
      </c>
    </row>
    <row r="1622" spans="1:8" ht="24.75" x14ac:dyDescent="0.25">
      <c r="A1622" s="55" t="s">
        <v>4796</v>
      </c>
      <c r="B1622" s="56" t="s">
        <v>4800</v>
      </c>
      <c r="C1622" s="57" t="s">
        <v>4801</v>
      </c>
      <c r="D1622" s="56" t="s">
        <v>6840</v>
      </c>
      <c r="E1622" s="56" t="s">
        <v>12</v>
      </c>
      <c r="F1622" s="58">
        <v>179</v>
      </c>
      <c r="G1622" s="59">
        <f>VLOOKUP(B1622,'[3]COM DESONERAÇÃO'!$B$12:$H$2288,6,FALSE)</f>
        <v>243.98</v>
      </c>
      <c r="H1622" s="60">
        <f t="shared" si="28"/>
        <v>43672.42</v>
      </c>
    </row>
    <row r="1623" spans="1:8" ht="24.75" x14ac:dyDescent="0.25">
      <c r="A1623" s="55" t="s">
        <v>4799</v>
      </c>
      <c r="B1623" s="56" t="s">
        <v>4803</v>
      </c>
      <c r="C1623" s="57" t="s">
        <v>4804</v>
      </c>
      <c r="D1623" s="56" t="s">
        <v>36</v>
      </c>
      <c r="E1623" s="56" t="s">
        <v>1368</v>
      </c>
      <c r="F1623" s="58">
        <v>72</v>
      </c>
      <c r="G1623" s="59">
        <f>VLOOKUP(B1623,'[3]COM DESONERAÇÃO'!$B$12:$H$2288,6,FALSE)</f>
        <v>326.86</v>
      </c>
      <c r="H1623" s="60">
        <f t="shared" si="28"/>
        <v>23533.919999999998</v>
      </c>
    </row>
    <row r="1624" spans="1:8" ht="24.75" x14ac:dyDescent="0.25">
      <c r="A1624" s="55" t="s">
        <v>4802</v>
      </c>
      <c r="B1624" s="56" t="s">
        <v>4806</v>
      </c>
      <c r="C1624" s="57" t="s">
        <v>4807</v>
      </c>
      <c r="D1624" s="56" t="s">
        <v>6840</v>
      </c>
      <c r="E1624" s="56" t="s">
        <v>12</v>
      </c>
      <c r="F1624" s="58">
        <v>26</v>
      </c>
      <c r="G1624" s="59">
        <f>VLOOKUP(B1624,'[3]COM DESONERAÇÃO'!$B$12:$H$2288,6,FALSE)</f>
        <v>200.42</v>
      </c>
      <c r="H1624" s="60">
        <f t="shared" si="28"/>
        <v>5210.92</v>
      </c>
    </row>
    <row r="1625" spans="1:8" ht="16.5" x14ac:dyDescent="0.25">
      <c r="A1625" s="55" t="s">
        <v>4805</v>
      </c>
      <c r="B1625" s="56" t="s">
        <v>4809</v>
      </c>
      <c r="C1625" s="57" t="s">
        <v>4810</v>
      </c>
      <c r="D1625" s="56" t="s">
        <v>11</v>
      </c>
      <c r="E1625" s="56" t="s">
        <v>12</v>
      </c>
      <c r="F1625" s="58">
        <v>80</v>
      </c>
      <c r="G1625" s="59">
        <f>VLOOKUP(B1625,'[3]COM DESONERAÇÃO'!$B$12:$H$2288,6,FALSE)</f>
        <v>493.49</v>
      </c>
      <c r="H1625" s="60">
        <f t="shared" si="28"/>
        <v>39479.199999999997</v>
      </c>
    </row>
    <row r="1626" spans="1:8" ht="16.5" x14ac:dyDescent="0.25">
      <c r="A1626" s="55" t="s">
        <v>4808</v>
      </c>
      <c r="B1626" s="56" t="s">
        <v>4812</v>
      </c>
      <c r="C1626" s="57" t="s">
        <v>4813</v>
      </c>
      <c r="D1626" s="56" t="s">
        <v>11</v>
      </c>
      <c r="E1626" s="56" t="s">
        <v>12</v>
      </c>
      <c r="F1626" s="58">
        <v>50</v>
      </c>
      <c r="G1626" s="59">
        <f>VLOOKUP(B1626,'[3]COM DESONERAÇÃO'!$B$12:$H$2288,6,FALSE)</f>
        <v>506.66</v>
      </c>
      <c r="H1626" s="60">
        <f t="shared" si="28"/>
        <v>25333</v>
      </c>
    </row>
    <row r="1627" spans="1:8" ht="24.75" x14ac:dyDescent="0.25">
      <c r="A1627" s="55" t="s">
        <v>4811</v>
      </c>
      <c r="B1627" s="56" t="s">
        <v>4815</v>
      </c>
      <c r="C1627" s="57" t="s">
        <v>4816</v>
      </c>
      <c r="D1627" s="56" t="s">
        <v>11</v>
      </c>
      <c r="E1627" s="56" t="s">
        <v>12</v>
      </c>
      <c r="F1627" s="58">
        <v>102</v>
      </c>
      <c r="G1627" s="59">
        <f>VLOOKUP(B1627,'[3]COM DESONERAÇÃO'!$B$12:$H$2288,6,FALSE)</f>
        <v>231.74</v>
      </c>
      <c r="H1627" s="60">
        <f t="shared" si="28"/>
        <v>23637.48</v>
      </c>
    </row>
    <row r="1628" spans="1:8" ht="24.75" x14ac:dyDescent="0.25">
      <c r="A1628" s="55" t="s">
        <v>4814</v>
      </c>
      <c r="B1628" s="56" t="s">
        <v>4818</v>
      </c>
      <c r="C1628" s="57" t="s">
        <v>4819</v>
      </c>
      <c r="D1628" s="56" t="s">
        <v>11</v>
      </c>
      <c r="E1628" s="56" t="s">
        <v>12</v>
      </c>
      <c r="F1628" s="58">
        <v>100</v>
      </c>
      <c r="G1628" s="59">
        <f>VLOOKUP(B1628,'[3]COM DESONERAÇÃO'!$B$12:$H$2288,6,FALSE)</f>
        <v>64.94</v>
      </c>
      <c r="H1628" s="60">
        <f t="shared" si="28"/>
        <v>6494</v>
      </c>
    </row>
    <row r="1629" spans="1:8" ht="24.75" x14ac:dyDescent="0.25">
      <c r="A1629" s="55" t="s">
        <v>4817</v>
      </c>
      <c r="B1629" s="56" t="s">
        <v>4821</v>
      </c>
      <c r="C1629" s="57" t="s">
        <v>4822</v>
      </c>
      <c r="D1629" s="56" t="s">
        <v>11</v>
      </c>
      <c r="E1629" s="56" t="s">
        <v>12</v>
      </c>
      <c r="F1629" s="58">
        <v>100</v>
      </c>
      <c r="G1629" s="59">
        <f>VLOOKUP(B1629,'[3]COM DESONERAÇÃO'!$B$12:$H$2288,6,FALSE)</f>
        <v>57.68</v>
      </c>
      <c r="H1629" s="60">
        <f t="shared" si="28"/>
        <v>5768</v>
      </c>
    </row>
    <row r="1630" spans="1:8" ht="24.75" x14ac:dyDescent="0.25">
      <c r="A1630" s="55" t="s">
        <v>4820</v>
      </c>
      <c r="B1630" s="56" t="s">
        <v>4824</v>
      </c>
      <c r="C1630" s="57" t="s">
        <v>4825</v>
      </c>
      <c r="D1630" s="56" t="s">
        <v>11</v>
      </c>
      <c r="E1630" s="56" t="s">
        <v>12</v>
      </c>
      <c r="F1630" s="58">
        <v>100</v>
      </c>
      <c r="G1630" s="59">
        <f>VLOOKUP(B1630,'[3]COM DESONERAÇÃO'!$B$12:$H$2288,6,FALSE)</f>
        <v>80.66</v>
      </c>
      <c r="H1630" s="60">
        <f t="shared" si="28"/>
        <v>8066</v>
      </c>
    </row>
    <row r="1631" spans="1:8" ht="16.5" x14ac:dyDescent="0.25">
      <c r="A1631" s="55" t="s">
        <v>4823</v>
      </c>
      <c r="B1631" s="56" t="s">
        <v>4827</v>
      </c>
      <c r="C1631" s="57" t="s">
        <v>4828</v>
      </c>
      <c r="D1631" s="56" t="s">
        <v>11</v>
      </c>
      <c r="E1631" s="56" t="s">
        <v>12</v>
      </c>
      <c r="F1631" s="58">
        <v>152</v>
      </c>
      <c r="G1631" s="59">
        <f>VLOOKUP(B1631,'[3]COM DESONERAÇÃO'!$B$12:$H$2288,6,FALSE)</f>
        <v>197.64</v>
      </c>
      <c r="H1631" s="60">
        <f t="shared" si="28"/>
        <v>30041.279999999999</v>
      </c>
    </row>
    <row r="1632" spans="1:8" x14ac:dyDescent="0.25">
      <c r="A1632" s="55" t="s">
        <v>4826</v>
      </c>
      <c r="B1632" s="56" t="s">
        <v>4830</v>
      </c>
      <c r="C1632" s="57" t="s">
        <v>4831</v>
      </c>
      <c r="D1632" s="56" t="s">
        <v>6792</v>
      </c>
      <c r="E1632" s="56" t="s">
        <v>12</v>
      </c>
      <c r="F1632" s="58">
        <v>52</v>
      </c>
      <c r="G1632" s="59">
        <f>VLOOKUP(B1632,'[3]COM DESONERAÇÃO'!$B$12:$H$2288,6,FALSE)</f>
        <v>234.51</v>
      </c>
      <c r="H1632" s="60">
        <f t="shared" si="28"/>
        <v>12194.52</v>
      </c>
    </row>
    <row r="1633" spans="1:8" ht="16.5" x14ac:dyDescent="0.25">
      <c r="A1633" s="55" t="s">
        <v>4829</v>
      </c>
      <c r="B1633" s="56" t="s">
        <v>4833</v>
      </c>
      <c r="C1633" s="57" t="s">
        <v>4834</v>
      </c>
      <c r="D1633" s="56" t="s">
        <v>6792</v>
      </c>
      <c r="E1633" s="56" t="s">
        <v>12</v>
      </c>
      <c r="F1633" s="58">
        <v>129</v>
      </c>
      <c r="G1633" s="59">
        <f>VLOOKUP(B1633,'[3]COM DESONERAÇÃO'!$B$12:$H$2288,6,FALSE)</f>
        <v>280.57</v>
      </c>
      <c r="H1633" s="60">
        <f t="shared" si="28"/>
        <v>36193.53</v>
      </c>
    </row>
    <row r="1634" spans="1:8" x14ac:dyDescent="0.25">
      <c r="A1634" s="55" t="s">
        <v>4832</v>
      </c>
      <c r="B1634" s="56" t="s">
        <v>4836</v>
      </c>
      <c r="C1634" s="57" t="s">
        <v>4837</v>
      </c>
      <c r="D1634" s="56" t="s">
        <v>11</v>
      </c>
      <c r="E1634" s="56" t="s">
        <v>12</v>
      </c>
      <c r="F1634" s="58">
        <v>333</v>
      </c>
      <c r="G1634" s="59">
        <f>VLOOKUP(B1634,'[3]COM DESONERAÇÃO'!$B$12:$H$2288,6,FALSE)</f>
        <v>3.8</v>
      </c>
      <c r="H1634" s="60">
        <f t="shared" si="28"/>
        <v>1265.4000000000001</v>
      </c>
    </row>
    <row r="1635" spans="1:8" ht="16.5" x14ac:dyDescent="0.25">
      <c r="A1635" s="55" t="s">
        <v>4835</v>
      </c>
      <c r="B1635" s="56" t="s">
        <v>4839</v>
      </c>
      <c r="C1635" s="57" t="s">
        <v>4840</v>
      </c>
      <c r="D1635" s="56" t="s">
        <v>6840</v>
      </c>
      <c r="E1635" s="56" t="s">
        <v>12</v>
      </c>
      <c r="F1635" s="58">
        <v>2750</v>
      </c>
      <c r="G1635" s="59">
        <f>VLOOKUP(B1635,'[3]COM DESONERAÇÃO'!$B$12:$H$2288,6,FALSE)</f>
        <v>406.08</v>
      </c>
      <c r="H1635" s="60">
        <f t="shared" si="28"/>
        <v>1116720</v>
      </c>
    </row>
    <row r="1636" spans="1:8" ht="16.5" x14ac:dyDescent="0.25">
      <c r="A1636" s="55" t="s">
        <v>4838</v>
      </c>
      <c r="B1636" s="56" t="s">
        <v>4842</v>
      </c>
      <c r="C1636" s="57" t="s">
        <v>4843</v>
      </c>
      <c r="D1636" s="56" t="s">
        <v>6840</v>
      </c>
      <c r="E1636" s="56" t="s">
        <v>68</v>
      </c>
      <c r="F1636" s="58">
        <v>800</v>
      </c>
      <c r="G1636" s="59">
        <f>VLOOKUP(B1636,'[3]COM DESONERAÇÃO'!$B$12:$H$2288,6,FALSE)</f>
        <v>47.15</v>
      </c>
      <c r="H1636" s="60">
        <f t="shared" si="28"/>
        <v>37720</v>
      </c>
    </row>
    <row r="1637" spans="1:8" ht="16.5" x14ac:dyDescent="0.25">
      <c r="A1637" s="55" t="s">
        <v>4841</v>
      </c>
      <c r="B1637" s="56" t="s">
        <v>4845</v>
      </c>
      <c r="C1637" s="57" t="s">
        <v>4846</v>
      </c>
      <c r="D1637" s="56" t="s">
        <v>6840</v>
      </c>
      <c r="E1637" s="56" t="s">
        <v>12</v>
      </c>
      <c r="F1637" s="58">
        <v>122</v>
      </c>
      <c r="G1637" s="59">
        <f>VLOOKUP(B1637,'[3]COM DESONERAÇÃO'!$B$12:$H$2288,6,FALSE)</f>
        <v>519.47</v>
      </c>
      <c r="H1637" s="60">
        <f t="shared" si="28"/>
        <v>63375.34</v>
      </c>
    </row>
    <row r="1638" spans="1:8" ht="16.5" x14ac:dyDescent="0.25">
      <c r="A1638" s="55" t="s">
        <v>4844</v>
      </c>
      <c r="B1638" s="56" t="s">
        <v>4848</v>
      </c>
      <c r="C1638" s="57" t="s">
        <v>4849</v>
      </c>
      <c r="D1638" s="56" t="s">
        <v>11</v>
      </c>
      <c r="E1638" s="56" t="s">
        <v>12</v>
      </c>
      <c r="F1638" s="58">
        <v>7</v>
      </c>
      <c r="G1638" s="59">
        <f>VLOOKUP(B1638,'[3]COM DESONERAÇÃO'!$B$12:$H$2288,6,FALSE)</f>
        <v>340.33</v>
      </c>
      <c r="H1638" s="60">
        <f t="shared" si="28"/>
        <v>2382.31</v>
      </c>
    </row>
    <row r="1639" spans="1:8" x14ac:dyDescent="0.25">
      <c r="A1639" s="55" t="s">
        <v>4847</v>
      </c>
      <c r="B1639" s="56" t="s">
        <v>4851</v>
      </c>
      <c r="C1639" s="57" t="s">
        <v>4852</v>
      </c>
      <c r="D1639" s="56" t="s">
        <v>6792</v>
      </c>
      <c r="E1639" s="56" t="s">
        <v>12</v>
      </c>
      <c r="F1639" s="58">
        <v>26</v>
      </c>
      <c r="G1639" s="59">
        <f>VLOOKUP(B1639,'[3]COM DESONERAÇÃO'!$B$12:$H$2288,6,FALSE)</f>
        <v>164.87</v>
      </c>
      <c r="H1639" s="60">
        <f t="shared" si="28"/>
        <v>4286.62</v>
      </c>
    </row>
    <row r="1640" spans="1:8" x14ac:dyDescent="0.25">
      <c r="A1640" s="55" t="s">
        <v>4850</v>
      </c>
      <c r="B1640" s="56" t="s">
        <v>4854</v>
      </c>
      <c r="C1640" s="57" t="s">
        <v>4855</v>
      </c>
      <c r="D1640" s="56" t="s">
        <v>6792</v>
      </c>
      <c r="E1640" s="56" t="s">
        <v>12</v>
      </c>
      <c r="F1640" s="58">
        <v>26</v>
      </c>
      <c r="G1640" s="59">
        <f>VLOOKUP(B1640,'[3]COM DESONERAÇÃO'!$B$12:$H$2288,6,FALSE)</f>
        <v>55</v>
      </c>
      <c r="H1640" s="60">
        <f t="shared" si="28"/>
        <v>1430</v>
      </c>
    </row>
    <row r="1641" spans="1:8" ht="16.5" x14ac:dyDescent="0.25">
      <c r="A1641" s="55" t="s">
        <v>4853</v>
      </c>
      <c r="B1641" s="56" t="s">
        <v>4857</v>
      </c>
      <c r="C1641" s="57" t="s">
        <v>4858</v>
      </c>
      <c r="D1641" s="56" t="s">
        <v>6792</v>
      </c>
      <c r="E1641" s="56" t="s">
        <v>12</v>
      </c>
      <c r="F1641" s="58">
        <v>2</v>
      </c>
      <c r="G1641" s="59">
        <f>VLOOKUP(B1641,'[3]COM DESONERAÇÃO'!$B$12:$H$2288,6,FALSE)</f>
        <v>87.36</v>
      </c>
      <c r="H1641" s="60">
        <f t="shared" si="28"/>
        <v>174.72</v>
      </c>
    </row>
    <row r="1642" spans="1:8" ht="16.5" x14ac:dyDescent="0.25">
      <c r="A1642" s="55" t="s">
        <v>4856</v>
      </c>
      <c r="B1642" s="56" t="s">
        <v>4860</v>
      </c>
      <c r="C1642" s="57" t="s">
        <v>4861</v>
      </c>
      <c r="D1642" s="56" t="s">
        <v>11</v>
      </c>
      <c r="E1642" s="56" t="s">
        <v>12</v>
      </c>
      <c r="F1642" s="58">
        <v>134</v>
      </c>
      <c r="G1642" s="59">
        <f>VLOOKUP(B1642,'[3]COM DESONERAÇÃO'!$B$12:$H$2288,6,FALSE)</f>
        <v>105.88</v>
      </c>
      <c r="H1642" s="60">
        <f t="shared" ref="H1642:H1705" si="29">ROUND(F1642*G1642,2)</f>
        <v>14187.92</v>
      </c>
    </row>
    <row r="1643" spans="1:8" x14ac:dyDescent="0.25">
      <c r="A1643" s="55" t="s">
        <v>4859</v>
      </c>
      <c r="B1643" s="56" t="s">
        <v>4863</v>
      </c>
      <c r="C1643" s="57" t="s">
        <v>4864</v>
      </c>
      <c r="D1643" s="56" t="s">
        <v>6792</v>
      </c>
      <c r="E1643" s="56" t="s">
        <v>68</v>
      </c>
      <c r="F1643" s="58">
        <v>2</v>
      </c>
      <c r="G1643" s="59">
        <f>VLOOKUP(B1643,'[3]COM DESONERAÇÃO'!$B$12:$H$2288,6,FALSE)</f>
        <v>55.3</v>
      </c>
      <c r="H1643" s="60">
        <f t="shared" si="29"/>
        <v>110.6</v>
      </c>
    </row>
    <row r="1644" spans="1:8" x14ac:dyDescent="0.25">
      <c r="A1644" s="55" t="s">
        <v>4862</v>
      </c>
      <c r="B1644" s="56" t="s">
        <v>4866</v>
      </c>
      <c r="C1644" s="57" t="s">
        <v>4867</v>
      </c>
      <c r="D1644" s="56" t="s">
        <v>6792</v>
      </c>
      <c r="E1644" s="56" t="s">
        <v>68</v>
      </c>
      <c r="F1644" s="58">
        <v>3</v>
      </c>
      <c r="G1644" s="59">
        <f>VLOOKUP(B1644,'[3]COM DESONERAÇÃO'!$B$12:$H$2288,6,FALSE)</f>
        <v>129.24</v>
      </c>
      <c r="H1644" s="60">
        <f t="shared" si="29"/>
        <v>387.72</v>
      </c>
    </row>
    <row r="1645" spans="1:8" x14ac:dyDescent="0.25">
      <c r="A1645" s="55" t="s">
        <v>4865</v>
      </c>
      <c r="B1645" s="56" t="s">
        <v>4869</v>
      </c>
      <c r="C1645" s="57" t="s">
        <v>4870</v>
      </c>
      <c r="D1645" s="56" t="s">
        <v>6792</v>
      </c>
      <c r="E1645" s="56" t="s">
        <v>68</v>
      </c>
      <c r="F1645" s="58">
        <v>3</v>
      </c>
      <c r="G1645" s="59">
        <f>VLOOKUP(B1645,'[3]COM DESONERAÇÃO'!$B$12:$H$2288,6,FALSE)</f>
        <v>228.79</v>
      </c>
      <c r="H1645" s="60">
        <f t="shared" si="29"/>
        <v>686.37</v>
      </c>
    </row>
    <row r="1646" spans="1:8" x14ac:dyDescent="0.25">
      <c r="A1646" s="55" t="s">
        <v>4868</v>
      </c>
      <c r="B1646" s="56" t="s">
        <v>4872</v>
      </c>
      <c r="C1646" s="57" t="s">
        <v>4873</v>
      </c>
      <c r="D1646" s="56" t="s">
        <v>6792</v>
      </c>
      <c r="E1646" s="56" t="s">
        <v>68</v>
      </c>
      <c r="F1646" s="58">
        <v>3</v>
      </c>
      <c r="G1646" s="59">
        <f>VLOOKUP(B1646,'[3]COM DESONERAÇÃO'!$B$12:$H$2288,6,FALSE)</f>
        <v>68.180000000000007</v>
      </c>
      <c r="H1646" s="60">
        <f t="shared" si="29"/>
        <v>204.54</v>
      </c>
    </row>
    <row r="1647" spans="1:8" x14ac:dyDescent="0.25">
      <c r="A1647" s="55" t="s">
        <v>4871</v>
      </c>
      <c r="B1647" s="56" t="s">
        <v>4875</v>
      </c>
      <c r="C1647" s="57" t="s">
        <v>4876</v>
      </c>
      <c r="D1647" s="56" t="s">
        <v>6792</v>
      </c>
      <c r="E1647" s="56" t="s">
        <v>68</v>
      </c>
      <c r="F1647" s="58">
        <v>3</v>
      </c>
      <c r="G1647" s="59">
        <f>VLOOKUP(B1647,'[3]COM DESONERAÇÃO'!$B$12:$H$2288,6,FALSE)</f>
        <v>190.15</v>
      </c>
      <c r="H1647" s="60">
        <f t="shared" si="29"/>
        <v>570.45000000000005</v>
      </c>
    </row>
    <row r="1648" spans="1:8" x14ac:dyDescent="0.25">
      <c r="A1648" s="55" t="s">
        <v>4874</v>
      </c>
      <c r="B1648" s="56" t="s">
        <v>4878</v>
      </c>
      <c r="C1648" s="57" t="s">
        <v>4879</v>
      </c>
      <c r="D1648" s="56" t="s">
        <v>6792</v>
      </c>
      <c r="E1648" s="56" t="s">
        <v>68</v>
      </c>
      <c r="F1648" s="58">
        <v>5</v>
      </c>
      <c r="G1648" s="59">
        <f>VLOOKUP(B1648,'[3]COM DESONERAÇÃO'!$B$12:$H$2288,6,FALSE)</f>
        <v>266.51</v>
      </c>
      <c r="H1648" s="60">
        <f t="shared" si="29"/>
        <v>1332.55</v>
      </c>
    </row>
    <row r="1649" spans="1:8" x14ac:dyDescent="0.25">
      <c r="A1649" s="55" t="s">
        <v>4877</v>
      </c>
      <c r="B1649" s="56" t="s">
        <v>4881</v>
      </c>
      <c r="C1649" s="57" t="s">
        <v>4882</v>
      </c>
      <c r="D1649" s="56" t="s">
        <v>6792</v>
      </c>
      <c r="E1649" s="56" t="s">
        <v>68</v>
      </c>
      <c r="F1649" s="58">
        <v>5</v>
      </c>
      <c r="G1649" s="59">
        <f>VLOOKUP(B1649,'[3]COM DESONERAÇÃO'!$B$12:$H$2288,6,FALSE)</f>
        <v>25.57</v>
      </c>
      <c r="H1649" s="60">
        <f t="shared" si="29"/>
        <v>127.85</v>
      </c>
    </row>
    <row r="1650" spans="1:8" x14ac:dyDescent="0.25">
      <c r="A1650" s="55" t="s">
        <v>4880</v>
      </c>
      <c r="B1650" s="56" t="s">
        <v>4884</v>
      </c>
      <c r="C1650" s="57" t="s">
        <v>4885</v>
      </c>
      <c r="D1650" s="56" t="s">
        <v>6792</v>
      </c>
      <c r="E1650" s="56" t="s">
        <v>68</v>
      </c>
      <c r="F1650" s="58">
        <v>5</v>
      </c>
      <c r="G1650" s="59">
        <f>VLOOKUP(B1650,'[3]COM DESONERAÇÃO'!$B$12:$H$2288,6,FALSE)</f>
        <v>26.3</v>
      </c>
      <c r="H1650" s="60">
        <f t="shared" si="29"/>
        <v>131.5</v>
      </c>
    </row>
    <row r="1651" spans="1:8" x14ac:dyDescent="0.25">
      <c r="A1651" s="55" t="s">
        <v>4883</v>
      </c>
      <c r="B1651" s="56" t="s">
        <v>4887</v>
      </c>
      <c r="C1651" s="57" t="s">
        <v>4888</v>
      </c>
      <c r="D1651" s="56" t="s">
        <v>6792</v>
      </c>
      <c r="E1651" s="56" t="s">
        <v>68</v>
      </c>
      <c r="F1651" s="58">
        <v>5</v>
      </c>
      <c r="G1651" s="59">
        <f>VLOOKUP(B1651,'[3]COM DESONERAÇÃO'!$B$12:$H$2288,6,FALSE)</f>
        <v>26.15</v>
      </c>
      <c r="H1651" s="60">
        <f t="shared" si="29"/>
        <v>130.75</v>
      </c>
    </row>
    <row r="1652" spans="1:8" x14ac:dyDescent="0.25">
      <c r="A1652" s="55" t="s">
        <v>4886</v>
      </c>
      <c r="B1652" s="56" t="s">
        <v>4890</v>
      </c>
      <c r="C1652" s="57" t="s">
        <v>4891</v>
      </c>
      <c r="D1652" s="56" t="s">
        <v>6792</v>
      </c>
      <c r="E1652" s="56" t="s">
        <v>68</v>
      </c>
      <c r="F1652" s="58">
        <v>3</v>
      </c>
      <c r="G1652" s="59">
        <f>VLOOKUP(B1652,'[3]COM DESONERAÇÃO'!$B$12:$H$2288,6,FALSE)</f>
        <v>42.95</v>
      </c>
      <c r="H1652" s="60">
        <f t="shared" si="29"/>
        <v>128.85</v>
      </c>
    </row>
    <row r="1653" spans="1:8" ht="16.5" x14ac:dyDescent="0.25">
      <c r="A1653" s="55" t="s">
        <v>4889</v>
      </c>
      <c r="B1653" s="56" t="s">
        <v>4893</v>
      </c>
      <c r="C1653" s="57" t="s">
        <v>4894</v>
      </c>
      <c r="D1653" s="56" t="s">
        <v>6792</v>
      </c>
      <c r="E1653" s="56" t="s">
        <v>68</v>
      </c>
      <c r="F1653" s="58">
        <v>5</v>
      </c>
      <c r="G1653" s="59">
        <f>VLOOKUP(B1653,'[3]COM DESONERAÇÃO'!$B$12:$H$2288,6,FALSE)</f>
        <v>26.31</v>
      </c>
      <c r="H1653" s="60">
        <f t="shared" si="29"/>
        <v>131.55000000000001</v>
      </c>
    </row>
    <row r="1654" spans="1:8" ht="16.5" x14ac:dyDescent="0.25">
      <c r="A1654" s="55" t="s">
        <v>4892</v>
      </c>
      <c r="B1654" s="56" t="s">
        <v>4896</v>
      </c>
      <c r="C1654" s="57" t="s">
        <v>4897</v>
      </c>
      <c r="D1654" s="56" t="s">
        <v>11</v>
      </c>
      <c r="E1654" s="56" t="s">
        <v>68</v>
      </c>
      <c r="F1654" s="58">
        <v>7</v>
      </c>
      <c r="G1654" s="59">
        <f>VLOOKUP(B1654,'[3]COM DESONERAÇÃO'!$B$12:$H$2288,6,FALSE)</f>
        <v>48.24</v>
      </c>
      <c r="H1654" s="60">
        <f t="shared" si="29"/>
        <v>337.68</v>
      </c>
    </row>
    <row r="1655" spans="1:8" x14ac:dyDescent="0.25">
      <c r="A1655" s="55" t="s">
        <v>4895</v>
      </c>
      <c r="B1655" s="56" t="s">
        <v>4899</v>
      </c>
      <c r="C1655" s="57" t="s">
        <v>4900</v>
      </c>
      <c r="D1655" s="56" t="s">
        <v>11</v>
      </c>
      <c r="E1655" s="56" t="s">
        <v>68</v>
      </c>
      <c r="F1655" s="58">
        <v>7</v>
      </c>
      <c r="G1655" s="59">
        <f>VLOOKUP(B1655,'[3]COM DESONERAÇÃO'!$B$12:$H$2288,6,FALSE)</f>
        <v>53.17</v>
      </c>
      <c r="H1655" s="60">
        <f t="shared" si="29"/>
        <v>372.19</v>
      </c>
    </row>
    <row r="1656" spans="1:8" x14ac:dyDescent="0.25">
      <c r="A1656" s="55" t="s">
        <v>4898</v>
      </c>
      <c r="B1656" s="56" t="s">
        <v>4902</v>
      </c>
      <c r="C1656" s="57" t="s">
        <v>4903</v>
      </c>
      <c r="D1656" s="56" t="s">
        <v>6792</v>
      </c>
      <c r="E1656" s="56" t="s">
        <v>68</v>
      </c>
      <c r="F1656" s="58">
        <v>7</v>
      </c>
      <c r="G1656" s="59">
        <f>VLOOKUP(B1656,'[3]COM DESONERAÇÃO'!$B$12:$H$2288,6,FALSE)</f>
        <v>67.680000000000007</v>
      </c>
      <c r="H1656" s="60">
        <f t="shared" si="29"/>
        <v>473.76</v>
      </c>
    </row>
    <row r="1657" spans="1:8" x14ac:dyDescent="0.25">
      <c r="A1657" s="55" t="s">
        <v>4901</v>
      </c>
      <c r="B1657" s="56" t="s">
        <v>4905</v>
      </c>
      <c r="C1657" s="57" t="s">
        <v>4906</v>
      </c>
      <c r="D1657" s="56" t="s">
        <v>6792</v>
      </c>
      <c r="E1657" s="56" t="s">
        <v>68</v>
      </c>
      <c r="F1657" s="58">
        <v>52</v>
      </c>
      <c r="G1657" s="59">
        <f>VLOOKUP(B1657,'[3]COM DESONERAÇÃO'!$B$12:$H$2288,6,FALSE)</f>
        <v>23.04</v>
      </c>
      <c r="H1657" s="60">
        <f t="shared" si="29"/>
        <v>1198.08</v>
      </c>
    </row>
    <row r="1658" spans="1:8" ht="24.75" x14ac:dyDescent="0.25">
      <c r="A1658" s="55" t="s">
        <v>4904</v>
      </c>
      <c r="B1658" s="56" t="s">
        <v>4908</v>
      </c>
      <c r="C1658" s="57" t="s">
        <v>4909</v>
      </c>
      <c r="D1658" s="56" t="s">
        <v>6840</v>
      </c>
      <c r="E1658" s="56" t="s">
        <v>68</v>
      </c>
      <c r="F1658" s="58">
        <v>177</v>
      </c>
      <c r="G1658" s="59">
        <f>VLOOKUP(B1658,'[3]COM DESONERAÇÃO'!$B$12:$H$2288,6,FALSE)</f>
        <v>39.6</v>
      </c>
      <c r="H1658" s="60">
        <f t="shared" si="29"/>
        <v>7009.2</v>
      </c>
    </row>
    <row r="1659" spans="1:8" ht="24.75" x14ac:dyDescent="0.25">
      <c r="A1659" s="55" t="s">
        <v>4907</v>
      </c>
      <c r="B1659" s="56" t="s">
        <v>4911</v>
      </c>
      <c r="C1659" s="57" t="s">
        <v>4912</v>
      </c>
      <c r="D1659" s="56" t="s">
        <v>6840</v>
      </c>
      <c r="E1659" s="56" t="s">
        <v>12</v>
      </c>
      <c r="F1659" s="58">
        <v>77</v>
      </c>
      <c r="G1659" s="59">
        <f>VLOOKUP(B1659,'[3]COM DESONERAÇÃO'!$B$12:$H$2288,6,FALSE)</f>
        <v>137.82</v>
      </c>
      <c r="H1659" s="60">
        <f t="shared" si="29"/>
        <v>10612.14</v>
      </c>
    </row>
    <row r="1660" spans="1:8" ht="24.75" x14ac:dyDescent="0.25">
      <c r="A1660" s="55" t="s">
        <v>4910</v>
      </c>
      <c r="B1660" s="56" t="s">
        <v>4914</v>
      </c>
      <c r="C1660" s="57" t="s">
        <v>4915</v>
      </c>
      <c r="D1660" s="56" t="s">
        <v>6840</v>
      </c>
      <c r="E1660" s="56" t="s">
        <v>68</v>
      </c>
      <c r="F1660" s="58">
        <v>127</v>
      </c>
      <c r="G1660" s="59">
        <f>VLOOKUP(B1660,'[3]COM DESONERAÇÃO'!$B$12:$H$2288,6,FALSE)</f>
        <v>28.7</v>
      </c>
      <c r="H1660" s="60">
        <f t="shared" si="29"/>
        <v>3644.9</v>
      </c>
    </row>
    <row r="1661" spans="1:8" ht="24.75" x14ac:dyDescent="0.25">
      <c r="A1661" s="55" t="s">
        <v>4913</v>
      </c>
      <c r="B1661" s="56" t="s">
        <v>4917</v>
      </c>
      <c r="C1661" s="57" t="s">
        <v>4918</v>
      </c>
      <c r="D1661" s="56" t="s">
        <v>6840</v>
      </c>
      <c r="E1661" s="56" t="s">
        <v>12</v>
      </c>
      <c r="F1661" s="58">
        <v>127</v>
      </c>
      <c r="G1661" s="59">
        <f>VLOOKUP(B1661,'[3]COM DESONERAÇÃO'!$B$12:$H$2288,6,FALSE)</f>
        <v>145.37</v>
      </c>
      <c r="H1661" s="60">
        <f t="shared" si="29"/>
        <v>18461.990000000002</v>
      </c>
    </row>
    <row r="1662" spans="1:8" ht="24.75" x14ac:dyDescent="0.25">
      <c r="A1662" s="55" t="s">
        <v>4916</v>
      </c>
      <c r="B1662" s="56" t="s">
        <v>4920</v>
      </c>
      <c r="C1662" s="57" t="s">
        <v>4921</v>
      </c>
      <c r="D1662" s="56" t="s">
        <v>6840</v>
      </c>
      <c r="E1662" s="56" t="s">
        <v>68</v>
      </c>
      <c r="F1662" s="58">
        <v>152</v>
      </c>
      <c r="G1662" s="59">
        <f>VLOOKUP(B1662,'[3]COM DESONERAÇÃO'!$B$12:$H$2288,6,FALSE)</f>
        <v>30.01</v>
      </c>
      <c r="H1662" s="60">
        <f t="shared" si="29"/>
        <v>4561.5200000000004</v>
      </c>
    </row>
    <row r="1663" spans="1:8" x14ac:dyDescent="0.25">
      <c r="A1663" s="55" t="s">
        <v>4919</v>
      </c>
      <c r="B1663" s="56" t="s">
        <v>4923</v>
      </c>
      <c r="C1663" s="57" t="s">
        <v>4924</v>
      </c>
      <c r="D1663" s="56" t="s">
        <v>6792</v>
      </c>
      <c r="E1663" s="56" t="s">
        <v>68</v>
      </c>
      <c r="F1663" s="58">
        <v>7</v>
      </c>
      <c r="G1663" s="59">
        <f>VLOOKUP(B1663,'[3]COM DESONERAÇÃO'!$B$12:$H$2288,6,FALSE)</f>
        <v>61.44</v>
      </c>
      <c r="H1663" s="60">
        <f t="shared" si="29"/>
        <v>430.08</v>
      </c>
    </row>
    <row r="1664" spans="1:8" x14ac:dyDescent="0.25">
      <c r="A1664" s="55" t="s">
        <v>4922</v>
      </c>
      <c r="B1664" s="56" t="s">
        <v>4926</v>
      </c>
      <c r="C1664" s="57" t="s">
        <v>4927</v>
      </c>
      <c r="D1664" s="56" t="s">
        <v>6792</v>
      </c>
      <c r="E1664" s="56" t="s">
        <v>68</v>
      </c>
      <c r="F1664" s="58">
        <v>7</v>
      </c>
      <c r="G1664" s="59">
        <f>VLOOKUP(B1664,'[3]COM DESONERAÇÃO'!$B$12:$H$2288,6,FALSE)</f>
        <v>62.22</v>
      </c>
      <c r="H1664" s="60">
        <f t="shared" si="29"/>
        <v>435.54</v>
      </c>
    </row>
    <row r="1665" spans="1:8" x14ac:dyDescent="0.25">
      <c r="A1665" s="55" t="s">
        <v>4925</v>
      </c>
      <c r="B1665" s="56" t="s">
        <v>4929</v>
      </c>
      <c r="C1665" s="57" t="s">
        <v>4930</v>
      </c>
      <c r="D1665" s="56" t="s">
        <v>6792</v>
      </c>
      <c r="E1665" s="56" t="s">
        <v>68</v>
      </c>
      <c r="F1665" s="58">
        <v>7</v>
      </c>
      <c r="G1665" s="59">
        <f>VLOOKUP(B1665,'[3]COM DESONERAÇÃO'!$B$12:$H$2288,6,FALSE)</f>
        <v>67.510000000000005</v>
      </c>
      <c r="H1665" s="60">
        <f t="shared" si="29"/>
        <v>472.57</v>
      </c>
    </row>
    <row r="1666" spans="1:8" x14ac:dyDescent="0.25">
      <c r="A1666" s="55" t="s">
        <v>4928</v>
      </c>
      <c r="B1666" s="56" t="s">
        <v>4932</v>
      </c>
      <c r="C1666" s="57" t="s">
        <v>4933</v>
      </c>
      <c r="D1666" s="56" t="s">
        <v>6792</v>
      </c>
      <c r="E1666" s="56" t="s">
        <v>68</v>
      </c>
      <c r="F1666" s="58">
        <v>7</v>
      </c>
      <c r="G1666" s="59">
        <f>VLOOKUP(B1666,'[3]COM DESONERAÇÃO'!$B$12:$H$2288,6,FALSE)</f>
        <v>56.61</v>
      </c>
      <c r="H1666" s="60">
        <f t="shared" si="29"/>
        <v>396.27</v>
      </c>
    </row>
    <row r="1667" spans="1:8" x14ac:dyDescent="0.25">
      <c r="A1667" s="55" t="s">
        <v>4931</v>
      </c>
      <c r="B1667" s="56" t="s">
        <v>4935</v>
      </c>
      <c r="C1667" s="57" t="s">
        <v>4936</v>
      </c>
      <c r="D1667" s="56" t="s">
        <v>6792</v>
      </c>
      <c r="E1667" s="56" t="s">
        <v>68</v>
      </c>
      <c r="F1667" s="58">
        <v>7</v>
      </c>
      <c r="G1667" s="59">
        <f>VLOOKUP(B1667,'[3]COM DESONERAÇÃO'!$B$12:$H$2288,6,FALSE)</f>
        <v>62.57</v>
      </c>
      <c r="H1667" s="60">
        <f t="shared" si="29"/>
        <v>437.99</v>
      </c>
    </row>
    <row r="1668" spans="1:8" x14ac:dyDescent="0.25">
      <c r="A1668" s="55" t="s">
        <v>4934</v>
      </c>
      <c r="B1668" s="56" t="s">
        <v>4938</v>
      </c>
      <c r="C1668" s="57" t="s">
        <v>4939</v>
      </c>
      <c r="D1668" s="56" t="s">
        <v>6792</v>
      </c>
      <c r="E1668" s="56" t="s">
        <v>68</v>
      </c>
      <c r="F1668" s="58">
        <v>7</v>
      </c>
      <c r="G1668" s="59">
        <f>VLOOKUP(B1668,'[3]COM DESONERAÇÃO'!$B$12:$H$2288,6,FALSE)</f>
        <v>52.86</v>
      </c>
      <c r="H1668" s="60">
        <f t="shared" si="29"/>
        <v>370.02</v>
      </c>
    </row>
    <row r="1669" spans="1:8" x14ac:dyDescent="0.25">
      <c r="A1669" s="55" t="s">
        <v>4937</v>
      </c>
      <c r="B1669" s="56" t="s">
        <v>4941</v>
      </c>
      <c r="C1669" s="57" t="s">
        <v>4942</v>
      </c>
      <c r="D1669" s="56" t="s">
        <v>6792</v>
      </c>
      <c r="E1669" s="56" t="s">
        <v>68</v>
      </c>
      <c r="F1669" s="58">
        <v>26</v>
      </c>
      <c r="G1669" s="59">
        <f>VLOOKUP(B1669,'[3]COM DESONERAÇÃO'!$B$12:$H$2288,6,FALSE)</f>
        <v>34.24</v>
      </c>
      <c r="H1669" s="60">
        <f t="shared" si="29"/>
        <v>890.24</v>
      </c>
    </row>
    <row r="1670" spans="1:8" x14ac:dyDescent="0.25">
      <c r="A1670" s="55" t="s">
        <v>4940</v>
      </c>
      <c r="B1670" s="56" t="s">
        <v>4944</v>
      </c>
      <c r="C1670" s="57" t="s">
        <v>4945</v>
      </c>
      <c r="D1670" s="56" t="s">
        <v>6792</v>
      </c>
      <c r="E1670" s="56" t="s">
        <v>68</v>
      </c>
      <c r="F1670" s="58">
        <v>26</v>
      </c>
      <c r="G1670" s="59">
        <f>VLOOKUP(B1670,'[3]COM DESONERAÇÃO'!$B$12:$H$2288,6,FALSE)</f>
        <v>41.52</v>
      </c>
      <c r="H1670" s="60">
        <f t="shared" si="29"/>
        <v>1079.52</v>
      </c>
    </row>
    <row r="1671" spans="1:8" x14ac:dyDescent="0.25">
      <c r="A1671" s="55" t="s">
        <v>4943</v>
      </c>
      <c r="B1671" s="56" t="s">
        <v>4947</v>
      </c>
      <c r="C1671" s="57" t="s">
        <v>4948</v>
      </c>
      <c r="D1671" s="56" t="s">
        <v>6792</v>
      </c>
      <c r="E1671" s="56" t="s">
        <v>68</v>
      </c>
      <c r="F1671" s="58">
        <v>26</v>
      </c>
      <c r="G1671" s="59">
        <f>VLOOKUP(B1671,'[3]COM DESONERAÇÃO'!$B$12:$H$2288,6,FALSE)</f>
        <v>37.53</v>
      </c>
      <c r="H1671" s="60">
        <f t="shared" si="29"/>
        <v>975.78</v>
      </c>
    </row>
    <row r="1672" spans="1:8" x14ac:dyDescent="0.25">
      <c r="A1672" s="55" t="s">
        <v>4946</v>
      </c>
      <c r="B1672" s="56" t="s">
        <v>4950</v>
      </c>
      <c r="C1672" s="57" t="s">
        <v>4951</v>
      </c>
      <c r="D1672" s="56" t="s">
        <v>6792</v>
      </c>
      <c r="E1672" s="56" t="s">
        <v>68</v>
      </c>
      <c r="F1672" s="58">
        <v>26</v>
      </c>
      <c r="G1672" s="59">
        <f>VLOOKUP(B1672,'[3]COM DESONERAÇÃO'!$B$12:$H$2288,6,FALSE)</f>
        <v>45.15</v>
      </c>
      <c r="H1672" s="60">
        <f t="shared" si="29"/>
        <v>1173.9000000000001</v>
      </c>
    </row>
    <row r="1673" spans="1:8" ht="16.5" x14ac:dyDescent="0.25">
      <c r="A1673" s="55" t="s">
        <v>4949</v>
      </c>
      <c r="B1673" s="56" t="s">
        <v>4953</v>
      </c>
      <c r="C1673" s="57" t="s">
        <v>4954</v>
      </c>
      <c r="D1673" s="56" t="s">
        <v>11</v>
      </c>
      <c r="E1673" s="56" t="s">
        <v>68</v>
      </c>
      <c r="F1673" s="58">
        <v>7</v>
      </c>
      <c r="G1673" s="59">
        <f>VLOOKUP(B1673,'[3]COM DESONERAÇÃO'!$B$12:$H$2288,6,FALSE)</f>
        <v>7.38</v>
      </c>
      <c r="H1673" s="60">
        <f t="shared" si="29"/>
        <v>51.66</v>
      </c>
    </row>
    <row r="1674" spans="1:8" x14ac:dyDescent="0.25">
      <c r="A1674" s="55" t="s">
        <v>4952</v>
      </c>
      <c r="B1674" s="56" t="s">
        <v>4956</v>
      </c>
      <c r="C1674" s="57" t="s">
        <v>4957</v>
      </c>
      <c r="D1674" s="56" t="s">
        <v>6792</v>
      </c>
      <c r="E1674" s="56" t="s">
        <v>68</v>
      </c>
      <c r="F1674" s="58">
        <v>7</v>
      </c>
      <c r="G1674" s="59">
        <f>VLOOKUP(B1674,'[3]COM DESONERAÇÃO'!$B$12:$H$2288,6,FALSE)</f>
        <v>25.96</v>
      </c>
      <c r="H1674" s="60">
        <f t="shared" si="29"/>
        <v>181.72</v>
      </c>
    </row>
    <row r="1675" spans="1:8" x14ac:dyDescent="0.25">
      <c r="A1675" s="55" t="s">
        <v>4955</v>
      </c>
      <c r="B1675" s="56" t="s">
        <v>4959</v>
      </c>
      <c r="C1675" s="57" t="s">
        <v>4960</v>
      </c>
      <c r="D1675" s="56" t="s">
        <v>6792</v>
      </c>
      <c r="E1675" s="56" t="s">
        <v>68</v>
      </c>
      <c r="F1675" s="58">
        <v>7</v>
      </c>
      <c r="G1675" s="59">
        <f>VLOOKUP(B1675,'[3]COM DESONERAÇÃO'!$B$12:$H$2288,6,FALSE)</f>
        <v>114.98</v>
      </c>
      <c r="H1675" s="60">
        <f t="shared" si="29"/>
        <v>804.86</v>
      </c>
    </row>
    <row r="1676" spans="1:8" x14ac:dyDescent="0.25">
      <c r="A1676" s="55" t="s">
        <v>4958</v>
      </c>
      <c r="B1676" s="56" t="s">
        <v>4962</v>
      </c>
      <c r="C1676" s="57" t="s">
        <v>4963</v>
      </c>
      <c r="D1676" s="56" t="s">
        <v>6792</v>
      </c>
      <c r="E1676" s="56" t="s">
        <v>68</v>
      </c>
      <c r="F1676" s="58">
        <v>7</v>
      </c>
      <c r="G1676" s="59">
        <f>VLOOKUP(B1676,'[3]COM DESONERAÇÃO'!$B$12:$H$2288,6,FALSE)</f>
        <v>127.7</v>
      </c>
      <c r="H1676" s="60">
        <f t="shared" si="29"/>
        <v>893.9</v>
      </c>
    </row>
    <row r="1677" spans="1:8" x14ac:dyDescent="0.25">
      <c r="A1677" s="55" t="s">
        <v>4961</v>
      </c>
      <c r="B1677" s="56" t="s">
        <v>4965</v>
      </c>
      <c r="C1677" s="57" t="s">
        <v>4966</v>
      </c>
      <c r="D1677" s="56" t="s">
        <v>6792</v>
      </c>
      <c r="E1677" s="56" t="s">
        <v>68</v>
      </c>
      <c r="F1677" s="58">
        <v>7</v>
      </c>
      <c r="G1677" s="59">
        <f>VLOOKUP(B1677,'[3]COM DESONERAÇÃO'!$B$12:$H$2288,6,FALSE)</f>
        <v>138.52000000000001</v>
      </c>
      <c r="H1677" s="60">
        <f t="shared" si="29"/>
        <v>969.64</v>
      </c>
    </row>
    <row r="1678" spans="1:8" x14ac:dyDescent="0.25">
      <c r="A1678" s="55" t="s">
        <v>4964</v>
      </c>
      <c r="B1678" s="56" t="s">
        <v>4968</v>
      </c>
      <c r="C1678" s="57" t="s">
        <v>4969</v>
      </c>
      <c r="D1678" s="56" t="s">
        <v>6792</v>
      </c>
      <c r="E1678" s="56" t="s">
        <v>68</v>
      </c>
      <c r="F1678" s="58">
        <v>7</v>
      </c>
      <c r="G1678" s="59">
        <f>VLOOKUP(B1678,'[3]COM DESONERAÇÃO'!$B$12:$H$2288,6,FALSE)</f>
        <v>161.16999999999999</v>
      </c>
      <c r="H1678" s="60">
        <f t="shared" si="29"/>
        <v>1128.19</v>
      </c>
    </row>
    <row r="1679" spans="1:8" ht="16.5" x14ac:dyDescent="0.25">
      <c r="A1679" s="55" t="s">
        <v>4967</v>
      </c>
      <c r="B1679" s="56" t="s">
        <v>4971</v>
      </c>
      <c r="C1679" s="57" t="s">
        <v>4972</v>
      </c>
      <c r="D1679" s="56" t="s">
        <v>11</v>
      </c>
      <c r="E1679" s="56" t="s">
        <v>68</v>
      </c>
      <c r="F1679" s="58">
        <v>47</v>
      </c>
      <c r="G1679" s="59">
        <f>VLOOKUP(B1679,'[3]COM DESONERAÇÃO'!$B$12:$H$2288,6,FALSE)</f>
        <v>128.49</v>
      </c>
      <c r="H1679" s="60">
        <f t="shared" si="29"/>
        <v>6039.03</v>
      </c>
    </row>
    <row r="1680" spans="1:8" x14ac:dyDescent="0.25">
      <c r="A1680" s="55" t="s">
        <v>4970</v>
      </c>
      <c r="B1680" s="56" t="s">
        <v>4974</v>
      </c>
      <c r="C1680" s="57" t="s">
        <v>4975</v>
      </c>
      <c r="D1680" s="56" t="s">
        <v>6792</v>
      </c>
      <c r="E1680" s="56" t="s">
        <v>68</v>
      </c>
      <c r="F1680" s="58">
        <v>8</v>
      </c>
      <c r="G1680" s="59">
        <f>VLOOKUP(B1680,'[3]COM DESONERAÇÃO'!$B$12:$H$2288,6,FALSE)</f>
        <v>202.22</v>
      </c>
      <c r="H1680" s="60">
        <f t="shared" si="29"/>
        <v>1617.76</v>
      </c>
    </row>
    <row r="1681" spans="1:8" ht="16.5" x14ac:dyDescent="0.25">
      <c r="A1681" s="55" t="s">
        <v>4973</v>
      </c>
      <c r="B1681" s="56" t="s">
        <v>4977</v>
      </c>
      <c r="C1681" s="57" t="s">
        <v>4978</v>
      </c>
      <c r="D1681" s="56" t="s">
        <v>6792</v>
      </c>
      <c r="E1681" s="56" t="s">
        <v>68</v>
      </c>
      <c r="F1681" s="58">
        <v>5</v>
      </c>
      <c r="G1681" s="59">
        <f>VLOOKUP(B1681,'[3]COM DESONERAÇÃO'!$B$12:$H$2288,6,FALSE)</f>
        <v>204.37</v>
      </c>
      <c r="H1681" s="60">
        <f t="shared" si="29"/>
        <v>1021.85</v>
      </c>
    </row>
    <row r="1682" spans="1:8" ht="16.5" x14ac:dyDescent="0.25">
      <c r="A1682" s="55" t="s">
        <v>4976</v>
      </c>
      <c r="B1682" s="56" t="s">
        <v>4980</v>
      </c>
      <c r="C1682" s="57" t="s">
        <v>4981</v>
      </c>
      <c r="D1682" s="56" t="s">
        <v>6792</v>
      </c>
      <c r="E1682" s="56" t="s">
        <v>68</v>
      </c>
      <c r="F1682" s="58">
        <v>3</v>
      </c>
      <c r="G1682" s="59">
        <f>VLOOKUP(B1682,'[3]COM DESONERAÇÃO'!$B$12:$H$2288,6,FALSE)</f>
        <v>250.48</v>
      </c>
      <c r="H1682" s="60">
        <f t="shared" si="29"/>
        <v>751.44</v>
      </c>
    </row>
    <row r="1683" spans="1:8" x14ac:dyDescent="0.25">
      <c r="A1683" s="55" t="s">
        <v>4979</v>
      </c>
      <c r="B1683" s="56" t="s">
        <v>4983</v>
      </c>
      <c r="C1683" s="57" t="s">
        <v>4984</v>
      </c>
      <c r="D1683" s="56" t="s">
        <v>6792</v>
      </c>
      <c r="E1683" s="56" t="s">
        <v>68</v>
      </c>
      <c r="F1683" s="58">
        <v>5</v>
      </c>
      <c r="G1683" s="59">
        <f>VLOOKUP(B1683,'[3]COM DESONERAÇÃO'!$B$12:$H$2288,6,FALSE)</f>
        <v>252.45</v>
      </c>
      <c r="H1683" s="60">
        <f t="shared" si="29"/>
        <v>1262.25</v>
      </c>
    </row>
    <row r="1684" spans="1:8" ht="16.5" x14ac:dyDescent="0.25">
      <c r="A1684" s="55" t="s">
        <v>4982</v>
      </c>
      <c r="B1684" s="56" t="s">
        <v>4986</v>
      </c>
      <c r="C1684" s="57" t="s">
        <v>4987</v>
      </c>
      <c r="D1684" s="56" t="s">
        <v>6792</v>
      </c>
      <c r="E1684" s="56" t="s">
        <v>68</v>
      </c>
      <c r="F1684" s="58">
        <v>2</v>
      </c>
      <c r="G1684" s="59">
        <f>VLOOKUP(B1684,'[3]COM DESONERAÇÃO'!$B$12:$H$2288,6,FALSE)</f>
        <v>298.56</v>
      </c>
      <c r="H1684" s="60">
        <f t="shared" si="29"/>
        <v>597.12</v>
      </c>
    </row>
    <row r="1685" spans="1:8" ht="16.5" x14ac:dyDescent="0.25">
      <c r="A1685" s="55" t="s">
        <v>4985</v>
      </c>
      <c r="B1685" s="56" t="s">
        <v>4989</v>
      </c>
      <c r="C1685" s="57" t="s">
        <v>6846</v>
      </c>
      <c r="D1685" s="56" t="s">
        <v>11</v>
      </c>
      <c r="E1685" s="56" t="s">
        <v>68</v>
      </c>
      <c r="F1685" s="58">
        <v>14</v>
      </c>
      <c r="G1685" s="59">
        <f>VLOOKUP(B1685,'[3]COM DESONERAÇÃO'!$B$12:$H$2288,6,FALSE)</f>
        <v>165.6</v>
      </c>
      <c r="H1685" s="60">
        <f t="shared" si="29"/>
        <v>2318.4</v>
      </c>
    </row>
    <row r="1686" spans="1:8" x14ac:dyDescent="0.25">
      <c r="A1686" s="55" t="s">
        <v>4988</v>
      </c>
      <c r="B1686" s="56" t="s">
        <v>4991</v>
      </c>
      <c r="C1686" s="57" t="s">
        <v>4992</v>
      </c>
      <c r="D1686" s="56" t="s">
        <v>6792</v>
      </c>
      <c r="E1686" s="56" t="s">
        <v>12</v>
      </c>
      <c r="F1686" s="58">
        <v>3</v>
      </c>
      <c r="G1686" s="59">
        <f>VLOOKUP(B1686,'[3]COM DESONERAÇÃO'!$B$12:$H$2288,6,FALSE)</f>
        <v>23.96</v>
      </c>
      <c r="H1686" s="60">
        <f t="shared" si="29"/>
        <v>71.88</v>
      </c>
    </row>
    <row r="1687" spans="1:8" ht="16.5" x14ac:dyDescent="0.25">
      <c r="A1687" s="55" t="s">
        <v>4990</v>
      </c>
      <c r="B1687" s="56" t="s">
        <v>4994</v>
      </c>
      <c r="C1687" s="57" t="s">
        <v>4995</v>
      </c>
      <c r="D1687" s="56" t="s">
        <v>11</v>
      </c>
      <c r="E1687" s="56" t="s">
        <v>12</v>
      </c>
      <c r="F1687" s="58">
        <v>5</v>
      </c>
      <c r="G1687" s="59">
        <f>VLOOKUP(B1687,'[3]COM DESONERAÇÃO'!$B$12:$H$2288,6,FALSE)</f>
        <v>31.46</v>
      </c>
      <c r="H1687" s="60">
        <f t="shared" si="29"/>
        <v>157.30000000000001</v>
      </c>
    </row>
    <row r="1688" spans="1:8" x14ac:dyDescent="0.25">
      <c r="A1688" s="55" t="s">
        <v>4993</v>
      </c>
      <c r="B1688" s="56" t="s">
        <v>4997</v>
      </c>
      <c r="C1688" s="57" t="s">
        <v>4998</v>
      </c>
      <c r="D1688" s="56" t="s">
        <v>6792</v>
      </c>
      <c r="E1688" s="56" t="s">
        <v>12</v>
      </c>
      <c r="F1688" s="58">
        <v>5</v>
      </c>
      <c r="G1688" s="59">
        <f>VLOOKUP(B1688,'[3]COM DESONERAÇÃO'!$B$12:$H$2288,6,FALSE)</f>
        <v>10.79</v>
      </c>
      <c r="H1688" s="60">
        <f t="shared" si="29"/>
        <v>53.95</v>
      </c>
    </row>
    <row r="1689" spans="1:8" ht="16.5" x14ac:dyDescent="0.25">
      <c r="A1689" s="55" t="s">
        <v>4996</v>
      </c>
      <c r="B1689" s="56" t="s">
        <v>5000</v>
      </c>
      <c r="C1689" s="57" t="s">
        <v>5001</v>
      </c>
      <c r="D1689" s="56" t="s">
        <v>6792</v>
      </c>
      <c r="E1689" s="56" t="s">
        <v>12</v>
      </c>
      <c r="F1689" s="58">
        <v>5</v>
      </c>
      <c r="G1689" s="59">
        <f>VLOOKUP(B1689,'[3]COM DESONERAÇÃO'!$B$12:$H$2288,6,FALSE)</f>
        <v>8.5399999999999991</v>
      </c>
      <c r="H1689" s="60">
        <f t="shared" si="29"/>
        <v>42.7</v>
      </c>
    </row>
    <row r="1690" spans="1:8" ht="16.5" x14ac:dyDescent="0.25">
      <c r="A1690" s="55" t="s">
        <v>4999</v>
      </c>
      <c r="B1690" s="56" t="s">
        <v>5003</v>
      </c>
      <c r="C1690" s="57" t="s">
        <v>5004</v>
      </c>
      <c r="D1690" s="56" t="s">
        <v>6840</v>
      </c>
      <c r="E1690" s="56" t="s">
        <v>29</v>
      </c>
      <c r="F1690" s="58">
        <v>12</v>
      </c>
      <c r="G1690" s="59">
        <f>VLOOKUP(B1690,'[3]COM DESONERAÇÃO'!$B$12:$H$2288,6,FALSE)</f>
        <v>578.12</v>
      </c>
      <c r="H1690" s="60">
        <f t="shared" si="29"/>
        <v>6937.44</v>
      </c>
    </row>
    <row r="1691" spans="1:8" ht="16.5" x14ac:dyDescent="0.25">
      <c r="A1691" s="55" t="s">
        <v>5002</v>
      </c>
      <c r="B1691" s="56" t="s">
        <v>5006</v>
      </c>
      <c r="C1691" s="57" t="s">
        <v>5007</v>
      </c>
      <c r="D1691" s="56" t="s">
        <v>6792</v>
      </c>
      <c r="E1691" s="56" t="s">
        <v>12</v>
      </c>
      <c r="F1691" s="58">
        <v>5</v>
      </c>
      <c r="G1691" s="59">
        <f>VLOOKUP(B1691,'[3]COM DESONERAÇÃO'!$B$12:$H$2288,6,FALSE)</f>
        <v>10.68</v>
      </c>
      <c r="H1691" s="60">
        <f t="shared" si="29"/>
        <v>53.4</v>
      </c>
    </row>
    <row r="1692" spans="1:8" ht="16.5" x14ac:dyDescent="0.25">
      <c r="A1692" s="55" t="s">
        <v>5005</v>
      </c>
      <c r="B1692" s="56" t="s">
        <v>5009</v>
      </c>
      <c r="C1692" s="57" t="s">
        <v>5010</v>
      </c>
      <c r="D1692" s="56" t="s">
        <v>11</v>
      </c>
      <c r="E1692" s="56" t="s">
        <v>68</v>
      </c>
      <c r="F1692" s="58">
        <v>26</v>
      </c>
      <c r="G1692" s="59">
        <f>VLOOKUP(B1692,'[3]COM DESONERAÇÃO'!$B$12:$H$2288,6,FALSE)</f>
        <v>3.26</v>
      </c>
      <c r="H1692" s="60">
        <f t="shared" si="29"/>
        <v>84.76</v>
      </c>
    </row>
    <row r="1693" spans="1:8" x14ac:dyDescent="0.25">
      <c r="A1693" s="55" t="s">
        <v>5008</v>
      </c>
      <c r="B1693" s="56" t="s">
        <v>5012</v>
      </c>
      <c r="C1693" s="57" t="s">
        <v>5013</v>
      </c>
      <c r="D1693" s="56" t="s">
        <v>6792</v>
      </c>
      <c r="E1693" s="56" t="s">
        <v>68</v>
      </c>
      <c r="F1693" s="58">
        <v>5</v>
      </c>
      <c r="G1693" s="59">
        <f>VLOOKUP(B1693,'[3]COM DESONERAÇÃO'!$B$12:$H$2288,6,FALSE)</f>
        <v>3.21</v>
      </c>
      <c r="H1693" s="60">
        <f t="shared" si="29"/>
        <v>16.05</v>
      </c>
    </row>
    <row r="1694" spans="1:8" x14ac:dyDescent="0.25">
      <c r="A1694" s="55" t="s">
        <v>5011</v>
      </c>
      <c r="B1694" s="56" t="s">
        <v>5015</v>
      </c>
      <c r="C1694" s="57" t="s">
        <v>5016</v>
      </c>
      <c r="D1694" s="56" t="s">
        <v>6792</v>
      </c>
      <c r="E1694" s="56" t="s">
        <v>68</v>
      </c>
      <c r="F1694" s="58">
        <v>5</v>
      </c>
      <c r="G1694" s="59">
        <f>VLOOKUP(B1694,'[3]COM DESONERAÇÃO'!$B$12:$H$2288,6,FALSE)</f>
        <v>2.57</v>
      </c>
      <c r="H1694" s="60">
        <f t="shared" si="29"/>
        <v>12.85</v>
      </c>
    </row>
    <row r="1695" spans="1:8" x14ac:dyDescent="0.25">
      <c r="A1695" s="55" t="s">
        <v>5014</v>
      </c>
      <c r="B1695" s="56" t="s">
        <v>5018</v>
      </c>
      <c r="C1695" s="57" t="s">
        <v>5019</v>
      </c>
      <c r="D1695" s="56" t="s">
        <v>6792</v>
      </c>
      <c r="E1695" s="56" t="s">
        <v>68</v>
      </c>
      <c r="F1695" s="58">
        <v>5</v>
      </c>
      <c r="G1695" s="59">
        <f>VLOOKUP(B1695,'[3]COM DESONERAÇÃO'!$B$12:$H$2288,6,FALSE)</f>
        <v>2.57</v>
      </c>
      <c r="H1695" s="60">
        <f t="shared" si="29"/>
        <v>12.85</v>
      </c>
    </row>
    <row r="1696" spans="1:8" x14ac:dyDescent="0.25">
      <c r="A1696" s="55" t="s">
        <v>5017</v>
      </c>
      <c r="B1696" s="56" t="s">
        <v>5021</v>
      </c>
      <c r="C1696" s="57" t="s">
        <v>5022</v>
      </c>
      <c r="D1696" s="56" t="s">
        <v>6792</v>
      </c>
      <c r="E1696" s="56" t="s">
        <v>12</v>
      </c>
      <c r="F1696" s="58">
        <v>5</v>
      </c>
      <c r="G1696" s="59">
        <f>VLOOKUP(B1696,'[3]COM DESONERAÇÃO'!$B$12:$H$2288,6,FALSE)</f>
        <v>4.74</v>
      </c>
      <c r="H1696" s="60">
        <f t="shared" si="29"/>
        <v>23.7</v>
      </c>
    </row>
    <row r="1697" spans="1:8" x14ac:dyDescent="0.25">
      <c r="A1697" s="55" t="s">
        <v>5020</v>
      </c>
      <c r="B1697" s="56" t="s">
        <v>5024</v>
      </c>
      <c r="C1697" s="57" t="s">
        <v>5025</v>
      </c>
      <c r="D1697" s="56" t="s">
        <v>6792</v>
      </c>
      <c r="E1697" s="56" t="s">
        <v>12</v>
      </c>
      <c r="F1697" s="58">
        <v>5</v>
      </c>
      <c r="G1697" s="59">
        <f>VLOOKUP(B1697,'[3]COM DESONERAÇÃO'!$B$12:$H$2288,6,FALSE)</f>
        <v>10.42</v>
      </c>
      <c r="H1697" s="60">
        <f t="shared" si="29"/>
        <v>52.1</v>
      </c>
    </row>
    <row r="1698" spans="1:8" x14ac:dyDescent="0.25">
      <c r="A1698" s="55" t="s">
        <v>5023</v>
      </c>
      <c r="B1698" s="56" t="s">
        <v>5027</v>
      </c>
      <c r="C1698" s="57" t="s">
        <v>5028</v>
      </c>
      <c r="D1698" s="56" t="s">
        <v>6792</v>
      </c>
      <c r="E1698" s="56" t="s">
        <v>12</v>
      </c>
      <c r="F1698" s="58">
        <v>5</v>
      </c>
      <c r="G1698" s="59">
        <f>VLOOKUP(B1698,'[3]COM DESONERAÇÃO'!$B$12:$H$2288,6,FALSE)</f>
        <v>32.04</v>
      </c>
      <c r="H1698" s="60">
        <f t="shared" si="29"/>
        <v>160.19999999999999</v>
      </c>
    </row>
    <row r="1699" spans="1:8" x14ac:dyDescent="0.25">
      <c r="A1699" s="55" t="s">
        <v>5026</v>
      </c>
      <c r="B1699" s="56" t="s">
        <v>5030</v>
      </c>
      <c r="C1699" s="57" t="s">
        <v>5031</v>
      </c>
      <c r="D1699" s="56" t="s">
        <v>6792</v>
      </c>
      <c r="E1699" s="56" t="s">
        <v>12</v>
      </c>
      <c r="F1699" s="58">
        <v>5</v>
      </c>
      <c r="G1699" s="59">
        <f>VLOOKUP(B1699,'[3]COM DESONERAÇÃO'!$B$12:$H$2288,6,FALSE)</f>
        <v>12.82</v>
      </c>
      <c r="H1699" s="60">
        <f t="shared" si="29"/>
        <v>64.099999999999994</v>
      </c>
    </row>
    <row r="1700" spans="1:8" x14ac:dyDescent="0.25">
      <c r="A1700" s="55" t="s">
        <v>5029</v>
      </c>
      <c r="B1700" s="56" t="s">
        <v>5033</v>
      </c>
      <c r="C1700" s="57" t="s">
        <v>5034</v>
      </c>
      <c r="D1700" s="56" t="s">
        <v>6792</v>
      </c>
      <c r="E1700" s="56" t="s">
        <v>12</v>
      </c>
      <c r="F1700" s="58">
        <v>5</v>
      </c>
      <c r="G1700" s="59">
        <f>VLOOKUP(B1700,'[3]COM DESONERAÇÃO'!$B$12:$H$2288,6,FALSE)</f>
        <v>28.43</v>
      </c>
      <c r="H1700" s="60">
        <f t="shared" si="29"/>
        <v>142.15</v>
      </c>
    </row>
    <row r="1701" spans="1:8" x14ac:dyDescent="0.25">
      <c r="A1701" s="55" t="s">
        <v>5032</v>
      </c>
      <c r="B1701" s="56" t="s">
        <v>5036</v>
      </c>
      <c r="C1701" s="57" t="s">
        <v>5037</v>
      </c>
      <c r="D1701" s="56" t="s">
        <v>6792</v>
      </c>
      <c r="E1701" s="56" t="s">
        <v>12</v>
      </c>
      <c r="F1701" s="58">
        <v>5</v>
      </c>
      <c r="G1701" s="59">
        <f>VLOOKUP(B1701,'[3]COM DESONERAÇÃO'!$B$12:$H$2288,6,FALSE)</f>
        <v>16.579999999999998</v>
      </c>
      <c r="H1701" s="60">
        <f t="shared" si="29"/>
        <v>82.9</v>
      </c>
    </row>
    <row r="1702" spans="1:8" x14ac:dyDescent="0.25">
      <c r="A1702" s="55" t="s">
        <v>5035</v>
      </c>
      <c r="B1702" s="56" t="s">
        <v>5039</v>
      </c>
      <c r="C1702" s="57" t="s">
        <v>5040</v>
      </c>
      <c r="D1702" s="56" t="s">
        <v>6792</v>
      </c>
      <c r="E1702" s="56" t="s">
        <v>12</v>
      </c>
      <c r="F1702" s="58">
        <v>5</v>
      </c>
      <c r="G1702" s="59">
        <f>VLOOKUP(B1702,'[3]COM DESONERAÇÃO'!$B$12:$H$2288,6,FALSE)</f>
        <v>27.76</v>
      </c>
      <c r="H1702" s="60">
        <f t="shared" si="29"/>
        <v>138.80000000000001</v>
      </c>
    </row>
    <row r="1703" spans="1:8" x14ac:dyDescent="0.25">
      <c r="A1703" s="55" t="s">
        <v>5038</v>
      </c>
      <c r="B1703" s="56" t="s">
        <v>5042</v>
      </c>
      <c r="C1703" s="57" t="s">
        <v>5043</v>
      </c>
      <c r="D1703" s="56" t="s">
        <v>6792</v>
      </c>
      <c r="E1703" s="56" t="s">
        <v>12</v>
      </c>
      <c r="F1703" s="58">
        <v>5</v>
      </c>
      <c r="G1703" s="59">
        <f>VLOOKUP(B1703,'[3]COM DESONERAÇÃO'!$B$12:$H$2288,6,FALSE)</f>
        <v>34.17</v>
      </c>
      <c r="H1703" s="60">
        <f t="shared" si="29"/>
        <v>170.85</v>
      </c>
    </row>
    <row r="1704" spans="1:8" x14ac:dyDescent="0.25">
      <c r="A1704" s="55" t="s">
        <v>5041</v>
      </c>
      <c r="B1704" s="56" t="s">
        <v>5045</v>
      </c>
      <c r="C1704" s="57" t="s">
        <v>5046</v>
      </c>
      <c r="D1704" s="56" t="s">
        <v>6792</v>
      </c>
      <c r="E1704" s="56" t="s">
        <v>68</v>
      </c>
      <c r="F1704" s="58">
        <v>5</v>
      </c>
      <c r="G1704" s="59">
        <f>VLOOKUP(B1704,'[3]COM DESONERAÇÃO'!$B$12:$H$2288,6,FALSE)</f>
        <v>21.35</v>
      </c>
      <c r="H1704" s="60">
        <f t="shared" si="29"/>
        <v>106.75</v>
      </c>
    </row>
    <row r="1705" spans="1:8" x14ac:dyDescent="0.25">
      <c r="A1705" s="55" t="s">
        <v>5044</v>
      </c>
      <c r="B1705" s="56" t="s">
        <v>5048</v>
      </c>
      <c r="C1705" s="57" t="s">
        <v>5049</v>
      </c>
      <c r="D1705" s="56" t="s">
        <v>6792</v>
      </c>
      <c r="E1705" s="56" t="s">
        <v>68</v>
      </c>
      <c r="F1705" s="58">
        <v>5</v>
      </c>
      <c r="G1705" s="59">
        <f>VLOOKUP(B1705,'[3]COM DESONERAÇÃO'!$B$12:$H$2288,6,FALSE)</f>
        <v>25.63</v>
      </c>
      <c r="H1705" s="60">
        <f t="shared" si="29"/>
        <v>128.15</v>
      </c>
    </row>
    <row r="1706" spans="1:8" x14ac:dyDescent="0.25">
      <c r="A1706" s="55" t="s">
        <v>5047</v>
      </c>
      <c r="B1706" s="56" t="s">
        <v>5051</v>
      </c>
      <c r="C1706" s="57" t="s">
        <v>5052</v>
      </c>
      <c r="D1706" s="56" t="s">
        <v>6792</v>
      </c>
      <c r="E1706" s="56" t="s">
        <v>68</v>
      </c>
      <c r="F1706" s="58">
        <v>5</v>
      </c>
      <c r="G1706" s="59">
        <f>VLOOKUP(B1706,'[3]COM DESONERAÇÃO'!$B$12:$H$2288,6,FALSE)</f>
        <v>4.2699999999999996</v>
      </c>
      <c r="H1706" s="60">
        <f t="shared" ref="H1706:H1744" si="30">ROUND(F1706*G1706,2)</f>
        <v>21.35</v>
      </c>
    </row>
    <row r="1707" spans="1:8" x14ac:dyDescent="0.25">
      <c r="A1707" s="55" t="s">
        <v>5050</v>
      </c>
      <c r="B1707" s="56" t="s">
        <v>5054</v>
      </c>
      <c r="C1707" s="57" t="s">
        <v>5055</v>
      </c>
      <c r="D1707" s="56" t="s">
        <v>6792</v>
      </c>
      <c r="E1707" s="56" t="s">
        <v>68</v>
      </c>
      <c r="F1707" s="58">
        <v>5</v>
      </c>
      <c r="G1707" s="59">
        <f>VLOOKUP(B1707,'[3]COM DESONERAÇÃO'!$B$12:$H$2288,6,FALSE)</f>
        <v>3.21</v>
      </c>
      <c r="H1707" s="60">
        <f t="shared" si="30"/>
        <v>16.05</v>
      </c>
    </row>
    <row r="1708" spans="1:8" x14ac:dyDescent="0.25">
      <c r="A1708" s="55" t="s">
        <v>5053</v>
      </c>
      <c r="B1708" s="56" t="s">
        <v>5057</v>
      </c>
      <c r="C1708" s="57" t="s">
        <v>5058</v>
      </c>
      <c r="D1708" s="56" t="s">
        <v>6792</v>
      </c>
      <c r="E1708" s="56" t="s">
        <v>68</v>
      </c>
      <c r="F1708" s="58">
        <v>5</v>
      </c>
      <c r="G1708" s="59">
        <f>VLOOKUP(B1708,'[3]COM DESONERAÇÃO'!$B$12:$H$2288,6,FALSE)</f>
        <v>4.2699999999999996</v>
      </c>
      <c r="H1708" s="60">
        <f t="shared" si="30"/>
        <v>21.35</v>
      </c>
    </row>
    <row r="1709" spans="1:8" x14ac:dyDescent="0.25">
      <c r="A1709" s="55" t="s">
        <v>5056</v>
      </c>
      <c r="B1709" s="56" t="s">
        <v>5060</v>
      </c>
      <c r="C1709" s="57" t="s">
        <v>5061</v>
      </c>
      <c r="D1709" s="56" t="s">
        <v>6792</v>
      </c>
      <c r="E1709" s="56" t="s">
        <v>68</v>
      </c>
      <c r="F1709" s="58">
        <v>5</v>
      </c>
      <c r="G1709" s="59">
        <f>VLOOKUP(B1709,'[3]COM DESONERAÇÃO'!$B$12:$H$2288,6,FALSE)</f>
        <v>4.2699999999999996</v>
      </c>
      <c r="H1709" s="60">
        <f t="shared" si="30"/>
        <v>21.35</v>
      </c>
    </row>
    <row r="1710" spans="1:8" x14ac:dyDescent="0.25">
      <c r="A1710" s="55" t="s">
        <v>5059</v>
      </c>
      <c r="B1710" s="56" t="s">
        <v>5063</v>
      </c>
      <c r="C1710" s="57" t="s">
        <v>5064</v>
      </c>
      <c r="D1710" s="56" t="s">
        <v>6792</v>
      </c>
      <c r="E1710" s="56" t="s">
        <v>68</v>
      </c>
      <c r="F1710" s="58">
        <v>5</v>
      </c>
      <c r="G1710" s="59">
        <f>VLOOKUP(B1710,'[3]COM DESONERAÇÃO'!$B$12:$H$2288,6,FALSE)</f>
        <v>4.2699999999999996</v>
      </c>
      <c r="H1710" s="60">
        <f t="shared" si="30"/>
        <v>21.35</v>
      </c>
    </row>
    <row r="1711" spans="1:8" x14ac:dyDescent="0.25">
      <c r="A1711" s="55" t="s">
        <v>5062</v>
      </c>
      <c r="B1711" s="56" t="s">
        <v>5066</v>
      </c>
      <c r="C1711" s="57" t="s">
        <v>5067</v>
      </c>
      <c r="D1711" s="56" t="s">
        <v>6792</v>
      </c>
      <c r="E1711" s="56" t="s">
        <v>12</v>
      </c>
      <c r="F1711" s="58">
        <v>5</v>
      </c>
      <c r="G1711" s="59">
        <f>VLOOKUP(B1711,'[3]COM DESONERAÇÃO'!$B$12:$H$2288,6,FALSE)</f>
        <v>22.06</v>
      </c>
      <c r="H1711" s="60">
        <f t="shared" si="30"/>
        <v>110.3</v>
      </c>
    </row>
    <row r="1712" spans="1:8" x14ac:dyDescent="0.25">
      <c r="A1712" s="55" t="s">
        <v>5065</v>
      </c>
      <c r="B1712" s="56" t="s">
        <v>5069</v>
      </c>
      <c r="C1712" s="57" t="s">
        <v>5070</v>
      </c>
      <c r="D1712" s="56" t="s">
        <v>6792</v>
      </c>
      <c r="E1712" s="56" t="s">
        <v>12</v>
      </c>
      <c r="F1712" s="58">
        <v>5</v>
      </c>
      <c r="G1712" s="59">
        <f>VLOOKUP(B1712,'[3]COM DESONERAÇÃO'!$B$12:$H$2288,6,FALSE)</f>
        <v>76.05</v>
      </c>
      <c r="H1712" s="60">
        <f t="shared" si="30"/>
        <v>380.25</v>
      </c>
    </row>
    <row r="1713" spans="1:8" x14ac:dyDescent="0.25">
      <c r="A1713" s="55" t="s">
        <v>5068</v>
      </c>
      <c r="B1713" s="56" t="s">
        <v>5072</v>
      </c>
      <c r="C1713" s="57" t="s">
        <v>5073</v>
      </c>
      <c r="D1713" s="56" t="s">
        <v>6792</v>
      </c>
      <c r="E1713" s="56" t="s">
        <v>12</v>
      </c>
      <c r="F1713" s="58">
        <v>5</v>
      </c>
      <c r="G1713" s="59">
        <f>VLOOKUP(B1713,'[3]COM DESONERAÇÃO'!$B$12:$H$2288,6,FALSE)</f>
        <v>5.67</v>
      </c>
      <c r="H1713" s="60">
        <f t="shared" si="30"/>
        <v>28.35</v>
      </c>
    </row>
    <row r="1714" spans="1:8" x14ac:dyDescent="0.25">
      <c r="A1714" s="55" t="s">
        <v>5071</v>
      </c>
      <c r="B1714" s="56" t="s">
        <v>5075</v>
      </c>
      <c r="C1714" s="57" t="s">
        <v>5076</v>
      </c>
      <c r="D1714" s="56" t="s">
        <v>6792</v>
      </c>
      <c r="E1714" s="56" t="s">
        <v>68</v>
      </c>
      <c r="F1714" s="58">
        <v>5</v>
      </c>
      <c r="G1714" s="59">
        <f>VLOOKUP(B1714,'[3]COM DESONERAÇÃO'!$B$12:$H$2288,6,FALSE)</f>
        <v>12.08</v>
      </c>
      <c r="H1714" s="60">
        <f t="shared" si="30"/>
        <v>60.4</v>
      </c>
    </row>
    <row r="1715" spans="1:8" ht="16.5" x14ac:dyDescent="0.25">
      <c r="A1715" s="55" t="s">
        <v>5074</v>
      </c>
      <c r="B1715" s="56" t="s">
        <v>5078</v>
      </c>
      <c r="C1715" s="57" t="s">
        <v>5079</v>
      </c>
      <c r="D1715" s="56" t="s">
        <v>11</v>
      </c>
      <c r="E1715" s="56" t="s">
        <v>29</v>
      </c>
      <c r="F1715" s="58">
        <v>43</v>
      </c>
      <c r="G1715" s="59">
        <f>VLOOKUP(B1715,'[3]COM DESONERAÇÃO'!$B$12:$H$2288,6,FALSE)</f>
        <v>687.98</v>
      </c>
      <c r="H1715" s="60">
        <f t="shared" si="30"/>
        <v>29583.14</v>
      </c>
    </row>
    <row r="1716" spans="1:8" x14ac:dyDescent="0.25">
      <c r="A1716" s="55" t="s">
        <v>5077</v>
      </c>
      <c r="B1716" s="56" t="s">
        <v>5081</v>
      </c>
      <c r="C1716" s="57" t="s">
        <v>4867</v>
      </c>
      <c r="D1716" s="56" t="s">
        <v>6792</v>
      </c>
      <c r="E1716" s="56" t="s">
        <v>68</v>
      </c>
      <c r="F1716" s="58">
        <v>5</v>
      </c>
      <c r="G1716" s="59">
        <f>VLOOKUP(B1716,'[3]COM DESONERAÇÃO'!$B$12:$H$2288,6,FALSE)</f>
        <v>129.24</v>
      </c>
      <c r="H1716" s="60">
        <f t="shared" si="30"/>
        <v>646.20000000000005</v>
      </c>
    </row>
    <row r="1717" spans="1:8" x14ac:dyDescent="0.25">
      <c r="A1717" s="55" t="s">
        <v>5080</v>
      </c>
      <c r="B1717" s="56" t="s">
        <v>5083</v>
      </c>
      <c r="C1717" s="57" t="s">
        <v>5084</v>
      </c>
      <c r="D1717" s="56" t="s">
        <v>6792</v>
      </c>
      <c r="E1717" s="56" t="s">
        <v>12</v>
      </c>
      <c r="F1717" s="58">
        <v>5</v>
      </c>
      <c r="G1717" s="59">
        <f>VLOOKUP(B1717,'[3]COM DESONERAÇÃO'!$B$12:$H$2288,6,FALSE)</f>
        <v>12.63</v>
      </c>
      <c r="H1717" s="60">
        <f t="shared" si="30"/>
        <v>63.15</v>
      </c>
    </row>
    <row r="1718" spans="1:8" ht="24.75" x14ac:dyDescent="0.25">
      <c r="A1718" s="55" t="s">
        <v>5082</v>
      </c>
      <c r="B1718" s="56" t="s">
        <v>5086</v>
      </c>
      <c r="C1718" s="57" t="s">
        <v>5087</v>
      </c>
      <c r="D1718" s="56" t="s">
        <v>11</v>
      </c>
      <c r="E1718" s="56" t="s">
        <v>12</v>
      </c>
      <c r="F1718" s="58">
        <v>100</v>
      </c>
      <c r="G1718" s="59">
        <f>VLOOKUP(B1718,'[3]COM DESONERAÇÃO'!$B$12:$H$2288,6,FALSE)</f>
        <v>72.81</v>
      </c>
      <c r="H1718" s="60">
        <f t="shared" si="30"/>
        <v>7281</v>
      </c>
    </row>
    <row r="1719" spans="1:8" x14ac:dyDescent="0.25">
      <c r="A1719" s="55" t="s">
        <v>5085</v>
      </c>
      <c r="B1719" s="56" t="s">
        <v>5089</v>
      </c>
      <c r="C1719" s="57" t="s">
        <v>5090</v>
      </c>
      <c r="D1719" s="56" t="s">
        <v>6792</v>
      </c>
      <c r="E1719" s="56" t="s">
        <v>12</v>
      </c>
      <c r="F1719" s="58">
        <v>102</v>
      </c>
      <c r="G1719" s="59">
        <f>VLOOKUP(B1719,'[3]COM DESONERAÇÃO'!$B$12:$H$2288,6,FALSE)</f>
        <v>31.47</v>
      </c>
      <c r="H1719" s="60">
        <f t="shared" si="30"/>
        <v>3209.94</v>
      </c>
    </row>
    <row r="1720" spans="1:8" x14ac:dyDescent="0.25">
      <c r="A1720" s="55" t="s">
        <v>5088</v>
      </c>
      <c r="B1720" s="56" t="s">
        <v>5092</v>
      </c>
      <c r="C1720" s="57" t="s">
        <v>5093</v>
      </c>
      <c r="D1720" s="56" t="s">
        <v>6792</v>
      </c>
      <c r="E1720" s="56" t="s">
        <v>12</v>
      </c>
      <c r="F1720" s="58">
        <v>21</v>
      </c>
      <c r="G1720" s="59">
        <f>VLOOKUP(B1720,'[3]COM DESONERAÇÃO'!$B$12:$H$2288,6,FALSE)</f>
        <v>34.799999999999997</v>
      </c>
      <c r="H1720" s="60">
        <f t="shared" si="30"/>
        <v>730.8</v>
      </c>
    </row>
    <row r="1721" spans="1:8" x14ac:dyDescent="0.25">
      <c r="A1721" s="55" t="s">
        <v>5091</v>
      </c>
      <c r="B1721" s="56" t="s">
        <v>5095</v>
      </c>
      <c r="C1721" s="57" t="s">
        <v>5096</v>
      </c>
      <c r="D1721" s="56" t="s">
        <v>6792</v>
      </c>
      <c r="E1721" s="56" t="s">
        <v>12</v>
      </c>
      <c r="F1721" s="58">
        <v>5</v>
      </c>
      <c r="G1721" s="59">
        <f>VLOOKUP(B1721,'[3]COM DESONERAÇÃO'!$B$12:$H$2288,6,FALSE)</f>
        <v>50.49</v>
      </c>
      <c r="H1721" s="60">
        <f t="shared" si="30"/>
        <v>252.45</v>
      </c>
    </row>
    <row r="1722" spans="1:8" ht="16.5" x14ac:dyDescent="0.25">
      <c r="A1722" s="55" t="s">
        <v>5094</v>
      </c>
      <c r="B1722" s="56" t="s">
        <v>5098</v>
      </c>
      <c r="C1722" s="57" t="s">
        <v>5099</v>
      </c>
      <c r="D1722" s="56" t="s">
        <v>11</v>
      </c>
      <c r="E1722" s="56" t="s">
        <v>29</v>
      </c>
      <c r="F1722" s="58">
        <v>5</v>
      </c>
      <c r="G1722" s="59">
        <f>VLOOKUP(B1722,'[3]COM DESONERAÇÃO'!$B$12:$H$2288,6,FALSE)</f>
        <v>626.48</v>
      </c>
      <c r="H1722" s="60">
        <f t="shared" si="30"/>
        <v>3132.4</v>
      </c>
    </row>
    <row r="1723" spans="1:8" x14ac:dyDescent="0.25">
      <c r="A1723" s="55" t="s">
        <v>5097</v>
      </c>
      <c r="B1723" s="56" t="s">
        <v>5101</v>
      </c>
      <c r="C1723" s="57" t="s">
        <v>5102</v>
      </c>
      <c r="D1723" s="56" t="s">
        <v>6792</v>
      </c>
      <c r="E1723" s="56" t="s">
        <v>12</v>
      </c>
      <c r="F1723" s="58">
        <v>5</v>
      </c>
      <c r="G1723" s="59">
        <f>VLOOKUP(B1723,'[3]COM DESONERAÇÃO'!$B$12:$H$2288,6,FALSE)</f>
        <v>20.420000000000002</v>
      </c>
      <c r="H1723" s="60">
        <f t="shared" si="30"/>
        <v>102.1</v>
      </c>
    </row>
    <row r="1724" spans="1:8" x14ac:dyDescent="0.25">
      <c r="A1724" s="55" t="s">
        <v>5100</v>
      </c>
      <c r="B1724" s="56" t="s">
        <v>5104</v>
      </c>
      <c r="C1724" s="57" t="s">
        <v>5105</v>
      </c>
      <c r="D1724" s="56" t="s">
        <v>6792</v>
      </c>
      <c r="E1724" s="56" t="s">
        <v>12</v>
      </c>
      <c r="F1724" s="58">
        <v>5</v>
      </c>
      <c r="G1724" s="59">
        <f>VLOOKUP(B1724,'[3]COM DESONERAÇÃO'!$B$12:$H$2288,6,FALSE)</f>
        <v>714.19</v>
      </c>
      <c r="H1724" s="60">
        <f t="shared" si="30"/>
        <v>3570.95</v>
      </c>
    </row>
    <row r="1725" spans="1:8" x14ac:dyDescent="0.25">
      <c r="A1725" s="55" t="s">
        <v>5103</v>
      </c>
      <c r="B1725" s="56" t="s">
        <v>5107</v>
      </c>
      <c r="C1725" s="57" t="s">
        <v>5108</v>
      </c>
      <c r="D1725" s="56" t="s">
        <v>6792</v>
      </c>
      <c r="E1725" s="56" t="s">
        <v>12</v>
      </c>
      <c r="F1725" s="58">
        <v>5</v>
      </c>
      <c r="G1725" s="59">
        <f>VLOOKUP(B1725,'[3]COM DESONERAÇÃO'!$B$12:$H$2288,6,FALSE)</f>
        <v>613.48</v>
      </c>
      <c r="H1725" s="60">
        <f t="shared" si="30"/>
        <v>3067.4</v>
      </c>
    </row>
    <row r="1726" spans="1:8" x14ac:dyDescent="0.25">
      <c r="A1726" s="55" t="s">
        <v>5106</v>
      </c>
      <c r="B1726" s="56" t="s">
        <v>5110</v>
      </c>
      <c r="C1726" s="57" t="s">
        <v>5111</v>
      </c>
      <c r="D1726" s="56" t="s">
        <v>6792</v>
      </c>
      <c r="E1726" s="56" t="s">
        <v>12</v>
      </c>
      <c r="F1726" s="58">
        <v>5</v>
      </c>
      <c r="G1726" s="59">
        <f>VLOOKUP(B1726,'[3]COM DESONERAÇÃO'!$B$12:$H$2288,6,FALSE)</f>
        <v>5.67</v>
      </c>
      <c r="H1726" s="60">
        <f t="shared" si="30"/>
        <v>28.35</v>
      </c>
    </row>
    <row r="1727" spans="1:8" x14ac:dyDescent="0.25">
      <c r="A1727" s="55" t="s">
        <v>5109</v>
      </c>
      <c r="B1727" s="56" t="s">
        <v>5113</v>
      </c>
      <c r="C1727" s="57" t="s">
        <v>5114</v>
      </c>
      <c r="D1727" s="56" t="s">
        <v>6792</v>
      </c>
      <c r="E1727" s="56" t="s">
        <v>12</v>
      </c>
      <c r="F1727" s="58">
        <v>5</v>
      </c>
      <c r="G1727" s="59">
        <f>VLOOKUP(B1727,'[3]COM DESONERAÇÃO'!$B$12:$H$2288,6,FALSE)</f>
        <v>587.83000000000004</v>
      </c>
      <c r="H1727" s="60">
        <f t="shared" si="30"/>
        <v>2939.15</v>
      </c>
    </row>
    <row r="1728" spans="1:8" x14ac:dyDescent="0.25">
      <c r="A1728" s="55" t="s">
        <v>5112</v>
      </c>
      <c r="B1728" s="56" t="s">
        <v>5116</v>
      </c>
      <c r="C1728" s="57" t="s">
        <v>5117</v>
      </c>
      <c r="D1728" s="56" t="s">
        <v>6792</v>
      </c>
      <c r="E1728" s="56" t="s">
        <v>12</v>
      </c>
      <c r="F1728" s="58">
        <v>5</v>
      </c>
      <c r="G1728" s="59">
        <f>VLOOKUP(B1728,'[3]COM DESONERAÇÃO'!$B$12:$H$2288,6,FALSE)</f>
        <v>688.54</v>
      </c>
      <c r="H1728" s="60">
        <f t="shared" si="30"/>
        <v>3442.7</v>
      </c>
    </row>
    <row r="1729" spans="1:8" x14ac:dyDescent="0.25">
      <c r="A1729" s="55" t="s">
        <v>5115</v>
      </c>
      <c r="B1729" s="56" t="s">
        <v>5119</v>
      </c>
      <c r="C1729" s="57" t="s">
        <v>5120</v>
      </c>
      <c r="D1729" s="56" t="s">
        <v>6792</v>
      </c>
      <c r="E1729" s="56" t="s">
        <v>12</v>
      </c>
      <c r="F1729" s="58">
        <v>5</v>
      </c>
      <c r="G1729" s="59">
        <f>VLOOKUP(B1729,'[3]COM DESONERAÇÃO'!$B$12:$H$2288,6,FALSE)</f>
        <v>598.87</v>
      </c>
      <c r="H1729" s="60">
        <f t="shared" si="30"/>
        <v>2994.35</v>
      </c>
    </row>
    <row r="1730" spans="1:8" ht="16.5" x14ac:dyDescent="0.25">
      <c r="A1730" s="55" t="s">
        <v>5118</v>
      </c>
      <c r="B1730" s="56" t="s">
        <v>5122</v>
      </c>
      <c r="C1730" s="57" t="s">
        <v>5123</v>
      </c>
      <c r="D1730" s="56" t="s">
        <v>11</v>
      </c>
      <c r="E1730" s="56" t="s">
        <v>93</v>
      </c>
      <c r="F1730" s="58">
        <v>153</v>
      </c>
      <c r="G1730" s="59">
        <f>VLOOKUP(B1730,'[3]COM DESONERAÇÃO'!$B$12:$H$2288,6,FALSE)</f>
        <v>13.11</v>
      </c>
      <c r="H1730" s="60">
        <f t="shared" si="30"/>
        <v>2005.83</v>
      </c>
    </row>
    <row r="1731" spans="1:8" ht="24.75" x14ac:dyDescent="0.25">
      <c r="A1731" s="55" t="s">
        <v>5121</v>
      </c>
      <c r="B1731" s="56" t="s">
        <v>5125</v>
      </c>
      <c r="C1731" s="57" t="s">
        <v>5126</v>
      </c>
      <c r="D1731" s="56" t="s">
        <v>11</v>
      </c>
      <c r="E1731" s="56" t="s">
        <v>29</v>
      </c>
      <c r="F1731" s="58">
        <v>50</v>
      </c>
      <c r="G1731" s="59">
        <f>VLOOKUP(B1731,'[3]COM DESONERAÇÃO'!$B$12:$H$2288,6,FALSE)</f>
        <v>658.02</v>
      </c>
      <c r="H1731" s="60">
        <f t="shared" si="30"/>
        <v>32901</v>
      </c>
    </row>
    <row r="1732" spans="1:8" ht="24.75" x14ac:dyDescent="0.25">
      <c r="A1732" s="55" t="s">
        <v>5124</v>
      </c>
      <c r="B1732" s="56" t="s">
        <v>5128</v>
      </c>
      <c r="C1732" s="57" t="s">
        <v>5129</v>
      </c>
      <c r="D1732" s="56" t="s">
        <v>11</v>
      </c>
      <c r="E1732" s="56" t="s">
        <v>29</v>
      </c>
      <c r="F1732" s="58">
        <v>50</v>
      </c>
      <c r="G1732" s="59">
        <f>VLOOKUP(B1732,'[3]COM DESONERAÇÃO'!$B$12:$H$2288,6,FALSE)</f>
        <v>643.46</v>
      </c>
      <c r="H1732" s="60">
        <f t="shared" si="30"/>
        <v>32173</v>
      </c>
    </row>
    <row r="1733" spans="1:8" ht="16.5" x14ac:dyDescent="0.25">
      <c r="A1733" s="55" t="s">
        <v>5127</v>
      </c>
      <c r="B1733" s="56" t="s">
        <v>5131</v>
      </c>
      <c r="C1733" s="57" t="s">
        <v>5132</v>
      </c>
      <c r="D1733" s="56" t="s">
        <v>11</v>
      </c>
      <c r="E1733" s="56" t="s">
        <v>12</v>
      </c>
      <c r="F1733" s="58">
        <v>152</v>
      </c>
      <c r="G1733" s="59">
        <f>VLOOKUP(B1733,'[3]COM DESONERAÇÃO'!$B$12:$H$2288,6,FALSE)</f>
        <v>157.69999999999999</v>
      </c>
      <c r="H1733" s="60">
        <f t="shared" si="30"/>
        <v>23970.400000000001</v>
      </c>
    </row>
    <row r="1734" spans="1:8" ht="16.5" x14ac:dyDescent="0.25">
      <c r="A1734" s="55" t="s">
        <v>5130</v>
      </c>
      <c r="B1734" s="56" t="s">
        <v>5134</v>
      </c>
      <c r="C1734" s="57" t="s">
        <v>5135</v>
      </c>
      <c r="D1734" s="56" t="s">
        <v>11</v>
      </c>
      <c r="E1734" s="56" t="s">
        <v>12</v>
      </c>
      <c r="F1734" s="58">
        <v>200</v>
      </c>
      <c r="G1734" s="59">
        <f>VLOOKUP(B1734,'[3]COM DESONERAÇÃO'!$B$12:$H$2288,6,FALSE)</f>
        <v>36.83</v>
      </c>
      <c r="H1734" s="60">
        <f t="shared" si="30"/>
        <v>7366</v>
      </c>
    </row>
    <row r="1735" spans="1:8" x14ac:dyDescent="0.25">
      <c r="A1735" s="55" t="s">
        <v>5133</v>
      </c>
      <c r="B1735" s="56" t="s">
        <v>5137</v>
      </c>
      <c r="C1735" s="57" t="s">
        <v>5138</v>
      </c>
      <c r="D1735" s="56" t="s">
        <v>6792</v>
      </c>
      <c r="E1735" s="56" t="s">
        <v>68</v>
      </c>
      <c r="F1735" s="58">
        <v>5</v>
      </c>
      <c r="G1735" s="59">
        <f>VLOOKUP(B1735,'[3]COM DESONERAÇÃO'!$B$12:$H$2288,6,FALSE)</f>
        <v>70.34</v>
      </c>
      <c r="H1735" s="60">
        <f t="shared" si="30"/>
        <v>351.7</v>
      </c>
    </row>
    <row r="1736" spans="1:8" x14ac:dyDescent="0.25">
      <c r="A1736" s="55" t="s">
        <v>5136</v>
      </c>
      <c r="B1736" s="56" t="s">
        <v>5140</v>
      </c>
      <c r="C1736" s="57" t="s">
        <v>5141</v>
      </c>
      <c r="D1736" s="56" t="s">
        <v>11</v>
      </c>
      <c r="E1736" s="56" t="s">
        <v>68</v>
      </c>
      <c r="F1736" s="58">
        <v>3</v>
      </c>
      <c r="G1736" s="59">
        <f>VLOOKUP(B1736,'[3]COM DESONERAÇÃO'!$B$12:$H$2288,6,FALSE)</f>
        <v>81.92</v>
      </c>
      <c r="H1736" s="60">
        <f t="shared" si="30"/>
        <v>245.76</v>
      </c>
    </row>
    <row r="1737" spans="1:8" x14ac:dyDescent="0.25">
      <c r="A1737" s="55" t="s">
        <v>5139</v>
      </c>
      <c r="B1737" s="56" t="s">
        <v>5143</v>
      </c>
      <c r="C1737" s="57" t="s">
        <v>5144</v>
      </c>
      <c r="D1737" s="56" t="s">
        <v>6792</v>
      </c>
      <c r="E1737" s="56" t="s">
        <v>68</v>
      </c>
      <c r="F1737" s="58">
        <v>5</v>
      </c>
      <c r="G1737" s="59">
        <f>VLOOKUP(B1737,'[3]COM DESONERAÇÃO'!$B$12:$H$2288,6,FALSE)</f>
        <v>7.38</v>
      </c>
      <c r="H1737" s="60">
        <f t="shared" si="30"/>
        <v>36.9</v>
      </c>
    </row>
    <row r="1738" spans="1:8" ht="16.5" x14ac:dyDescent="0.25">
      <c r="A1738" s="55" t="s">
        <v>5142</v>
      </c>
      <c r="B1738" s="56" t="s">
        <v>5146</v>
      </c>
      <c r="C1738" s="57" t="s">
        <v>5147</v>
      </c>
      <c r="D1738" s="56" t="s">
        <v>11</v>
      </c>
      <c r="E1738" s="56" t="s">
        <v>68</v>
      </c>
      <c r="F1738" s="58">
        <v>3</v>
      </c>
      <c r="G1738" s="59">
        <f>VLOOKUP(B1738,'[3]COM DESONERAÇÃO'!$B$12:$H$2288,6,FALSE)</f>
        <v>45.28</v>
      </c>
      <c r="H1738" s="60">
        <f t="shared" si="30"/>
        <v>135.84</v>
      </c>
    </row>
    <row r="1739" spans="1:8" x14ac:dyDescent="0.25">
      <c r="A1739" s="55" t="s">
        <v>5145</v>
      </c>
      <c r="B1739" s="56" t="s">
        <v>5149</v>
      </c>
      <c r="C1739" s="57" t="s">
        <v>5150</v>
      </c>
      <c r="D1739" s="56" t="s">
        <v>6792</v>
      </c>
      <c r="E1739" s="56" t="s">
        <v>68</v>
      </c>
      <c r="F1739" s="58">
        <v>5</v>
      </c>
      <c r="G1739" s="59">
        <f>VLOOKUP(B1739,'[3]COM DESONERAÇÃO'!$B$12:$H$2288,6,FALSE)</f>
        <v>54.7</v>
      </c>
      <c r="H1739" s="60">
        <f t="shared" si="30"/>
        <v>273.5</v>
      </c>
    </row>
    <row r="1740" spans="1:8" x14ac:dyDescent="0.25">
      <c r="A1740" s="55" t="s">
        <v>5148</v>
      </c>
      <c r="B1740" s="56" t="s">
        <v>5152</v>
      </c>
      <c r="C1740" s="57" t="s">
        <v>5153</v>
      </c>
      <c r="D1740" s="56" t="s">
        <v>6792</v>
      </c>
      <c r="E1740" s="56" t="s">
        <v>68</v>
      </c>
      <c r="F1740" s="58">
        <v>5</v>
      </c>
      <c r="G1740" s="59">
        <f>VLOOKUP(B1740,'[3]COM DESONERAÇÃO'!$B$12:$H$2288,6,FALSE)</f>
        <v>107.33</v>
      </c>
      <c r="H1740" s="60">
        <f t="shared" si="30"/>
        <v>536.65</v>
      </c>
    </row>
    <row r="1741" spans="1:8" x14ac:dyDescent="0.25">
      <c r="A1741" s="55" t="s">
        <v>5151</v>
      </c>
      <c r="B1741" s="56" t="s">
        <v>5155</v>
      </c>
      <c r="C1741" s="57" t="s">
        <v>5156</v>
      </c>
      <c r="D1741" s="56" t="s">
        <v>6792</v>
      </c>
      <c r="E1741" s="56" t="s">
        <v>68</v>
      </c>
      <c r="F1741" s="58">
        <v>3</v>
      </c>
      <c r="G1741" s="59">
        <f>VLOOKUP(B1741,'[3]COM DESONERAÇÃO'!$B$12:$H$2288,6,FALSE)</f>
        <v>386.56</v>
      </c>
      <c r="H1741" s="60">
        <f t="shared" si="30"/>
        <v>1159.68</v>
      </c>
    </row>
    <row r="1742" spans="1:8" x14ac:dyDescent="0.25">
      <c r="A1742" s="55" t="s">
        <v>5154</v>
      </c>
      <c r="B1742" s="56" t="s">
        <v>5158</v>
      </c>
      <c r="C1742" s="57" t="s">
        <v>5159</v>
      </c>
      <c r="D1742" s="56" t="s">
        <v>6792</v>
      </c>
      <c r="E1742" s="56" t="s">
        <v>68</v>
      </c>
      <c r="F1742" s="58">
        <v>3</v>
      </c>
      <c r="G1742" s="59">
        <f>VLOOKUP(B1742,'[3]COM DESONERAÇÃO'!$B$12:$H$2288,6,FALSE)</f>
        <v>134.85</v>
      </c>
      <c r="H1742" s="60">
        <f t="shared" si="30"/>
        <v>404.55</v>
      </c>
    </row>
    <row r="1743" spans="1:8" x14ac:dyDescent="0.25">
      <c r="A1743" s="55" t="s">
        <v>5157</v>
      </c>
      <c r="B1743" s="56" t="s">
        <v>5161</v>
      </c>
      <c r="C1743" s="57" t="s">
        <v>5162</v>
      </c>
      <c r="D1743" s="56" t="s">
        <v>6792</v>
      </c>
      <c r="E1743" s="56" t="s">
        <v>68</v>
      </c>
      <c r="F1743" s="58">
        <v>3</v>
      </c>
      <c r="G1743" s="59">
        <f>VLOOKUP(B1743,'[3]COM DESONERAÇÃO'!$B$12:$H$2288,6,FALSE)</f>
        <v>24.4</v>
      </c>
      <c r="H1743" s="60">
        <f t="shared" si="30"/>
        <v>73.2</v>
      </c>
    </row>
    <row r="1744" spans="1:8" x14ac:dyDescent="0.25">
      <c r="A1744" s="55" t="s">
        <v>5160</v>
      </c>
      <c r="B1744" s="56" t="s">
        <v>5163</v>
      </c>
      <c r="C1744" s="57" t="s">
        <v>5164</v>
      </c>
      <c r="D1744" s="56" t="s">
        <v>6792</v>
      </c>
      <c r="E1744" s="56" t="s">
        <v>29</v>
      </c>
      <c r="F1744" s="58">
        <v>5</v>
      </c>
      <c r="G1744" s="59">
        <f>VLOOKUP(B1744,'[3]COM DESONERAÇÃO'!$B$12:$H$2288,6,FALSE)</f>
        <v>620.91</v>
      </c>
      <c r="H1744" s="60">
        <f t="shared" si="30"/>
        <v>3104.55</v>
      </c>
    </row>
    <row r="1745" spans="1:8" x14ac:dyDescent="0.25">
      <c r="A1745" s="53" t="s">
        <v>5165</v>
      </c>
      <c r="B1745" s="105" t="s">
        <v>5166</v>
      </c>
      <c r="C1745" s="105"/>
      <c r="D1745" s="105"/>
      <c r="E1745" s="105"/>
      <c r="F1745" s="105"/>
      <c r="G1745" s="105"/>
      <c r="H1745" s="54">
        <f>SUM(H1746:H1762)</f>
        <v>75848.91</v>
      </c>
    </row>
    <row r="1746" spans="1:8" ht="16.5" x14ac:dyDescent="0.25">
      <c r="A1746" s="55" t="s">
        <v>5167</v>
      </c>
      <c r="B1746" s="56" t="s">
        <v>5168</v>
      </c>
      <c r="C1746" s="57" t="s">
        <v>5169</v>
      </c>
      <c r="D1746" s="56" t="s">
        <v>11</v>
      </c>
      <c r="E1746" s="56" t="s">
        <v>12</v>
      </c>
      <c r="F1746" s="58">
        <v>132</v>
      </c>
      <c r="G1746" s="59">
        <f>VLOOKUP(B1746,'[3]COM DESONERAÇÃO'!$B$12:$H$2288,6,FALSE)</f>
        <v>205.23</v>
      </c>
      <c r="H1746" s="60">
        <f t="shared" ref="H1746:H1762" si="31">ROUND(F1746*G1746,2)</f>
        <v>27090.36</v>
      </c>
    </row>
    <row r="1747" spans="1:8" ht="16.5" x14ac:dyDescent="0.25">
      <c r="A1747" s="55" t="s">
        <v>5170</v>
      </c>
      <c r="B1747" s="56" t="s">
        <v>5171</v>
      </c>
      <c r="C1747" s="57" t="s">
        <v>5172</v>
      </c>
      <c r="D1747" s="56" t="s">
        <v>11</v>
      </c>
      <c r="E1747" s="56" t="s">
        <v>12</v>
      </c>
      <c r="F1747" s="58">
        <v>102</v>
      </c>
      <c r="G1747" s="59">
        <f>VLOOKUP(B1747,'[3]COM DESONERAÇÃO'!$B$12:$H$2288,6,FALSE)</f>
        <v>227.73</v>
      </c>
      <c r="H1747" s="60">
        <f t="shared" si="31"/>
        <v>23228.46</v>
      </c>
    </row>
    <row r="1748" spans="1:8" ht="16.5" x14ac:dyDescent="0.25">
      <c r="A1748" s="55" t="s">
        <v>5173</v>
      </c>
      <c r="B1748" s="56" t="s">
        <v>5174</v>
      </c>
      <c r="C1748" s="57" t="s">
        <v>5175</v>
      </c>
      <c r="D1748" s="56" t="s">
        <v>11</v>
      </c>
      <c r="E1748" s="56" t="s">
        <v>12</v>
      </c>
      <c r="F1748" s="58">
        <v>3</v>
      </c>
      <c r="G1748" s="59">
        <f>VLOOKUP(B1748,'[3]COM DESONERAÇÃO'!$B$12:$H$2288,6,FALSE)</f>
        <v>248.37</v>
      </c>
      <c r="H1748" s="60">
        <f t="shared" si="31"/>
        <v>745.11</v>
      </c>
    </row>
    <row r="1749" spans="1:8" ht="16.5" x14ac:dyDescent="0.25">
      <c r="A1749" s="55" t="s">
        <v>5176</v>
      </c>
      <c r="B1749" s="56" t="s">
        <v>5177</v>
      </c>
      <c r="C1749" s="57" t="s">
        <v>5178</v>
      </c>
      <c r="D1749" s="56" t="s">
        <v>11</v>
      </c>
      <c r="E1749" s="56" t="s">
        <v>12</v>
      </c>
      <c r="F1749" s="58">
        <v>5</v>
      </c>
      <c r="G1749" s="59">
        <f>VLOOKUP(B1749,'[3]COM DESONERAÇÃO'!$B$12:$H$2288,6,FALSE)</f>
        <v>284.39</v>
      </c>
      <c r="H1749" s="60">
        <f t="shared" si="31"/>
        <v>1421.95</v>
      </c>
    </row>
    <row r="1750" spans="1:8" x14ac:dyDescent="0.25">
      <c r="A1750" s="55" t="s">
        <v>5179</v>
      </c>
      <c r="B1750" s="56" t="s">
        <v>5180</v>
      </c>
      <c r="C1750" s="57" t="s">
        <v>5181</v>
      </c>
      <c r="D1750" s="56" t="s">
        <v>6792</v>
      </c>
      <c r="E1750" s="56" t="s">
        <v>12</v>
      </c>
      <c r="F1750" s="58">
        <v>3</v>
      </c>
      <c r="G1750" s="59">
        <f>VLOOKUP(B1750,'[3]COM DESONERAÇÃO'!$B$12:$H$2288,6,FALSE)</f>
        <v>20.12</v>
      </c>
      <c r="H1750" s="60">
        <f t="shared" si="31"/>
        <v>60.36</v>
      </c>
    </row>
    <row r="1751" spans="1:8" ht="16.5" x14ac:dyDescent="0.25">
      <c r="A1751" s="55" t="s">
        <v>5182</v>
      </c>
      <c r="B1751" s="56" t="s">
        <v>5183</v>
      </c>
      <c r="C1751" s="57" t="s">
        <v>5184</v>
      </c>
      <c r="D1751" s="56" t="s">
        <v>11</v>
      </c>
      <c r="E1751" s="56" t="s">
        <v>12</v>
      </c>
      <c r="F1751" s="58">
        <v>5</v>
      </c>
      <c r="G1751" s="59">
        <f>VLOOKUP(B1751,'[3]COM DESONERAÇÃO'!$B$12:$H$2288,6,FALSE)</f>
        <v>314.58999999999997</v>
      </c>
      <c r="H1751" s="60">
        <f t="shared" si="31"/>
        <v>1572.95</v>
      </c>
    </row>
    <row r="1752" spans="1:8" x14ac:dyDescent="0.25">
      <c r="A1752" s="55" t="s">
        <v>5185</v>
      </c>
      <c r="B1752" s="56" t="s">
        <v>5186</v>
      </c>
      <c r="C1752" s="57" t="s">
        <v>5187</v>
      </c>
      <c r="D1752" s="56" t="s">
        <v>6792</v>
      </c>
      <c r="E1752" s="56" t="s">
        <v>12</v>
      </c>
      <c r="F1752" s="58">
        <v>5</v>
      </c>
      <c r="G1752" s="59">
        <f>VLOOKUP(B1752,'[3]COM DESONERAÇÃO'!$B$12:$H$2288,6,FALSE)</f>
        <v>184.59</v>
      </c>
      <c r="H1752" s="60">
        <f t="shared" si="31"/>
        <v>922.95</v>
      </c>
    </row>
    <row r="1753" spans="1:8" ht="16.5" x14ac:dyDescent="0.25">
      <c r="A1753" s="55" t="s">
        <v>5188</v>
      </c>
      <c r="B1753" s="56" t="s">
        <v>5189</v>
      </c>
      <c r="C1753" s="57" t="s">
        <v>5190</v>
      </c>
      <c r="D1753" s="56" t="s">
        <v>11</v>
      </c>
      <c r="E1753" s="56" t="s">
        <v>12</v>
      </c>
      <c r="F1753" s="58">
        <v>3</v>
      </c>
      <c r="G1753" s="59">
        <f>VLOOKUP(B1753,'[3]COM DESONERAÇÃO'!$B$12:$H$2288,6,FALSE)</f>
        <v>563.48</v>
      </c>
      <c r="H1753" s="60">
        <f t="shared" si="31"/>
        <v>1690.44</v>
      </c>
    </row>
    <row r="1754" spans="1:8" ht="16.5" x14ac:dyDescent="0.25">
      <c r="A1754" s="55" t="s">
        <v>5191</v>
      </c>
      <c r="B1754" s="56" t="s">
        <v>5192</v>
      </c>
      <c r="C1754" s="57" t="s">
        <v>5193</v>
      </c>
      <c r="D1754" s="56" t="s">
        <v>6792</v>
      </c>
      <c r="E1754" s="56" t="s">
        <v>12</v>
      </c>
      <c r="F1754" s="58">
        <v>3</v>
      </c>
      <c r="G1754" s="59">
        <f>VLOOKUP(B1754,'[3]COM DESONERAÇÃO'!$B$12:$H$2288,6,FALSE)</f>
        <v>229.77</v>
      </c>
      <c r="H1754" s="60">
        <f t="shared" si="31"/>
        <v>689.31</v>
      </c>
    </row>
    <row r="1755" spans="1:8" ht="16.5" x14ac:dyDescent="0.25">
      <c r="A1755" s="55" t="s">
        <v>5194</v>
      </c>
      <c r="B1755" s="56" t="s">
        <v>5195</v>
      </c>
      <c r="C1755" s="57" t="s">
        <v>5196</v>
      </c>
      <c r="D1755" s="56" t="s">
        <v>6792</v>
      </c>
      <c r="E1755" s="56" t="s">
        <v>12</v>
      </c>
      <c r="F1755" s="58">
        <v>3</v>
      </c>
      <c r="G1755" s="59">
        <f>VLOOKUP(B1755,'[3]COM DESONERAÇÃO'!$B$12:$H$2288,6,FALSE)</f>
        <v>151.58000000000001</v>
      </c>
      <c r="H1755" s="60">
        <f t="shared" si="31"/>
        <v>454.74</v>
      </c>
    </row>
    <row r="1756" spans="1:8" ht="16.5" x14ac:dyDescent="0.25">
      <c r="A1756" s="55" t="s">
        <v>5197</v>
      </c>
      <c r="B1756" s="56" t="s">
        <v>5198</v>
      </c>
      <c r="C1756" s="57" t="s">
        <v>5199</v>
      </c>
      <c r="D1756" s="56" t="s">
        <v>11</v>
      </c>
      <c r="E1756" s="56" t="s">
        <v>12</v>
      </c>
      <c r="F1756" s="58">
        <v>12</v>
      </c>
      <c r="G1756" s="59">
        <f>VLOOKUP(B1756,'[3]COM DESONERAÇÃO'!$B$12:$H$2288,6,FALSE)</f>
        <v>477.76</v>
      </c>
      <c r="H1756" s="60">
        <f t="shared" si="31"/>
        <v>5733.12</v>
      </c>
    </row>
    <row r="1757" spans="1:8" ht="16.5" x14ac:dyDescent="0.25">
      <c r="A1757" s="55" t="s">
        <v>5200</v>
      </c>
      <c r="B1757" s="56" t="s">
        <v>5201</v>
      </c>
      <c r="C1757" s="57" t="s">
        <v>5202</v>
      </c>
      <c r="D1757" s="56" t="s">
        <v>11</v>
      </c>
      <c r="E1757" s="56" t="s">
        <v>12</v>
      </c>
      <c r="F1757" s="58">
        <v>7</v>
      </c>
      <c r="G1757" s="59">
        <f>VLOOKUP(B1757,'[3]COM DESONERAÇÃO'!$B$12:$H$2288,6,FALSE)</f>
        <v>409.24</v>
      </c>
      <c r="H1757" s="60">
        <f t="shared" si="31"/>
        <v>2864.68</v>
      </c>
    </row>
    <row r="1758" spans="1:8" ht="16.5" x14ac:dyDescent="0.25">
      <c r="A1758" s="55" t="s">
        <v>5203</v>
      </c>
      <c r="B1758" s="56" t="s">
        <v>5204</v>
      </c>
      <c r="C1758" s="57" t="s">
        <v>5205</v>
      </c>
      <c r="D1758" s="56" t="s">
        <v>11</v>
      </c>
      <c r="E1758" s="56" t="s">
        <v>12</v>
      </c>
      <c r="F1758" s="58">
        <v>9</v>
      </c>
      <c r="G1758" s="59">
        <f>VLOOKUP(B1758,'[3]COM DESONERAÇÃO'!$B$12:$H$2288,6,FALSE)</f>
        <v>577.59</v>
      </c>
      <c r="H1758" s="60">
        <f t="shared" si="31"/>
        <v>5198.3100000000004</v>
      </c>
    </row>
    <row r="1759" spans="1:8" x14ac:dyDescent="0.25">
      <c r="A1759" s="55" t="s">
        <v>5206</v>
      </c>
      <c r="B1759" s="56" t="s">
        <v>5207</v>
      </c>
      <c r="C1759" s="57" t="s">
        <v>5208</v>
      </c>
      <c r="D1759" s="56" t="s">
        <v>6792</v>
      </c>
      <c r="E1759" s="56" t="s">
        <v>19</v>
      </c>
      <c r="F1759" s="58">
        <v>3</v>
      </c>
      <c r="G1759" s="59">
        <f>VLOOKUP(B1759,'[3]COM DESONERAÇÃO'!$B$12:$H$2288,6,FALSE)</f>
        <v>486.99</v>
      </c>
      <c r="H1759" s="60">
        <f t="shared" si="31"/>
        <v>1460.97</v>
      </c>
    </row>
    <row r="1760" spans="1:8" ht="16.5" x14ac:dyDescent="0.25">
      <c r="A1760" s="55" t="s">
        <v>5209</v>
      </c>
      <c r="B1760" s="56" t="s">
        <v>5210</v>
      </c>
      <c r="C1760" s="57" t="s">
        <v>5211</v>
      </c>
      <c r="D1760" s="56" t="s">
        <v>11</v>
      </c>
      <c r="E1760" s="56" t="s">
        <v>12</v>
      </c>
      <c r="F1760" s="58">
        <v>70</v>
      </c>
      <c r="G1760" s="59">
        <f>VLOOKUP(B1760,'[3]COM DESONERAÇÃO'!$B$12:$H$2288,6,FALSE)</f>
        <v>21.68</v>
      </c>
      <c r="H1760" s="60">
        <f t="shared" si="31"/>
        <v>1517.6</v>
      </c>
    </row>
    <row r="1761" spans="1:8" ht="16.5" x14ac:dyDescent="0.25">
      <c r="A1761" s="55" t="s">
        <v>5212</v>
      </c>
      <c r="B1761" s="56" t="s">
        <v>5213</v>
      </c>
      <c r="C1761" s="57" t="s">
        <v>5214</v>
      </c>
      <c r="D1761" s="56" t="s">
        <v>6792</v>
      </c>
      <c r="E1761" s="56" t="s">
        <v>12</v>
      </c>
      <c r="F1761" s="58">
        <v>3</v>
      </c>
      <c r="G1761" s="59">
        <f>VLOOKUP(B1761,'[3]COM DESONERAÇÃO'!$B$12:$H$2288,6,FALSE)</f>
        <v>65.459999999999994</v>
      </c>
      <c r="H1761" s="60">
        <f t="shared" si="31"/>
        <v>196.38</v>
      </c>
    </row>
    <row r="1762" spans="1:8" x14ac:dyDescent="0.25">
      <c r="A1762" s="55" t="s">
        <v>5215</v>
      </c>
      <c r="B1762" s="56" t="s">
        <v>5216</v>
      </c>
      <c r="C1762" s="57" t="s">
        <v>5217</v>
      </c>
      <c r="D1762" s="56" t="s">
        <v>6792</v>
      </c>
      <c r="E1762" s="56" t="s">
        <v>12</v>
      </c>
      <c r="F1762" s="58">
        <v>3</v>
      </c>
      <c r="G1762" s="59">
        <f>VLOOKUP(B1762,'[3]COM DESONERAÇÃO'!$B$12:$H$2288,6,FALSE)</f>
        <v>333.74</v>
      </c>
      <c r="H1762" s="60">
        <f t="shared" si="31"/>
        <v>1001.22</v>
      </c>
    </row>
    <row r="1763" spans="1:8" x14ac:dyDescent="0.25">
      <c r="A1763" s="53" t="s">
        <v>5218</v>
      </c>
      <c r="B1763" s="105" t="s">
        <v>5219</v>
      </c>
      <c r="C1763" s="105"/>
      <c r="D1763" s="105"/>
      <c r="E1763" s="105"/>
      <c r="F1763" s="105"/>
      <c r="G1763" s="105"/>
      <c r="H1763" s="54">
        <f>SUM(H1764:H1897)</f>
        <v>1262309.48</v>
      </c>
    </row>
    <row r="1764" spans="1:8" x14ac:dyDescent="0.25">
      <c r="A1764" s="55" t="s">
        <v>5220</v>
      </c>
      <c r="B1764" s="56" t="s">
        <v>5221</v>
      </c>
      <c r="C1764" s="57" t="s">
        <v>5222</v>
      </c>
      <c r="D1764" s="56" t="s">
        <v>6792</v>
      </c>
      <c r="E1764" s="56" t="s">
        <v>12</v>
      </c>
      <c r="F1764" s="58">
        <v>3</v>
      </c>
      <c r="G1764" s="59">
        <f>VLOOKUP(B1764,'[3]COM DESONERAÇÃO'!$B$12:$H$2288,6,FALSE)</f>
        <v>18.22</v>
      </c>
      <c r="H1764" s="60">
        <f t="shared" ref="H1764:H1827" si="32">ROUND(F1764*G1764,2)</f>
        <v>54.66</v>
      </c>
    </row>
    <row r="1765" spans="1:8" x14ac:dyDescent="0.25">
      <c r="A1765" s="55" t="s">
        <v>5223</v>
      </c>
      <c r="B1765" s="56" t="s">
        <v>5224</v>
      </c>
      <c r="C1765" s="57" t="s">
        <v>5225</v>
      </c>
      <c r="D1765" s="56" t="s">
        <v>6792</v>
      </c>
      <c r="E1765" s="56" t="s">
        <v>12</v>
      </c>
      <c r="F1765" s="58">
        <v>3</v>
      </c>
      <c r="G1765" s="59">
        <f>VLOOKUP(B1765,'[3]COM DESONERAÇÃO'!$B$12:$H$2288,6,FALSE)</f>
        <v>21.47</v>
      </c>
      <c r="H1765" s="60">
        <f t="shared" si="32"/>
        <v>64.41</v>
      </c>
    </row>
    <row r="1766" spans="1:8" x14ac:dyDescent="0.25">
      <c r="A1766" s="55" t="s">
        <v>5226</v>
      </c>
      <c r="B1766" s="56" t="s">
        <v>5227</v>
      </c>
      <c r="C1766" s="57" t="s">
        <v>5228</v>
      </c>
      <c r="D1766" s="56" t="s">
        <v>6792</v>
      </c>
      <c r="E1766" s="56" t="s">
        <v>12</v>
      </c>
      <c r="F1766" s="58">
        <v>3</v>
      </c>
      <c r="G1766" s="59">
        <f>VLOOKUP(B1766,'[3]COM DESONERAÇÃO'!$B$12:$H$2288,6,FALSE)</f>
        <v>23.62</v>
      </c>
      <c r="H1766" s="60">
        <f t="shared" si="32"/>
        <v>70.86</v>
      </c>
    </row>
    <row r="1767" spans="1:8" x14ac:dyDescent="0.25">
      <c r="A1767" s="55" t="s">
        <v>5229</v>
      </c>
      <c r="B1767" s="56" t="s">
        <v>5230</v>
      </c>
      <c r="C1767" s="57" t="s">
        <v>5231</v>
      </c>
      <c r="D1767" s="56" t="s">
        <v>6792</v>
      </c>
      <c r="E1767" s="56" t="s">
        <v>12</v>
      </c>
      <c r="F1767" s="58">
        <v>3</v>
      </c>
      <c r="G1767" s="59">
        <f>VLOOKUP(B1767,'[3]COM DESONERAÇÃO'!$B$12:$H$2288,6,FALSE)</f>
        <v>19.52</v>
      </c>
      <c r="H1767" s="60">
        <f t="shared" si="32"/>
        <v>58.56</v>
      </c>
    </row>
    <row r="1768" spans="1:8" x14ac:dyDescent="0.25">
      <c r="A1768" s="55" t="s">
        <v>5232</v>
      </c>
      <c r="B1768" s="56" t="s">
        <v>5233</v>
      </c>
      <c r="C1768" s="57" t="s">
        <v>5234</v>
      </c>
      <c r="D1768" s="56" t="s">
        <v>6792</v>
      </c>
      <c r="E1768" s="56" t="s">
        <v>12</v>
      </c>
      <c r="F1768" s="58">
        <v>3</v>
      </c>
      <c r="G1768" s="59">
        <f>VLOOKUP(B1768,'[3]COM DESONERAÇÃO'!$B$12:$H$2288,6,FALSE)</f>
        <v>26.44</v>
      </c>
      <c r="H1768" s="60">
        <f t="shared" si="32"/>
        <v>79.319999999999993</v>
      </c>
    </row>
    <row r="1769" spans="1:8" x14ac:dyDescent="0.25">
      <c r="A1769" s="55" t="s">
        <v>5235</v>
      </c>
      <c r="B1769" s="56" t="s">
        <v>5236</v>
      </c>
      <c r="C1769" s="57" t="s">
        <v>5237</v>
      </c>
      <c r="D1769" s="56" t="s">
        <v>6792</v>
      </c>
      <c r="E1769" s="56" t="s">
        <v>12</v>
      </c>
      <c r="F1769" s="58">
        <v>3</v>
      </c>
      <c r="G1769" s="59">
        <f>VLOOKUP(B1769,'[3]COM DESONERAÇÃO'!$B$12:$H$2288,6,FALSE)</f>
        <v>25.3</v>
      </c>
      <c r="H1769" s="60">
        <f t="shared" si="32"/>
        <v>75.900000000000006</v>
      </c>
    </row>
    <row r="1770" spans="1:8" ht="16.5" x14ac:dyDescent="0.25">
      <c r="A1770" s="55" t="s">
        <v>5238</v>
      </c>
      <c r="B1770" s="56" t="s">
        <v>5239</v>
      </c>
      <c r="C1770" s="57" t="s">
        <v>5240</v>
      </c>
      <c r="D1770" s="56" t="s">
        <v>11</v>
      </c>
      <c r="E1770" s="56" t="s">
        <v>12</v>
      </c>
      <c r="F1770" s="58">
        <v>3</v>
      </c>
      <c r="G1770" s="59">
        <f>VLOOKUP(B1770,'[3]COM DESONERAÇÃO'!$B$12:$H$2288,6,FALSE)</f>
        <v>28.49</v>
      </c>
      <c r="H1770" s="60">
        <f t="shared" si="32"/>
        <v>85.47</v>
      </c>
    </row>
    <row r="1771" spans="1:8" ht="16.5" x14ac:dyDescent="0.25">
      <c r="A1771" s="55" t="s">
        <v>5241</v>
      </c>
      <c r="B1771" s="56" t="s">
        <v>5242</v>
      </c>
      <c r="C1771" s="57" t="s">
        <v>5243</v>
      </c>
      <c r="D1771" s="56" t="s">
        <v>6792</v>
      </c>
      <c r="E1771" s="56" t="s">
        <v>12</v>
      </c>
      <c r="F1771" s="58">
        <v>3</v>
      </c>
      <c r="G1771" s="59">
        <f>VLOOKUP(B1771,'[3]COM DESONERAÇÃO'!$B$12:$H$2288,6,FALSE)</f>
        <v>27.2</v>
      </c>
      <c r="H1771" s="60">
        <f t="shared" si="32"/>
        <v>81.599999999999994</v>
      </c>
    </row>
    <row r="1772" spans="1:8" x14ac:dyDescent="0.25">
      <c r="A1772" s="55" t="s">
        <v>5244</v>
      </c>
      <c r="B1772" s="56" t="s">
        <v>5245</v>
      </c>
      <c r="C1772" s="57" t="s">
        <v>5246</v>
      </c>
      <c r="D1772" s="56" t="s">
        <v>11</v>
      </c>
      <c r="E1772" s="56" t="s">
        <v>12</v>
      </c>
      <c r="F1772" s="58">
        <v>5</v>
      </c>
      <c r="G1772" s="59">
        <f>VLOOKUP(B1772,'[3]COM DESONERAÇÃO'!$B$12:$H$2288,6,FALSE)</f>
        <v>12.08</v>
      </c>
      <c r="H1772" s="60">
        <f t="shared" si="32"/>
        <v>60.4</v>
      </c>
    </row>
    <row r="1773" spans="1:8" x14ac:dyDescent="0.25">
      <c r="A1773" s="55" t="s">
        <v>5247</v>
      </c>
      <c r="B1773" s="56" t="s">
        <v>5248</v>
      </c>
      <c r="C1773" s="57" t="s">
        <v>5249</v>
      </c>
      <c r="D1773" s="56" t="s">
        <v>6792</v>
      </c>
      <c r="E1773" s="56" t="s">
        <v>12</v>
      </c>
      <c r="F1773" s="58">
        <v>179</v>
      </c>
      <c r="G1773" s="59">
        <f>VLOOKUP(B1773,'[3]COM DESONERAÇÃO'!$B$12:$H$2288,6,FALSE)</f>
        <v>44.56</v>
      </c>
      <c r="H1773" s="60">
        <f t="shared" si="32"/>
        <v>7976.24</v>
      </c>
    </row>
    <row r="1774" spans="1:8" ht="16.5" x14ac:dyDescent="0.25">
      <c r="A1774" s="55" t="s">
        <v>5250</v>
      </c>
      <c r="B1774" s="56" t="s">
        <v>5251</v>
      </c>
      <c r="C1774" s="57" t="s">
        <v>5252</v>
      </c>
      <c r="D1774" s="56" t="s">
        <v>36</v>
      </c>
      <c r="E1774" s="56" t="s">
        <v>3301</v>
      </c>
      <c r="F1774" s="58">
        <v>220</v>
      </c>
      <c r="G1774" s="59">
        <f>VLOOKUP(B1774,'[3]COM DESONERAÇÃO'!$B$12:$H$2288,6,FALSE)</f>
        <v>45.63</v>
      </c>
      <c r="H1774" s="60">
        <f t="shared" si="32"/>
        <v>10038.6</v>
      </c>
    </row>
    <row r="1775" spans="1:8" x14ac:dyDescent="0.25">
      <c r="A1775" s="55" t="s">
        <v>5253</v>
      </c>
      <c r="B1775" s="56" t="s">
        <v>5254</v>
      </c>
      <c r="C1775" s="57" t="s">
        <v>5255</v>
      </c>
      <c r="D1775" s="56" t="s">
        <v>6792</v>
      </c>
      <c r="E1775" s="56" t="s">
        <v>12</v>
      </c>
      <c r="F1775" s="58">
        <v>3</v>
      </c>
      <c r="G1775" s="59">
        <f>VLOOKUP(B1775,'[3]COM DESONERAÇÃO'!$B$12:$H$2288,6,FALSE)</f>
        <v>21.96</v>
      </c>
      <c r="H1775" s="60">
        <f t="shared" si="32"/>
        <v>65.88</v>
      </c>
    </row>
    <row r="1776" spans="1:8" ht="24.75" x14ac:dyDescent="0.25">
      <c r="A1776" s="55" t="s">
        <v>5256</v>
      </c>
      <c r="B1776" s="56" t="s">
        <v>5257</v>
      </c>
      <c r="C1776" s="57" t="s">
        <v>5258</v>
      </c>
      <c r="D1776" s="56" t="s">
        <v>11</v>
      </c>
      <c r="E1776" s="56" t="s">
        <v>3301</v>
      </c>
      <c r="F1776" s="58">
        <v>72</v>
      </c>
      <c r="G1776" s="59">
        <f>VLOOKUP(B1776,'[3]COM DESONERAÇÃO'!$B$12:$H$2288,6,FALSE)</f>
        <v>26.52</v>
      </c>
      <c r="H1776" s="60">
        <f t="shared" si="32"/>
        <v>1909.44</v>
      </c>
    </row>
    <row r="1777" spans="1:8" x14ac:dyDescent="0.25">
      <c r="A1777" s="55" t="s">
        <v>5259</v>
      </c>
      <c r="B1777" s="56" t="s">
        <v>5260</v>
      </c>
      <c r="C1777" s="57" t="s">
        <v>5261</v>
      </c>
      <c r="D1777" s="56" t="s">
        <v>6792</v>
      </c>
      <c r="E1777" s="56" t="s">
        <v>93</v>
      </c>
      <c r="F1777" s="58">
        <v>3</v>
      </c>
      <c r="G1777" s="59">
        <f>VLOOKUP(B1777,'[3]COM DESONERAÇÃO'!$B$12:$H$2288,6,FALSE)</f>
        <v>5.25</v>
      </c>
      <c r="H1777" s="60">
        <f t="shared" si="32"/>
        <v>15.75</v>
      </c>
    </row>
    <row r="1778" spans="1:8" x14ac:dyDescent="0.25">
      <c r="A1778" s="55" t="s">
        <v>5262</v>
      </c>
      <c r="B1778" s="56" t="s">
        <v>5263</v>
      </c>
      <c r="C1778" s="57" t="s">
        <v>5264</v>
      </c>
      <c r="D1778" s="56" t="s">
        <v>6792</v>
      </c>
      <c r="E1778" s="56" t="s">
        <v>12</v>
      </c>
      <c r="F1778" s="58">
        <v>5</v>
      </c>
      <c r="G1778" s="59">
        <f>VLOOKUP(B1778,'[3]COM DESONERAÇÃO'!$B$12:$H$2288,6,FALSE)</f>
        <v>14.74</v>
      </c>
      <c r="H1778" s="60">
        <f t="shared" si="32"/>
        <v>73.7</v>
      </c>
    </row>
    <row r="1779" spans="1:8" x14ac:dyDescent="0.25">
      <c r="A1779" s="55" t="s">
        <v>5265</v>
      </c>
      <c r="B1779" s="56" t="s">
        <v>5266</v>
      </c>
      <c r="C1779" s="57" t="s">
        <v>5267</v>
      </c>
      <c r="D1779" s="56" t="s">
        <v>6792</v>
      </c>
      <c r="E1779" s="56" t="s">
        <v>12</v>
      </c>
      <c r="F1779" s="58">
        <v>9</v>
      </c>
      <c r="G1779" s="59">
        <f>VLOOKUP(B1779,'[3]COM DESONERAÇÃO'!$B$12:$H$2288,6,FALSE)</f>
        <v>16.79</v>
      </c>
      <c r="H1779" s="60">
        <f t="shared" si="32"/>
        <v>151.11000000000001</v>
      </c>
    </row>
    <row r="1780" spans="1:8" x14ac:dyDescent="0.25">
      <c r="A1780" s="55" t="s">
        <v>5268</v>
      </c>
      <c r="B1780" s="56" t="s">
        <v>5269</v>
      </c>
      <c r="C1780" s="57" t="s">
        <v>5270</v>
      </c>
      <c r="D1780" s="56" t="s">
        <v>6792</v>
      </c>
      <c r="E1780" s="56" t="s">
        <v>12</v>
      </c>
      <c r="F1780" s="58">
        <v>3</v>
      </c>
      <c r="G1780" s="59">
        <f>VLOOKUP(B1780,'[3]COM DESONERAÇÃO'!$B$12:$H$2288,6,FALSE)</f>
        <v>1580.78</v>
      </c>
      <c r="H1780" s="60">
        <f t="shared" si="32"/>
        <v>4742.34</v>
      </c>
    </row>
    <row r="1781" spans="1:8" x14ac:dyDescent="0.25">
      <c r="A1781" s="55" t="s">
        <v>5271</v>
      </c>
      <c r="B1781" s="56" t="s">
        <v>5272</v>
      </c>
      <c r="C1781" s="57" t="s">
        <v>5273</v>
      </c>
      <c r="D1781" s="56" t="s">
        <v>6792</v>
      </c>
      <c r="E1781" s="56" t="s">
        <v>12</v>
      </c>
      <c r="F1781" s="58">
        <v>3</v>
      </c>
      <c r="G1781" s="59">
        <f>VLOOKUP(B1781,'[3]COM DESONERAÇÃO'!$B$12:$H$2288,6,FALSE)</f>
        <v>26.97</v>
      </c>
      <c r="H1781" s="60">
        <f t="shared" si="32"/>
        <v>80.91</v>
      </c>
    </row>
    <row r="1782" spans="1:8" ht="16.5" x14ac:dyDescent="0.25">
      <c r="A1782" s="55" t="s">
        <v>5274</v>
      </c>
      <c r="B1782" s="56" t="s">
        <v>5275</v>
      </c>
      <c r="C1782" s="57" t="s">
        <v>5276</v>
      </c>
      <c r="D1782" s="56" t="s">
        <v>11</v>
      </c>
      <c r="E1782" s="56" t="s">
        <v>12</v>
      </c>
      <c r="F1782" s="58">
        <v>12000</v>
      </c>
      <c r="G1782" s="59">
        <f>VLOOKUP(B1782,'[3]COM DESONERAÇÃO'!$B$12:$H$2288,6,FALSE)</f>
        <v>13.41</v>
      </c>
      <c r="H1782" s="60">
        <f t="shared" si="32"/>
        <v>160920</v>
      </c>
    </row>
    <row r="1783" spans="1:8" x14ac:dyDescent="0.25">
      <c r="A1783" s="55" t="s">
        <v>5277</v>
      </c>
      <c r="B1783" s="56" t="s">
        <v>5278</v>
      </c>
      <c r="C1783" s="57" t="s">
        <v>5279</v>
      </c>
      <c r="D1783" s="56" t="s">
        <v>6792</v>
      </c>
      <c r="E1783" s="56" t="s">
        <v>12</v>
      </c>
      <c r="F1783" s="58">
        <v>300</v>
      </c>
      <c r="G1783" s="59">
        <f>VLOOKUP(B1783,'[3]COM DESONERAÇÃO'!$B$12:$H$2288,6,FALSE)</f>
        <v>50.41</v>
      </c>
      <c r="H1783" s="60">
        <f t="shared" si="32"/>
        <v>15123</v>
      </c>
    </row>
    <row r="1784" spans="1:8" x14ac:dyDescent="0.25">
      <c r="A1784" s="55" t="s">
        <v>5280</v>
      </c>
      <c r="B1784" s="56" t="s">
        <v>5281</v>
      </c>
      <c r="C1784" s="57" t="s">
        <v>5282</v>
      </c>
      <c r="D1784" s="56" t="s">
        <v>6792</v>
      </c>
      <c r="E1784" s="56" t="s">
        <v>12</v>
      </c>
      <c r="F1784" s="58">
        <v>3</v>
      </c>
      <c r="G1784" s="59">
        <f>VLOOKUP(B1784,'[3]COM DESONERAÇÃO'!$B$12:$H$2288,6,FALSE)</f>
        <v>34.729999999999997</v>
      </c>
      <c r="H1784" s="60">
        <f t="shared" si="32"/>
        <v>104.19</v>
      </c>
    </row>
    <row r="1785" spans="1:8" x14ac:dyDescent="0.25">
      <c r="A1785" s="55" t="s">
        <v>5283</v>
      </c>
      <c r="B1785" s="56" t="s">
        <v>5284</v>
      </c>
      <c r="C1785" s="57" t="s">
        <v>5285</v>
      </c>
      <c r="D1785" s="56" t="s">
        <v>6792</v>
      </c>
      <c r="E1785" s="56" t="s">
        <v>12</v>
      </c>
      <c r="F1785" s="58">
        <v>3</v>
      </c>
      <c r="G1785" s="59">
        <f>VLOOKUP(B1785,'[3]COM DESONERAÇÃO'!$B$12:$H$2288,6,FALSE)</f>
        <v>50.35</v>
      </c>
      <c r="H1785" s="60">
        <f t="shared" si="32"/>
        <v>151.05000000000001</v>
      </c>
    </row>
    <row r="1786" spans="1:8" x14ac:dyDescent="0.25">
      <c r="A1786" s="55" t="s">
        <v>5286</v>
      </c>
      <c r="B1786" s="56" t="s">
        <v>5287</v>
      </c>
      <c r="C1786" s="57" t="s">
        <v>5288</v>
      </c>
      <c r="D1786" s="56" t="s">
        <v>6792</v>
      </c>
      <c r="E1786" s="56" t="s">
        <v>12</v>
      </c>
      <c r="F1786" s="58">
        <v>3</v>
      </c>
      <c r="G1786" s="59">
        <f>VLOOKUP(B1786,'[3]COM DESONERAÇÃO'!$B$12:$H$2288,6,FALSE)</f>
        <v>31.94</v>
      </c>
      <c r="H1786" s="60">
        <f t="shared" si="32"/>
        <v>95.82</v>
      </c>
    </row>
    <row r="1787" spans="1:8" x14ac:dyDescent="0.25">
      <c r="A1787" s="55" t="s">
        <v>5289</v>
      </c>
      <c r="B1787" s="56" t="s">
        <v>5290</v>
      </c>
      <c r="C1787" s="57" t="s">
        <v>5291</v>
      </c>
      <c r="D1787" s="56" t="s">
        <v>6792</v>
      </c>
      <c r="E1787" s="56" t="s">
        <v>12</v>
      </c>
      <c r="F1787" s="58">
        <v>3</v>
      </c>
      <c r="G1787" s="59">
        <f>VLOOKUP(B1787,'[3]COM DESONERAÇÃO'!$B$12:$H$2288,6,FALSE)</f>
        <v>63.95</v>
      </c>
      <c r="H1787" s="60">
        <f t="shared" si="32"/>
        <v>191.85</v>
      </c>
    </row>
    <row r="1788" spans="1:8" x14ac:dyDescent="0.25">
      <c r="A1788" s="55" t="s">
        <v>5292</v>
      </c>
      <c r="B1788" s="56" t="s">
        <v>5293</v>
      </c>
      <c r="C1788" s="57" t="s">
        <v>5294</v>
      </c>
      <c r="D1788" s="56" t="s">
        <v>6792</v>
      </c>
      <c r="E1788" s="56" t="s">
        <v>12</v>
      </c>
      <c r="F1788" s="58">
        <v>3</v>
      </c>
      <c r="G1788" s="59">
        <f>VLOOKUP(B1788,'[3]COM DESONERAÇÃO'!$B$12:$H$2288,6,FALSE)</f>
        <v>38.46</v>
      </c>
      <c r="H1788" s="60">
        <f t="shared" si="32"/>
        <v>115.38</v>
      </c>
    </row>
    <row r="1789" spans="1:8" x14ac:dyDescent="0.25">
      <c r="A1789" s="55" t="s">
        <v>5295</v>
      </c>
      <c r="B1789" s="56" t="s">
        <v>5296</v>
      </c>
      <c r="C1789" s="57" t="s">
        <v>5297</v>
      </c>
      <c r="D1789" s="56" t="s">
        <v>6792</v>
      </c>
      <c r="E1789" s="56" t="s">
        <v>12</v>
      </c>
      <c r="F1789" s="58">
        <v>3</v>
      </c>
      <c r="G1789" s="59">
        <f>VLOOKUP(B1789,'[3]COM DESONERAÇÃO'!$B$12:$H$2288,6,FALSE)</f>
        <v>34.11</v>
      </c>
      <c r="H1789" s="60">
        <f t="shared" si="32"/>
        <v>102.33</v>
      </c>
    </row>
    <row r="1790" spans="1:8" x14ac:dyDescent="0.25">
      <c r="A1790" s="55" t="s">
        <v>5298</v>
      </c>
      <c r="B1790" s="56" t="s">
        <v>5299</v>
      </c>
      <c r="C1790" s="57" t="s">
        <v>5300</v>
      </c>
      <c r="D1790" s="56" t="s">
        <v>6792</v>
      </c>
      <c r="E1790" s="56" t="s">
        <v>12</v>
      </c>
      <c r="F1790" s="58">
        <v>3</v>
      </c>
      <c r="G1790" s="59">
        <f>VLOOKUP(B1790,'[3]COM DESONERAÇÃO'!$B$12:$H$2288,6,FALSE)</f>
        <v>27.61</v>
      </c>
      <c r="H1790" s="60">
        <f t="shared" si="32"/>
        <v>82.83</v>
      </c>
    </row>
    <row r="1791" spans="1:8" ht="16.5" x14ac:dyDescent="0.25">
      <c r="A1791" s="55" t="s">
        <v>5301</v>
      </c>
      <c r="B1791" s="56" t="s">
        <v>5302</v>
      </c>
      <c r="C1791" s="57" t="s">
        <v>5303</v>
      </c>
      <c r="D1791" s="56" t="s">
        <v>11</v>
      </c>
      <c r="E1791" s="56" t="s">
        <v>12</v>
      </c>
      <c r="F1791" s="61">
        <v>12000</v>
      </c>
      <c r="G1791" s="59">
        <f>VLOOKUP(B1791,'[3]COM DESONERAÇÃO'!$B$12:$H$2288,6,FALSE)</f>
        <v>14.8</v>
      </c>
      <c r="H1791" s="60">
        <f t="shared" si="32"/>
        <v>177600</v>
      </c>
    </row>
    <row r="1792" spans="1:8" x14ac:dyDescent="0.25">
      <c r="A1792" s="55" t="s">
        <v>5304</v>
      </c>
      <c r="B1792" s="56" t="s">
        <v>5305</v>
      </c>
      <c r="C1792" s="57" t="s">
        <v>5306</v>
      </c>
      <c r="D1792" s="56" t="s">
        <v>6792</v>
      </c>
      <c r="E1792" s="56" t="s">
        <v>12</v>
      </c>
      <c r="F1792" s="61">
        <v>8000</v>
      </c>
      <c r="G1792" s="59">
        <f>VLOOKUP(B1792,'[3]COM DESONERAÇÃO'!$B$12:$H$2288,6,FALSE)</f>
        <v>46.7</v>
      </c>
      <c r="H1792" s="60">
        <f t="shared" si="32"/>
        <v>373600</v>
      </c>
    </row>
    <row r="1793" spans="1:8" x14ac:dyDescent="0.25">
      <c r="A1793" s="55" t="s">
        <v>5307</v>
      </c>
      <c r="B1793" s="56" t="s">
        <v>5308</v>
      </c>
      <c r="C1793" s="57" t="s">
        <v>5309</v>
      </c>
      <c r="D1793" s="56" t="s">
        <v>6792</v>
      </c>
      <c r="E1793" s="56" t="s">
        <v>12</v>
      </c>
      <c r="F1793" s="58">
        <v>3</v>
      </c>
      <c r="G1793" s="59">
        <f>VLOOKUP(B1793,'[3]COM DESONERAÇÃO'!$B$12:$H$2288,6,FALSE)</f>
        <v>44.14</v>
      </c>
      <c r="H1793" s="60">
        <f t="shared" si="32"/>
        <v>132.41999999999999</v>
      </c>
    </row>
    <row r="1794" spans="1:8" ht="16.5" x14ac:dyDescent="0.25">
      <c r="A1794" s="55" t="s">
        <v>5310</v>
      </c>
      <c r="B1794" s="56" t="s">
        <v>5311</v>
      </c>
      <c r="C1794" s="57" t="s">
        <v>5312</v>
      </c>
      <c r="D1794" s="56" t="s">
        <v>11</v>
      </c>
      <c r="E1794" s="56" t="s">
        <v>12</v>
      </c>
      <c r="F1794" s="58">
        <v>3</v>
      </c>
      <c r="G1794" s="59">
        <f>VLOOKUP(B1794,'[3]COM DESONERAÇÃO'!$B$12:$H$2288,6,FALSE)</f>
        <v>9.65</v>
      </c>
      <c r="H1794" s="60">
        <f t="shared" si="32"/>
        <v>28.95</v>
      </c>
    </row>
    <row r="1795" spans="1:8" x14ac:dyDescent="0.25">
      <c r="A1795" s="55" t="s">
        <v>5313</v>
      </c>
      <c r="B1795" s="56" t="s">
        <v>5314</v>
      </c>
      <c r="C1795" s="57" t="s">
        <v>5315</v>
      </c>
      <c r="D1795" s="56" t="s">
        <v>6792</v>
      </c>
      <c r="E1795" s="56" t="s">
        <v>12</v>
      </c>
      <c r="F1795" s="58">
        <v>3</v>
      </c>
      <c r="G1795" s="59">
        <f>VLOOKUP(B1795,'[3]COM DESONERAÇÃO'!$B$12:$H$2288,6,FALSE)</f>
        <v>44.09</v>
      </c>
      <c r="H1795" s="60">
        <f t="shared" si="32"/>
        <v>132.27000000000001</v>
      </c>
    </row>
    <row r="1796" spans="1:8" x14ac:dyDescent="0.25">
      <c r="A1796" s="55" t="s">
        <v>5316</v>
      </c>
      <c r="B1796" s="56" t="s">
        <v>5317</v>
      </c>
      <c r="C1796" s="57" t="s">
        <v>5318</v>
      </c>
      <c r="D1796" s="56" t="s">
        <v>6792</v>
      </c>
      <c r="E1796" s="56" t="s">
        <v>12</v>
      </c>
      <c r="F1796" s="58">
        <v>3</v>
      </c>
      <c r="G1796" s="59">
        <f>VLOOKUP(B1796,'[3]COM DESONERAÇÃO'!$B$12:$H$2288,6,FALSE)</f>
        <v>27.95</v>
      </c>
      <c r="H1796" s="60">
        <f t="shared" si="32"/>
        <v>83.85</v>
      </c>
    </row>
    <row r="1797" spans="1:8" x14ac:dyDescent="0.25">
      <c r="A1797" s="55" t="s">
        <v>5319</v>
      </c>
      <c r="B1797" s="56" t="s">
        <v>5320</v>
      </c>
      <c r="C1797" s="57" t="s">
        <v>5321</v>
      </c>
      <c r="D1797" s="56" t="s">
        <v>6792</v>
      </c>
      <c r="E1797" s="56" t="s">
        <v>12</v>
      </c>
      <c r="F1797" s="58">
        <v>2500</v>
      </c>
      <c r="G1797" s="59">
        <f>VLOOKUP(B1797,'[3]COM DESONERAÇÃO'!$B$12:$H$2288,6,FALSE)</f>
        <v>28.58</v>
      </c>
      <c r="H1797" s="60">
        <f t="shared" si="32"/>
        <v>71450</v>
      </c>
    </row>
    <row r="1798" spans="1:8" x14ac:dyDescent="0.25">
      <c r="A1798" s="55" t="s">
        <v>5322</v>
      </c>
      <c r="B1798" s="56" t="s">
        <v>5323</v>
      </c>
      <c r="C1798" s="57" t="s">
        <v>5324</v>
      </c>
      <c r="D1798" s="56" t="s">
        <v>6792</v>
      </c>
      <c r="E1798" s="56" t="s">
        <v>12</v>
      </c>
      <c r="F1798" s="58">
        <v>200</v>
      </c>
      <c r="G1798" s="59">
        <f>VLOOKUP(B1798,'[3]COM DESONERAÇÃO'!$B$12:$H$2288,6,FALSE)</f>
        <v>26.61</v>
      </c>
      <c r="H1798" s="60">
        <f t="shared" si="32"/>
        <v>5322</v>
      </c>
    </row>
    <row r="1799" spans="1:8" x14ac:dyDescent="0.25">
      <c r="A1799" s="55" t="s">
        <v>5325</v>
      </c>
      <c r="B1799" s="56" t="s">
        <v>5326</v>
      </c>
      <c r="C1799" s="57" t="s">
        <v>5327</v>
      </c>
      <c r="D1799" s="56" t="s">
        <v>6792</v>
      </c>
      <c r="E1799" s="56" t="s">
        <v>12</v>
      </c>
      <c r="F1799" s="58">
        <v>5000</v>
      </c>
      <c r="G1799" s="59">
        <f>VLOOKUP(B1799,'[3]COM DESONERAÇÃO'!$B$12:$H$2288,6,FALSE)</f>
        <v>28.47</v>
      </c>
      <c r="H1799" s="60">
        <f t="shared" si="32"/>
        <v>142350</v>
      </c>
    </row>
    <row r="1800" spans="1:8" x14ac:dyDescent="0.25">
      <c r="A1800" s="55" t="s">
        <v>5328</v>
      </c>
      <c r="B1800" s="56" t="s">
        <v>5329</v>
      </c>
      <c r="C1800" s="57" t="s">
        <v>5330</v>
      </c>
      <c r="D1800" s="56" t="s">
        <v>6792</v>
      </c>
      <c r="E1800" s="56" t="s">
        <v>12</v>
      </c>
      <c r="F1800" s="58">
        <v>3</v>
      </c>
      <c r="G1800" s="59">
        <f>VLOOKUP(B1800,'[3]COM DESONERAÇÃO'!$B$12:$H$2288,6,FALSE)</f>
        <v>27.66</v>
      </c>
      <c r="H1800" s="60">
        <f t="shared" si="32"/>
        <v>82.98</v>
      </c>
    </row>
    <row r="1801" spans="1:8" x14ac:dyDescent="0.25">
      <c r="A1801" s="55" t="s">
        <v>5331</v>
      </c>
      <c r="B1801" s="56" t="s">
        <v>5332</v>
      </c>
      <c r="C1801" s="57" t="s">
        <v>5333</v>
      </c>
      <c r="D1801" s="56" t="s">
        <v>6792</v>
      </c>
      <c r="E1801" s="56" t="s">
        <v>12</v>
      </c>
      <c r="F1801" s="58">
        <v>3</v>
      </c>
      <c r="G1801" s="59">
        <f>VLOOKUP(B1801,'[3]COM DESONERAÇÃO'!$B$12:$H$2288,6,FALSE)</f>
        <v>29.91</v>
      </c>
      <c r="H1801" s="60">
        <f t="shared" si="32"/>
        <v>89.73</v>
      </c>
    </row>
    <row r="1802" spans="1:8" x14ac:dyDescent="0.25">
      <c r="A1802" s="55" t="s">
        <v>5334</v>
      </c>
      <c r="B1802" s="56" t="s">
        <v>5335</v>
      </c>
      <c r="C1802" s="57" t="s">
        <v>5336</v>
      </c>
      <c r="D1802" s="56" t="s">
        <v>6792</v>
      </c>
      <c r="E1802" s="56" t="s">
        <v>12</v>
      </c>
      <c r="F1802" s="58">
        <v>3</v>
      </c>
      <c r="G1802" s="59">
        <f>VLOOKUP(B1802,'[3]COM DESONERAÇÃO'!$B$12:$H$2288,6,FALSE)</f>
        <v>28.4</v>
      </c>
      <c r="H1802" s="60">
        <f t="shared" si="32"/>
        <v>85.2</v>
      </c>
    </row>
    <row r="1803" spans="1:8" x14ac:dyDescent="0.25">
      <c r="A1803" s="55" t="s">
        <v>5337</v>
      </c>
      <c r="B1803" s="56" t="s">
        <v>5338</v>
      </c>
      <c r="C1803" s="57" t="s">
        <v>5339</v>
      </c>
      <c r="D1803" s="56" t="s">
        <v>6792</v>
      </c>
      <c r="E1803" s="56" t="s">
        <v>12</v>
      </c>
      <c r="F1803" s="58">
        <v>3</v>
      </c>
      <c r="G1803" s="59">
        <f>VLOOKUP(B1803,'[3]COM DESONERAÇÃO'!$B$12:$H$2288,6,FALSE)</f>
        <v>38.03</v>
      </c>
      <c r="H1803" s="60">
        <f t="shared" si="32"/>
        <v>114.09</v>
      </c>
    </row>
    <row r="1804" spans="1:8" x14ac:dyDescent="0.25">
      <c r="A1804" s="55" t="s">
        <v>5340</v>
      </c>
      <c r="B1804" s="56" t="s">
        <v>5341</v>
      </c>
      <c r="C1804" s="57" t="s">
        <v>5342</v>
      </c>
      <c r="D1804" s="56" t="s">
        <v>6792</v>
      </c>
      <c r="E1804" s="56" t="s">
        <v>12</v>
      </c>
      <c r="F1804" s="58">
        <v>3</v>
      </c>
      <c r="G1804" s="59">
        <f>VLOOKUP(B1804,'[3]COM DESONERAÇÃO'!$B$12:$H$2288,6,FALSE)</f>
        <v>65.69</v>
      </c>
      <c r="H1804" s="60">
        <f t="shared" si="32"/>
        <v>197.07</v>
      </c>
    </row>
    <row r="1805" spans="1:8" x14ac:dyDescent="0.25">
      <c r="A1805" s="55" t="s">
        <v>5343</v>
      </c>
      <c r="B1805" s="56" t="s">
        <v>5344</v>
      </c>
      <c r="C1805" s="57" t="s">
        <v>5345</v>
      </c>
      <c r="D1805" s="56" t="s">
        <v>6792</v>
      </c>
      <c r="E1805" s="56" t="s">
        <v>12</v>
      </c>
      <c r="F1805" s="58">
        <v>3</v>
      </c>
      <c r="G1805" s="59">
        <f>VLOOKUP(B1805,'[3]COM DESONERAÇÃO'!$B$12:$H$2288,6,FALSE)</f>
        <v>13.65</v>
      </c>
      <c r="H1805" s="60">
        <f t="shared" si="32"/>
        <v>40.950000000000003</v>
      </c>
    </row>
    <row r="1806" spans="1:8" x14ac:dyDescent="0.25">
      <c r="A1806" s="55" t="s">
        <v>5346</v>
      </c>
      <c r="B1806" s="56" t="s">
        <v>5347</v>
      </c>
      <c r="C1806" s="57" t="s">
        <v>5348</v>
      </c>
      <c r="D1806" s="56" t="s">
        <v>6792</v>
      </c>
      <c r="E1806" s="56" t="s">
        <v>12</v>
      </c>
      <c r="F1806" s="58">
        <v>3</v>
      </c>
      <c r="G1806" s="59">
        <f>VLOOKUP(B1806,'[3]COM DESONERAÇÃO'!$B$12:$H$2288,6,FALSE)</f>
        <v>30.58</v>
      </c>
      <c r="H1806" s="60">
        <f t="shared" si="32"/>
        <v>91.74</v>
      </c>
    </row>
    <row r="1807" spans="1:8" x14ac:dyDescent="0.25">
      <c r="A1807" s="55" t="s">
        <v>5349</v>
      </c>
      <c r="B1807" s="56" t="s">
        <v>5350</v>
      </c>
      <c r="C1807" s="57" t="s">
        <v>5351</v>
      </c>
      <c r="D1807" s="56" t="s">
        <v>6792</v>
      </c>
      <c r="E1807" s="56" t="s">
        <v>12</v>
      </c>
      <c r="F1807" s="58">
        <v>3</v>
      </c>
      <c r="G1807" s="59">
        <f>VLOOKUP(B1807,'[3]COM DESONERAÇÃO'!$B$12:$H$2288,6,FALSE)</f>
        <v>27.95</v>
      </c>
      <c r="H1807" s="60">
        <f t="shared" si="32"/>
        <v>83.85</v>
      </c>
    </row>
    <row r="1808" spans="1:8" x14ac:dyDescent="0.25">
      <c r="A1808" s="55" t="s">
        <v>5352</v>
      </c>
      <c r="B1808" s="56" t="s">
        <v>5353</v>
      </c>
      <c r="C1808" s="57" t="s">
        <v>5354</v>
      </c>
      <c r="D1808" s="56" t="s">
        <v>6792</v>
      </c>
      <c r="E1808" s="56" t="s">
        <v>12</v>
      </c>
      <c r="F1808" s="58">
        <v>3</v>
      </c>
      <c r="G1808" s="59">
        <f>VLOOKUP(B1808,'[3]COM DESONERAÇÃO'!$B$12:$H$2288,6,FALSE)</f>
        <v>32.43</v>
      </c>
      <c r="H1808" s="60">
        <f t="shared" si="32"/>
        <v>97.29</v>
      </c>
    </row>
    <row r="1809" spans="1:8" x14ac:dyDescent="0.25">
      <c r="A1809" s="55" t="s">
        <v>5355</v>
      </c>
      <c r="B1809" s="56" t="s">
        <v>5356</v>
      </c>
      <c r="C1809" s="57" t="s">
        <v>5357</v>
      </c>
      <c r="D1809" s="56" t="s">
        <v>6792</v>
      </c>
      <c r="E1809" s="56" t="s">
        <v>12</v>
      </c>
      <c r="F1809" s="58">
        <v>3</v>
      </c>
      <c r="G1809" s="59">
        <f>VLOOKUP(B1809,'[3]COM DESONERAÇÃO'!$B$12:$H$2288,6,FALSE)</f>
        <v>34.6</v>
      </c>
      <c r="H1809" s="60">
        <f t="shared" si="32"/>
        <v>103.8</v>
      </c>
    </row>
    <row r="1810" spans="1:8" x14ac:dyDescent="0.25">
      <c r="A1810" s="55" t="s">
        <v>5358</v>
      </c>
      <c r="B1810" s="56" t="s">
        <v>5359</v>
      </c>
      <c r="C1810" s="57" t="s">
        <v>5360</v>
      </c>
      <c r="D1810" s="56" t="s">
        <v>6792</v>
      </c>
      <c r="E1810" s="56" t="s">
        <v>12</v>
      </c>
      <c r="F1810" s="58">
        <v>3</v>
      </c>
      <c r="G1810" s="59">
        <f>VLOOKUP(B1810,'[3]COM DESONERAÇÃO'!$B$12:$H$2288,6,FALSE)</f>
        <v>37.85</v>
      </c>
      <c r="H1810" s="60">
        <f t="shared" si="32"/>
        <v>113.55</v>
      </c>
    </row>
    <row r="1811" spans="1:8" x14ac:dyDescent="0.25">
      <c r="A1811" s="55" t="s">
        <v>5361</v>
      </c>
      <c r="B1811" s="56" t="s">
        <v>5362</v>
      </c>
      <c r="C1811" s="57" t="s">
        <v>5363</v>
      </c>
      <c r="D1811" s="56" t="s">
        <v>6792</v>
      </c>
      <c r="E1811" s="56" t="s">
        <v>12</v>
      </c>
      <c r="F1811" s="58">
        <v>3</v>
      </c>
      <c r="G1811" s="59">
        <f>VLOOKUP(B1811,'[3]COM DESONERAÇÃO'!$B$12:$H$2288,6,FALSE)</f>
        <v>41.44</v>
      </c>
      <c r="H1811" s="60">
        <f t="shared" si="32"/>
        <v>124.32</v>
      </c>
    </row>
    <row r="1812" spans="1:8" x14ac:dyDescent="0.25">
      <c r="A1812" s="55" t="s">
        <v>5364</v>
      </c>
      <c r="B1812" s="56" t="s">
        <v>5365</v>
      </c>
      <c r="C1812" s="57" t="s">
        <v>5366</v>
      </c>
      <c r="D1812" s="56" t="s">
        <v>6792</v>
      </c>
      <c r="E1812" s="56" t="s">
        <v>12</v>
      </c>
      <c r="F1812" s="58">
        <v>3</v>
      </c>
      <c r="G1812" s="59">
        <f>VLOOKUP(B1812,'[3]COM DESONERAÇÃO'!$B$12:$H$2288,6,FALSE)</f>
        <v>38.18</v>
      </c>
      <c r="H1812" s="60">
        <f t="shared" si="32"/>
        <v>114.54</v>
      </c>
    </row>
    <row r="1813" spans="1:8" x14ac:dyDescent="0.25">
      <c r="A1813" s="55" t="s">
        <v>5367</v>
      </c>
      <c r="B1813" s="56" t="s">
        <v>5368</v>
      </c>
      <c r="C1813" s="57" t="s">
        <v>5369</v>
      </c>
      <c r="D1813" s="56" t="s">
        <v>6792</v>
      </c>
      <c r="E1813" s="56" t="s">
        <v>12</v>
      </c>
      <c r="F1813" s="58">
        <v>3</v>
      </c>
      <c r="G1813" s="59">
        <f>VLOOKUP(B1813,'[3]COM DESONERAÇÃO'!$B$12:$H$2288,6,FALSE)</f>
        <v>65.83</v>
      </c>
      <c r="H1813" s="60">
        <f t="shared" si="32"/>
        <v>197.49</v>
      </c>
    </row>
    <row r="1814" spans="1:8" x14ac:dyDescent="0.25">
      <c r="A1814" s="55" t="s">
        <v>5370</v>
      </c>
      <c r="B1814" s="56" t="s">
        <v>5371</v>
      </c>
      <c r="C1814" s="57" t="s">
        <v>5372</v>
      </c>
      <c r="D1814" s="56" t="s">
        <v>6792</v>
      </c>
      <c r="E1814" s="56" t="s">
        <v>12</v>
      </c>
      <c r="F1814" s="58">
        <v>3</v>
      </c>
      <c r="G1814" s="59">
        <f>VLOOKUP(B1814,'[3]COM DESONERAÇÃO'!$B$12:$H$2288,6,FALSE)</f>
        <v>19.43</v>
      </c>
      <c r="H1814" s="60">
        <f t="shared" si="32"/>
        <v>58.29</v>
      </c>
    </row>
    <row r="1815" spans="1:8" x14ac:dyDescent="0.25">
      <c r="A1815" s="55" t="s">
        <v>5373</v>
      </c>
      <c r="B1815" s="56" t="s">
        <v>5374</v>
      </c>
      <c r="C1815" s="57" t="s">
        <v>5375</v>
      </c>
      <c r="D1815" s="56" t="s">
        <v>6792</v>
      </c>
      <c r="E1815" s="56" t="s">
        <v>12</v>
      </c>
      <c r="F1815" s="58">
        <v>3</v>
      </c>
      <c r="G1815" s="59">
        <f>VLOOKUP(B1815,'[3]COM DESONERAÇÃO'!$B$12:$H$2288,6,FALSE)</f>
        <v>44.22</v>
      </c>
      <c r="H1815" s="60">
        <f t="shared" si="32"/>
        <v>132.66</v>
      </c>
    </row>
    <row r="1816" spans="1:8" x14ac:dyDescent="0.25">
      <c r="A1816" s="55" t="s">
        <v>5376</v>
      </c>
      <c r="B1816" s="56" t="s">
        <v>5377</v>
      </c>
      <c r="C1816" s="57" t="s">
        <v>5378</v>
      </c>
      <c r="D1816" s="56" t="s">
        <v>6792</v>
      </c>
      <c r="E1816" s="56" t="s">
        <v>93</v>
      </c>
      <c r="F1816" s="58">
        <v>3</v>
      </c>
      <c r="G1816" s="59">
        <f>VLOOKUP(B1816,'[3]COM DESONERAÇÃO'!$B$12:$H$2288,6,FALSE)</f>
        <v>5.25</v>
      </c>
      <c r="H1816" s="60">
        <f t="shared" si="32"/>
        <v>15.75</v>
      </c>
    </row>
    <row r="1817" spans="1:8" x14ac:dyDescent="0.25">
      <c r="A1817" s="55" t="s">
        <v>5379</v>
      </c>
      <c r="B1817" s="56" t="s">
        <v>5380</v>
      </c>
      <c r="C1817" s="57" t="s">
        <v>5381</v>
      </c>
      <c r="D1817" s="56" t="s">
        <v>6792</v>
      </c>
      <c r="E1817" s="56" t="s">
        <v>12</v>
      </c>
      <c r="F1817" s="58">
        <v>3</v>
      </c>
      <c r="G1817" s="59">
        <f>VLOOKUP(B1817,'[3]COM DESONERAÇÃO'!$B$12:$H$2288,6,FALSE)</f>
        <v>36.03</v>
      </c>
      <c r="H1817" s="60">
        <f t="shared" si="32"/>
        <v>108.09</v>
      </c>
    </row>
    <row r="1818" spans="1:8" x14ac:dyDescent="0.25">
      <c r="A1818" s="55" t="s">
        <v>5382</v>
      </c>
      <c r="B1818" s="56" t="s">
        <v>5383</v>
      </c>
      <c r="C1818" s="57" t="s">
        <v>5384</v>
      </c>
      <c r="D1818" s="56" t="s">
        <v>6792</v>
      </c>
      <c r="E1818" s="56" t="s">
        <v>12</v>
      </c>
      <c r="F1818" s="58">
        <v>3</v>
      </c>
      <c r="G1818" s="59">
        <f>VLOOKUP(B1818,'[3]COM DESONERAÇÃO'!$B$12:$H$2288,6,FALSE)</f>
        <v>38.770000000000003</v>
      </c>
      <c r="H1818" s="60">
        <f t="shared" si="32"/>
        <v>116.31</v>
      </c>
    </row>
    <row r="1819" spans="1:8" x14ac:dyDescent="0.25">
      <c r="A1819" s="55" t="s">
        <v>5385</v>
      </c>
      <c r="B1819" s="56" t="s">
        <v>5386</v>
      </c>
      <c r="C1819" s="57" t="s">
        <v>5387</v>
      </c>
      <c r="D1819" s="56" t="s">
        <v>6792</v>
      </c>
      <c r="E1819" s="56" t="s">
        <v>68</v>
      </c>
      <c r="F1819" s="58">
        <v>3</v>
      </c>
      <c r="G1819" s="59">
        <f>VLOOKUP(B1819,'[3]COM DESONERAÇÃO'!$B$12:$H$2288,6,FALSE)</f>
        <v>4.49</v>
      </c>
      <c r="H1819" s="60">
        <f t="shared" si="32"/>
        <v>13.47</v>
      </c>
    </row>
    <row r="1820" spans="1:8" x14ac:dyDescent="0.25">
      <c r="A1820" s="55" t="s">
        <v>5388</v>
      </c>
      <c r="B1820" s="56" t="s">
        <v>5389</v>
      </c>
      <c r="C1820" s="57" t="s">
        <v>5390</v>
      </c>
      <c r="D1820" s="56" t="s">
        <v>6792</v>
      </c>
      <c r="E1820" s="56" t="s">
        <v>68</v>
      </c>
      <c r="F1820" s="58">
        <v>3</v>
      </c>
      <c r="G1820" s="59">
        <f>VLOOKUP(B1820,'[3]COM DESONERAÇÃO'!$B$12:$H$2288,6,FALSE)</f>
        <v>8.74</v>
      </c>
      <c r="H1820" s="60">
        <f t="shared" si="32"/>
        <v>26.22</v>
      </c>
    </row>
    <row r="1821" spans="1:8" x14ac:dyDescent="0.25">
      <c r="A1821" s="55" t="s">
        <v>5391</v>
      </c>
      <c r="B1821" s="56" t="s">
        <v>5392</v>
      </c>
      <c r="C1821" s="57" t="s">
        <v>5393</v>
      </c>
      <c r="D1821" s="56" t="s">
        <v>6792</v>
      </c>
      <c r="E1821" s="56" t="s">
        <v>68</v>
      </c>
      <c r="F1821" s="58">
        <v>3</v>
      </c>
      <c r="G1821" s="59">
        <f>VLOOKUP(B1821,'[3]COM DESONERAÇÃO'!$B$12:$H$2288,6,FALSE)</f>
        <v>8.27</v>
      </c>
      <c r="H1821" s="60">
        <f t="shared" si="32"/>
        <v>24.81</v>
      </c>
    </row>
    <row r="1822" spans="1:8" x14ac:dyDescent="0.25">
      <c r="A1822" s="55" t="s">
        <v>5394</v>
      </c>
      <c r="B1822" s="56" t="s">
        <v>5395</v>
      </c>
      <c r="C1822" s="57" t="s">
        <v>5396</v>
      </c>
      <c r="D1822" s="56" t="s">
        <v>6792</v>
      </c>
      <c r="E1822" s="56" t="s">
        <v>68</v>
      </c>
      <c r="F1822" s="58">
        <v>3</v>
      </c>
      <c r="G1822" s="59">
        <f>VLOOKUP(B1822,'[3]COM DESONERAÇÃO'!$B$12:$H$2288,6,FALSE)</f>
        <v>4.95</v>
      </c>
      <c r="H1822" s="60">
        <f t="shared" si="32"/>
        <v>14.85</v>
      </c>
    </row>
    <row r="1823" spans="1:8" ht="24.75" x14ac:dyDescent="0.25">
      <c r="A1823" s="55" t="s">
        <v>5397</v>
      </c>
      <c r="B1823" s="56" t="s">
        <v>5398</v>
      </c>
      <c r="C1823" s="57" t="s">
        <v>5399</v>
      </c>
      <c r="D1823" s="56" t="s">
        <v>6840</v>
      </c>
      <c r="E1823" s="56" t="s">
        <v>12</v>
      </c>
      <c r="F1823" s="58">
        <v>52</v>
      </c>
      <c r="G1823" s="59">
        <f>VLOOKUP(B1823,'[3]COM DESONERAÇÃO'!$B$12:$H$2288,6,FALSE)</f>
        <v>256.20999999999998</v>
      </c>
      <c r="H1823" s="60">
        <f t="shared" si="32"/>
        <v>13322.92</v>
      </c>
    </row>
    <row r="1824" spans="1:8" x14ac:dyDescent="0.25">
      <c r="A1824" s="55" t="s">
        <v>5400</v>
      </c>
      <c r="B1824" s="56" t="s">
        <v>5401</v>
      </c>
      <c r="C1824" s="57" t="s">
        <v>5402</v>
      </c>
      <c r="D1824" s="56" t="s">
        <v>6792</v>
      </c>
      <c r="E1824" s="56" t="s">
        <v>68</v>
      </c>
      <c r="F1824" s="58">
        <v>3</v>
      </c>
      <c r="G1824" s="59">
        <f>VLOOKUP(B1824,'[3]COM DESONERAÇÃO'!$B$12:$H$2288,6,FALSE)</f>
        <v>15.89</v>
      </c>
      <c r="H1824" s="60">
        <f t="shared" si="32"/>
        <v>47.67</v>
      </c>
    </row>
    <row r="1825" spans="1:8" x14ac:dyDescent="0.25">
      <c r="A1825" s="55" t="s">
        <v>5403</v>
      </c>
      <c r="B1825" s="56" t="s">
        <v>5404</v>
      </c>
      <c r="C1825" s="57" t="s">
        <v>5405</v>
      </c>
      <c r="D1825" s="56" t="s">
        <v>6792</v>
      </c>
      <c r="E1825" s="56" t="s">
        <v>68</v>
      </c>
      <c r="F1825" s="58">
        <v>3</v>
      </c>
      <c r="G1825" s="59">
        <f>VLOOKUP(B1825,'[3]COM DESONERAÇÃO'!$B$12:$H$2288,6,FALSE)</f>
        <v>10.63</v>
      </c>
      <c r="H1825" s="60">
        <f t="shared" si="32"/>
        <v>31.89</v>
      </c>
    </row>
    <row r="1826" spans="1:8" x14ac:dyDescent="0.25">
      <c r="A1826" s="55" t="s">
        <v>5406</v>
      </c>
      <c r="B1826" s="56" t="s">
        <v>5407</v>
      </c>
      <c r="C1826" s="57" t="s">
        <v>5408</v>
      </c>
      <c r="D1826" s="56" t="s">
        <v>6792</v>
      </c>
      <c r="E1826" s="56" t="s">
        <v>68</v>
      </c>
      <c r="F1826" s="58">
        <v>3</v>
      </c>
      <c r="G1826" s="59">
        <f>VLOOKUP(B1826,'[3]COM DESONERAÇÃO'!$B$12:$H$2288,6,FALSE)</f>
        <v>10.63</v>
      </c>
      <c r="H1826" s="60">
        <f t="shared" si="32"/>
        <v>31.89</v>
      </c>
    </row>
    <row r="1827" spans="1:8" x14ac:dyDescent="0.25">
      <c r="A1827" s="55" t="s">
        <v>5409</v>
      </c>
      <c r="B1827" s="56" t="s">
        <v>5410</v>
      </c>
      <c r="C1827" s="57" t="s">
        <v>5411</v>
      </c>
      <c r="D1827" s="56" t="s">
        <v>6792</v>
      </c>
      <c r="E1827" s="56" t="s">
        <v>68</v>
      </c>
      <c r="F1827" s="58">
        <v>3</v>
      </c>
      <c r="G1827" s="59">
        <f>VLOOKUP(B1827,'[3]COM DESONERAÇÃO'!$B$12:$H$2288,6,FALSE)</f>
        <v>15.03</v>
      </c>
      <c r="H1827" s="60">
        <f t="shared" si="32"/>
        <v>45.09</v>
      </c>
    </row>
    <row r="1828" spans="1:8" x14ac:dyDescent="0.25">
      <c r="A1828" s="55" t="s">
        <v>5412</v>
      </c>
      <c r="B1828" s="56" t="s">
        <v>5413</v>
      </c>
      <c r="C1828" s="57" t="s">
        <v>5414</v>
      </c>
      <c r="D1828" s="56" t="s">
        <v>6792</v>
      </c>
      <c r="E1828" s="56" t="s">
        <v>68</v>
      </c>
      <c r="F1828" s="58">
        <v>3</v>
      </c>
      <c r="G1828" s="59">
        <f>VLOOKUP(B1828,'[3]COM DESONERAÇÃO'!$B$12:$H$2288,6,FALSE)</f>
        <v>16.46</v>
      </c>
      <c r="H1828" s="60">
        <f t="shared" ref="H1828:H1891" si="33">ROUND(F1828*G1828,2)</f>
        <v>49.38</v>
      </c>
    </row>
    <row r="1829" spans="1:8" x14ac:dyDescent="0.25">
      <c r="A1829" s="55" t="s">
        <v>5415</v>
      </c>
      <c r="B1829" s="56" t="s">
        <v>5416</v>
      </c>
      <c r="C1829" s="57" t="s">
        <v>5417</v>
      </c>
      <c r="D1829" s="56" t="s">
        <v>6792</v>
      </c>
      <c r="E1829" s="56" t="s">
        <v>68</v>
      </c>
      <c r="F1829" s="58">
        <v>3</v>
      </c>
      <c r="G1829" s="59">
        <f>VLOOKUP(B1829,'[3]COM DESONERAÇÃO'!$B$12:$H$2288,6,FALSE)</f>
        <v>8.1199999999999992</v>
      </c>
      <c r="H1829" s="60">
        <f t="shared" si="33"/>
        <v>24.36</v>
      </c>
    </row>
    <row r="1830" spans="1:8" x14ac:dyDescent="0.25">
      <c r="A1830" s="55" t="s">
        <v>5418</v>
      </c>
      <c r="B1830" s="56" t="s">
        <v>5419</v>
      </c>
      <c r="C1830" s="57" t="s">
        <v>5420</v>
      </c>
      <c r="D1830" s="56" t="s">
        <v>6792</v>
      </c>
      <c r="E1830" s="56" t="s">
        <v>68</v>
      </c>
      <c r="F1830" s="58">
        <v>3</v>
      </c>
      <c r="G1830" s="59">
        <f>VLOOKUP(B1830,'[3]COM DESONERAÇÃO'!$B$12:$H$2288,6,FALSE)</f>
        <v>8.4600000000000009</v>
      </c>
      <c r="H1830" s="60">
        <f t="shared" si="33"/>
        <v>25.38</v>
      </c>
    </row>
    <row r="1831" spans="1:8" x14ac:dyDescent="0.25">
      <c r="A1831" s="55" t="s">
        <v>5421</v>
      </c>
      <c r="B1831" s="56" t="s">
        <v>5422</v>
      </c>
      <c r="C1831" s="57" t="s">
        <v>5423</v>
      </c>
      <c r="D1831" s="56" t="s">
        <v>6792</v>
      </c>
      <c r="E1831" s="56" t="s">
        <v>68</v>
      </c>
      <c r="F1831" s="58">
        <v>3</v>
      </c>
      <c r="G1831" s="59">
        <f>VLOOKUP(B1831,'[3]COM DESONERAÇÃO'!$B$12:$H$2288,6,FALSE)</f>
        <v>11.17</v>
      </c>
      <c r="H1831" s="60">
        <f t="shared" si="33"/>
        <v>33.51</v>
      </c>
    </row>
    <row r="1832" spans="1:8" x14ac:dyDescent="0.25">
      <c r="A1832" s="55" t="s">
        <v>5424</v>
      </c>
      <c r="B1832" s="56" t="s">
        <v>5425</v>
      </c>
      <c r="C1832" s="57" t="s">
        <v>5426</v>
      </c>
      <c r="D1832" s="56" t="s">
        <v>6792</v>
      </c>
      <c r="E1832" s="56" t="s">
        <v>68</v>
      </c>
      <c r="F1832" s="58">
        <v>3</v>
      </c>
      <c r="G1832" s="59">
        <f>VLOOKUP(B1832,'[3]COM DESONERAÇÃO'!$B$12:$H$2288,6,FALSE)</f>
        <v>11.5</v>
      </c>
      <c r="H1832" s="60">
        <f t="shared" si="33"/>
        <v>34.5</v>
      </c>
    </row>
    <row r="1833" spans="1:8" x14ac:dyDescent="0.25">
      <c r="A1833" s="55" t="s">
        <v>5427</v>
      </c>
      <c r="B1833" s="56" t="s">
        <v>5428</v>
      </c>
      <c r="C1833" s="57" t="s">
        <v>5429</v>
      </c>
      <c r="D1833" s="56" t="s">
        <v>6792</v>
      </c>
      <c r="E1833" s="56" t="s">
        <v>68</v>
      </c>
      <c r="F1833" s="58">
        <v>3</v>
      </c>
      <c r="G1833" s="59">
        <f>VLOOKUP(B1833,'[3]COM DESONERAÇÃO'!$B$12:$H$2288,6,FALSE)</f>
        <v>14.55</v>
      </c>
      <c r="H1833" s="60">
        <f t="shared" si="33"/>
        <v>43.65</v>
      </c>
    </row>
    <row r="1834" spans="1:8" x14ac:dyDescent="0.25">
      <c r="A1834" s="55" t="s">
        <v>5430</v>
      </c>
      <c r="B1834" s="56" t="s">
        <v>5431</v>
      </c>
      <c r="C1834" s="57" t="s">
        <v>5432</v>
      </c>
      <c r="D1834" s="56" t="s">
        <v>6792</v>
      </c>
      <c r="E1834" s="56" t="s">
        <v>68</v>
      </c>
      <c r="F1834" s="58">
        <v>3</v>
      </c>
      <c r="G1834" s="59">
        <f>VLOOKUP(B1834,'[3]COM DESONERAÇÃO'!$B$12:$H$2288,6,FALSE)</f>
        <v>14.55</v>
      </c>
      <c r="H1834" s="60">
        <f t="shared" si="33"/>
        <v>43.65</v>
      </c>
    </row>
    <row r="1835" spans="1:8" x14ac:dyDescent="0.25">
      <c r="A1835" s="55" t="s">
        <v>5433</v>
      </c>
      <c r="B1835" s="56" t="s">
        <v>5434</v>
      </c>
      <c r="C1835" s="57" t="s">
        <v>5435</v>
      </c>
      <c r="D1835" s="56" t="s">
        <v>6792</v>
      </c>
      <c r="E1835" s="56" t="s">
        <v>68</v>
      </c>
      <c r="F1835" s="58">
        <v>3</v>
      </c>
      <c r="G1835" s="59">
        <f>VLOOKUP(B1835,'[3]COM DESONERAÇÃO'!$B$12:$H$2288,6,FALSE)</f>
        <v>15.9</v>
      </c>
      <c r="H1835" s="60">
        <f t="shared" si="33"/>
        <v>47.7</v>
      </c>
    </row>
    <row r="1836" spans="1:8" x14ac:dyDescent="0.25">
      <c r="A1836" s="55" t="s">
        <v>5436</v>
      </c>
      <c r="B1836" s="56" t="s">
        <v>5437</v>
      </c>
      <c r="C1836" s="57" t="s">
        <v>5438</v>
      </c>
      <c r="D1836" s="56" t="s">
        <v>6792</v>
      </c>
      <c r="E1836" s="56" t="s">
        <v>68</v>
      </c>
      <c r="F1836" s="58">
        <v>3</v>
      </c>
      <c r="G1836" s="59">
        <f>VLOOKUP(B1836,'[3]COM DESONERAÇÃO'!$B$12:$H$2288,6,FALSE)</f>
        <v>19.62</v>
      </c>
      <c r="H1836" s="60">
        <f t="shared" si="33"/>
        <v>58.86</v>
      </c>
    </row>
    <row r="1837" spans="1:8" x14ac:dyDescent="0.25">
      <c r="A1837" s="55" t="s">
        <v>5439</v>
      </c>
      <c r="B1837" s="56" t="s">
        <v>5440</v>
      </c>
      <c r="C1837" s="57" t="s">
        <v>5441</v>
      </c>
      <c r="D1837" s="56" t="s">
        <v>6792</v>
      </c>
      <c r="E1837" s="56" t="s">
        <v>68</v>
      </c>
      <c r="F1837" s="58">
        <v>3</v>
      </c>
      <c r="G1837" s="59">
        <f>VLOOKUP(B1837,'[3]COM DESONERAÇÃO'!$B$12:$H$2288,6,FALSE)</f>
        <v>13.29</v>
      </c>
      <c r="H1837" s="60">
        <f t="shared" si="33"/>
        <v>39.869999999999997</v>
      </c>
    </row>
    <row r="1838" spans="1:8" x14ac:dyDescent="0.25">
      <c r="A1838" s="55" t="s">
        <v>5442</v>
      </c>
      <c r="B1838" s="56" t="s">
        <v>5443</v>
      </c>
      <c r="C1838" s="57" t="s">
        <v>5444</v>
      </c>
      <c r="D1838" s="56" t="s">
        <v>6792</v>
      </c>
      <c r="E1838" s="56" t="s">
        <v>68</v>
      </c>
      <c r="F1838" s="58">
        <v>3</v>
      </c>
      <c r="G1838" s="59">
        <f>VLOOKUP(B1838,'[3]COM DESONERAÇÃO'!$B$12:$H$2288,6,FALSE)</f>
        <v>13.86</v>
      </c>
      <c r="H1838" s="60">
        <f t="shared" si="33"/>
        <v>41.58</v>
      </c>
    </row>
    <row r="1839" spans="1:8" x14ac:dyDescent="0.25">
      <c r="A1839" s="55" t="s">
        <v>5445</v>
      </c>
      <c r="B1839" s="56" t="s">
        <v>5446</v>
      </c>
      <c r="C1839" s="57" t="s">
        <v>5447</v>
      </c>
      <c r="D1839" s="56" t="s">
        <v>6792</v>
      </c>
      <c r="E1839" s="56" t="s">
        <v>68</v>
      </c>
      <c r="F1839" s="58">
        <v>3</v>
      </c>
      <c r="G1839" s="59">
        <f>VLOOKUP(B1839,'[3]COM DESONERAÇÃO'!$B$12:$H$2288,6,FALSE)</f>
        <v>16.79</v>
      </c>
      <c r="H1839" s="60">
        <f t="shared" si="33"/>
        <v>50.37</v>
      </c>
    </row>
    <row r="1840" spans="1:8" x14ac:dyDescent="0.25">
      <c r="A1840" s="55" t="s">
        <v>5448</v>
      </c>
      <c r="B1840" s="56" t="s">
        <v>5449</v>
      </c>
      <c r="C1840" s="57" t="s">
        <v>5450</v>
      </c>
      <c r="D1840" s="56" t="s">
        <v>6792</v>
      </c>
      <c r="E1840" s="56" t="s">
        <v>68</v>
      </c>
      <c r="F1840" s="58">
        <v>3</v>
      </c>
      <c r="G1840" s="59">
        <f>VLOOKUP(B1840,'[3]COM DESONERAÇÃO'!$B$12:$H$2288,6,FALSE)</f>
        <v>17.920000000000002</v>
      </c>
      <c r="H1840" s="60">
        <f t="shared" si="33"/>
        <v>53.76</v>
      </c>
    </row>
    <row r="1841" spans="1:8" x14ac:dyDescent="0.25">
      <c r="A1841" s="55" t="s">
        <v>5451</v>
      </c>
      <c r="B1841" s="56" t="s">
        <v>5452</v>
      </c>
      <c r="C1841" s="57" t="s">
        <v>5453</v>
      </c>
      <c r="D1841" s="56" t="s">
        <v>6792</v>
      </c>
      <c r="E1841" s="56" t="s">
        <v>12</v>
      </c>
      <c r="F1841" s="58">
        <v>14</v>
      </c>
      <c r="G1841" s="59">
        <f>VLOOKUP(B1841,'[3]COM DESONERAÇÃO'!$B$12:$H$2288,6,FALSE)</f>
        <v>10.220000000000001</v>
      </c>
      <c r="H1841" s="60">
        <f t="shared" si="33"/>
        <v>143.08000000000001</v>
      </c>
    </row>
    <row r="1842" spans="1:8" ht="16.5" x14ac:dyDescent="0.25">
      <c r="A1842" s="55" t="s">
        <v>5454</v>
      </c>
      <c r="B1842" s="56" t="s">
        <v>5455</v>
      </c>
      <c r="C1842" s="57" t="s">
        <v>5456</v>
      </c>
      <c r="D1842" s="56" t="s">
        <v>11</v>
      </c>
      <c r="E1842" s="56" t="s">
        <v>12</v>
      </c>
      <c r="F1842" s="58">
        <v>2</v>
      </c>
      <c r="G1842" s="59">
        <f>VLOOKUP(B1842,'[3]COM DESONERAÇÃO'!$B$12:$H$2288,6,FALSE)</f>
        <v>10.64</v>
      </c>
      <c r="H1842" s="60">
        <f t="shared" si="33"/>
        <v>21.28</v>
      </c>
    </row>
    <row r="1843" spans="1:8" ht="16.5" x14ac:dyDescent="0.25">
      <c r="A1843" s="55" t="s">
        <v>5457</v>
      </c>
      <c r="B1843" s="56" t="s">
        <v>5458</v>
      </c>
      <c r="C1843" s="57" t="s">
        <v>5459</v>
      </c>
      <c r="D1843" s="56" t="s">
        <v>11</v>
      </c>
      <c r="E1843" s="56" t="s">
        <v>12</v>
      </c>
      <c r="F1843" s="58">
        <v>150</v>
      </c>
      <c r="G1843" s="59">
        <f>VLOOKUP(B1843,'[3]COM DESONERAÇÃO'!$B$12:$H$2288,6,FALSE)</f>
        <v>12.03</v>
      </c>
      <c r="H1843" s="60">
        <f t="shared" si="33"/>
        <v>1804.5</v>
      </c>
    </row>
    <row r="1844" spans="1:8" x14ac:dyDescent="0.25">
      <c r="A1844" s="55" t="s">
        <v>5460</v>
      </c>
      <c r="B1844" s="56" t="s">
        <v>5461</v>
      </c>
      <c r="C1844" s="57" t="s">
        <v>5462</v>
      </c>
      <c r="D1844" s="56" t="s">
        <v>6792</v>
      </c>
      <c r="E1844" s="56" t="s">
        <v>12</v>
      </c>
      <c r="F1844" s="58">
        <v>2</v>
      </c>
      <c r="G1844" s="59">
        <f>VLOOKUP(B1844,'[3]COM DESONERAÇÃO'!$B$12:$H$2288,6,FALSE)</f>
        <v>27.61</v>
      </c>
      <c r="H1844" s="60">
        <f t="shared" si="33"/>
        <v>55.22</v>
      </c>
    </row>
    <row r="1845" spans="1:8" x14ac:dyDescent="0.25">
      <c r="A1845" s="55" t="s">
        <v>5463</v>
      </c>
      <c r="B1845" s="56" t="s">
        <v>5464</v>
      </c>
      <c r="C1845" s="57" t="s">
        <v>5465</v>
      </c>
      <c r="D1845" s="56" t="s">
        <v>6792</v>
      </c>
      <c r="E1845" s="56" t="s">
        <v>12</v>
      </c>
      <c r="F1845" s="58">
        <v>4</v>
      </c>
      <c r="G1845" s="59">
        <f>VLOOKUP(B1845,'[3]COM DESONERAÇÃO'!$B$12:$H$2288,6,FALSE)</f>
        <v>26.21</v>
      </c>
      <c r="H1845" s="60">
        <f t="shared" si="33"/>
        <v>104.84</v>
      </c>
    </row>
    <row r="1846" spans="1:8" ht="16.5" x14ac:dyDescent="0.25">
      <c r="A1846" s="55" t="s">
        <v>5466</v>
      </c>
      <c r="B1846" s="56" t="s">
        <v>5467</v>
      </c>
      <c r="C1846" s="57" t="s">
        <v>5468</v>
      </c>
      <c r="D1846" s="56" t="s">
        <v>11</v>
      </c>
      <c r="E1846" s="56" t="s">
        <v>12</v>
      </c>
      <c r="F1846" s="58">
        <v>179</v>
      </c>
      <c r="G1846" s="59">
        <f>VLOOKUP(B1846,'[3]COM DESONERAÇÃO'!$B$12:$H$2288,6,FALSE)</f>
        <v>2.36</v>
      </c>
      <c r="H1846" s="60">
        <f t="shared" si="33"/>
        <v>422.44</v>
      </c>
    </row>
    <row r="1847" spans="1:8" x14ac:dyDescent="0.25">
      <c r="A1847" s="55" t="s">
        <v>5469</v>
      </c>
      <c r="B1847" s="56" t="s">
        <v>5470</v>
      </c>
      <c r="C1847" s="57" t="s">
        <v>5471</v>
      </c>
      <c r="D1847" s="56" t="s">
        <v>6792</v>
      </c>
      <c r="E1847" s="56" t="s">
        <v>12</v>
      </c>
      <c r="F1847" s="58">
        <v>378</v>
      </c>
      <c r="G1847" s="59">
        <f>VLOOKUP(B1847,'[3]COM DESONERAÇÃO'!$B$12:$H$2288,6,FALSE)</f>
        <v>40.79</v>
      </c>
      <c r="H1847" s="60">
        <f t="shared" si="33"/>
        <v>15418.62</v>
      </c>
    </row>
    <row r="1848" spans="1:8" x14ac:dyDescent="0.25">
      <c r="A1848" s="55" t="s">
        <v>5472</v>
      </c>
      <c r="B1848" s="56" t="s">
        <v>5473</v>
      </c>
      <c r="C1848" s="57" t="s">
        <v>5474</v>
      </c>
      <c r="D1848" s="56" t="s">
        <v>6792</v>
      </c>
      <c r="E1848" s="56" t="s">
        <v>12</v>
      </c>
      <c r="F1848" s="58">
        <v>2</v>
      </c>
      <c r="G1848" s="59">
        <f>VLOOKUP(B1848,'[3]COM DESONERAÇÃO'!$B$12:$H$2288,6,FALSE)</f>
        <v>15.72</v>
      </c>
      <c r="H1848" s="60">
        <f t="shared" si="33"/>
        <v>31.44</v>
      </c>
    </row>
    <row r="1849" spans="1:8" x14ac:dyDescent="0.25">
      <c r="A1849" s="55" t="s">
        <v>5475</v>
      </c>
      <c r="B1849" s="56" t="s">
        <v>5476</v>
      </c>
      <c r="C1849" s="57" t="s">
        <v>5477</v>
      </c>
      <c r="D1849" s="56" t="s">
        <v>6792</v>
      </c>
      <c r="E1849" s="56" t="s">
        <v>12</v>
      </c>
      <c r="F1849" s="58">
        <v>5</v>
      </c>
      <c r="G1849" s="59">
        <f>VLOOKUP(B1849,'[3]COM DESONERAÇÃO'!$B$12:$H$2288,6,FALSE)</f>
        <v>29.48</v>
      </c>
      <c r="H1849" s="60">
        <f t="shared" si="33"/>
        <v>147.4</v>
      </c>
    </row>
    <row r="1850" spans="1:8" ht="16.5" x14ac:dyDescent="0.25">
      <c r="A1850" s="55" t="s">
        <v>5478</v>
      </c>
      <c r="B1850" s="56" t="s">
        <v>5479</v>
      </c>
      <c r="C1850" s="57" t="s">
        <v>5480</v>
      </c>
      <c r="D1850" s="56" t="s">
        <v>11</v>
      </c>
      <c r="E1850" s="56" t="s">
        <v>12</v>
      </c>
      <c r="F1850" s="58">
        <v>2</v>
      </c>
      <c r="G1850" s="59">
        <f>VLOOKUP(B1850,'[3]COM DESONERAÇÃO'!$B$12:$H$2288,6,FALSE)</f>
        <v>29.95</v>
      </c>
      <c r="H1850" s="60">
        <f t="shared" si="33"/>
        <v>59.9</v>
      </c>
    </row>
    <row r="1851" spans="1:8" x14ac:dyDescent="0.25">
      <c r="A1851" s="55" t="s">
        <v>5481</v>
      </c>
      <c r="B1851" s="56" t="s">
        <v>5482</v>
      </c>
      <c r="C1851" s="57" t="s">
        <v>5483</v>
      </c>
      <c r="D1851" s="56" t="s">
        <v>6792</v>
      </c>
      <c r="E1851" s="56" t="s">
        <v>12</v>
      </c>
      <c r="F1851" s="58">
        <v>2</v>
      </c>
      <c r="G1851" s="59">
        <f>VLOOKUP(B1851,'[3]COM DESONERAÇÃO'!$B$12:$H$2288,6,FALSE)</f>
        <v>27.7</v>
      </c>
      <c r="H1851" s="60">
        <f t="shared" si="33"/>
        <v>55.4</v>
      </c>
    </row>
    <row r="1852" spans="1:8" x14ac:dyDescent="0.25">
      <c r="A1852" s="55" t="s">
        <v>5484</v>
      </c>
      <c r="B1852" s="56" t="s">
        <v>5485</v>
      </c>
      <c r="C1852" s="57" t="s">
        <v>5486</v>
      </c>
      <c r="D1852" s="56" t="s">
        <v>6792</v>
      </c>
      <c r="E1852" s="56" t="s">
        <v>12</v>
      </c>
      <c r="F1852" s="58">
        <v>5</v>
      </c>
      <c r="G1852" s="59">
        <f>VLOOKUP(B1852,'[3]COM DESONERAÇÃO'!$B$12:$H$2288,6,FALSE)</f>
        <v>15.05</v>
      </c>
      <c r="H1852" s="60">
        <f t="shared" si="33"/>
        <v>75.25</v>
      </c>
    </row>
    <row r="1853" spans="1:8" ht="16.5" x14ac:dyDescent="0.25">
      <c r="A1853" s="55" t="s">
        <v>5487</v>
      </c>
      <c r="B1853" s="56" t="s">
        <v>5488</v>
      </c>
      <c r="C1853" s="57" t="s">
        <v>5489</v>
      </c>
      <c r="D1853" s="56" t="s">
        <v>6792</v>
      </c>
      <c r="E1853" s="56" t="s">
        <v>12</v>
      </c>
      <c r="F1853" s="58">
        <v>2</v>
      </c>
      <c r="G1853" s="59">
        <f>VLOOKUP(B1853,'[3]COM DESONERAÇÃO'!$B$12:$H$2288,6,FALSE)</f>
        <v>27.22</v>
      </c>
      <c r="H1853" s="60">
        <f t="shared" si="33"/>
        <v>54.44</v>
      </c>
    </row>
    <row r="1854" spans="1:8" x14ac:dyDescent="0.25">
      <c r="A1854" s="55" t="s">
        <v>5490</v>
      </c>
      <c r="B1854" s="56" t="s">
        <v>5491</v>
      </c>
      <c r="C1854" s="57" t="s">
        <v>5492</v>
      </c>
      <c r="D1854" s="56" t="s">
        <v>6792</v>
      </c>
      <c r="E1854" s="56" t="s">
        <v>12</v>
      </c>
      <c r="F1854" s="58">
        <v>2</v>
      </c>
      <c r="G1854" s="59">
        <f>VLOOKUP(B1854,'[3]COM DESONERAÇÃO'!$B$12:$H$2288,6,FALSE)</f>
        <v>12.21</v>
      </c>
      <c r="H1854" s="60">
        <f t="shared" si="33"/>
        <v>24.42</v>
      </c>
    </row>
    <row r="1855" spans="1:8" x14ac:dyDescent="0.25">
      <c r="A1855" s="55" t="s">
        <v>5493</v>
      </c>
      <c r="B1855" s="56" t="s">
        <v>5494</v>
      </c>
      <c r="C1855" s="57" t="s">
        <v>5495</v>
      </c>
      <c r="D1855" s="56" t="s">
        <v>6792</v>
      </c>
      <c r="E1855" s="56" t="s">
        <v>12</v>
      </c>
      <c r="F1855" s="58">
        <v>2</v>
      </c>
      <c r="G1855" s="59">
        <f>VLOOKUP(B1855,'[3]COM DESONERAÇÃO'!$B$12:$H$2288,6,FALSE)</f>
        <v>26.44</v>
      </c>
      <c r="H1855" s="60">
        <f t="shared" si="33"/>
        <v>52.88</v>
      </c>
    </row>
    <row r="1856" spans="1:8" x14ac:dyDescent="0.25">
      <c r="A1856" s="55" t="s">
        <v>5496</v>
      </c>
      <c r="B1856" s="56" t="s">
        <v>5497</v>
      </c>
      <c r="C1856" s="57" t="s">
        <v>5498</v>
      </c>
      <c r="D1856" s="56" t="s">
        <v>6792</v>
      </c>
      <c r="E1856" s="56" t="s">
        <v>698</v>
      </c>
      <c r="F1856" s="58">
        <v>2</v>
      </c>
      <c r="G1856" s="59">
        <f>VLOOKUP(B1856,'[3]COM DESONERAÇÃO'!$B$12:$H$2288,6,FALSE)</f>
        <v>15.9</v>
      </c>
      <c r="H1856" s="60">
        <f t="shared" si="33"/>
        <v>31.8</v>
      </c>
    </row>
    <row r="1857" spans="1:8" ht="24.75" x14ac:dyDescent="0.25">
      <c r="A1857" s="55" t="s">
        <v>5499</v>
      </c>
      <c r="B1857" s="56" t="s">
        <v>5500</v>
      </c>
      <c r="C1857" s="57" t="s">
        <v>5501</v>
      </c>
      <c r="D1857" s="56" t="s">
        <v>11</v>
      </c>
      <c r="E1857" s="56" t="s">
        <v>68</v>
      </c>
      <c r="F1857" s="58">
        <v>600</v>
      </c>
      <c r="G1857" s="59">
        <f>VLOOKUP(B1857,'[3]COM DESONERAÇÃO'!$B$12:$H$2288,6,FALSE)</f>
        <v>12.43</v>
      </c>
      <c r="H1857" s="60">
        <f t="shared" si="33"/>
        <v>7458</v>
      </c>
    </row>
    <row r="1858" spans="1:8" x14ac:dyDescent="0.25">
      <c r="A1858" s="55" t="s">
        <v>5502</v>
      </c>
      <c r="B1858" s="56" t="s">
        <v>5503</v>
      </c>
      <c r="C1858" s="57" t="s">
        <v>5327</v>
      </c>
      <c r="D1858" s="56" t="s">
        <v>6792</v>
      </c>
      <c r="E1858" s="56" t="s">
        <v>12</v>
      </c>
      <c r="F1858" s="58">
        <v>10</v>
      </c>
      <c r="G1858" s="59">
        <f>VLOOKUP(B1858,'[3]COM DESONERAÇÃO'!$B$12:$H$2288,6,FALSE)</f>
        <v>28.47</v>
      </c>
      <c r="H1858" s="60">
        <f t="shared" si="33"/>
        <v>284.7</v>
      </c>
    </row>
    <row r="1859" spans="1:8" x14ac:dyDescent="0.25">
      <c r="A1859" s="55" t="s">
        <v>5504</v>
      </c>
      <c r="B1859" s="56" t="s">
        <v>5505</v>
      </c>
      <c r="C1859" s="57" t="s">
        <v>5506</v>
      </c>
      <c r="D1859" s="56" t="s">
        <v>6792</v>
      </c>
      <c r="E1859" s="56" t="s">
        <v>12</v>
      </c>
      <c r="F1859" s="58">
        <v>5</v>
      </c>
      <c r="G1859" s="59">
        <f>VLOOKUP(B1859,'[3]COM DESONERAÇÃO'!$B$12:$H$2288,6,FALSE)</f>
        <v>2.14</v>
      </c>
      <c r="H1859" s="60">
        <f t="shared" si="33"/>
        <v>10.7</v>
      </c>
    </row>
    <row r="1860" spans="1:8" x14ac:dyDescent="0.25">
      <c r="A1860" s="55" t="s">
        <v>5507</v>
      </c>
      <c r="B1860" s="56" t="s">
        <v>5508</v>
      </c>
      <c r="C1860" s="57" t="s">
        <v>5509</v>
      </c>
      <c r="D1860" s="56" t="s">
        <v>6792</v>
      </c>
      <c r="E1860" s="56" t="s">
        <v>12</v>
      </c>
      <c r="F1860" s="58">
        <v>111</v>
      </c>
      <c r="G1860" s="59">
        <f>VLOOKUP(B1860,'[3]COM DESONERAÇÃO'!$B$12:$H$2288,6,FALSE)</f>
        <v>4.05</v>
      </c>
      <c r="H1860" s="60">
        <f t="shared" si="33"/>
        <v>449.55</v>
      </c>
    </row>
    <row r="1861" spans="1:8" x14ac:dyDescent="0.25">
      <c r="A1861" s="55" t="s">
        <v>5510</v>
      </c>
      <c r="B1861" s="56" t="s">
        <v>5511</v>
      </c>
      <c r="C1861" s="57" t="s">
        <v>5512</v>
      </c>
      <c r="D1861" s="56" t="s">
        <v>6792</v>
      </c>
      <c r="E1861" s="56" t="s">
        <v>12</v>
      </c>
      <c r="F1861" s="58">
        <v>5</v>
      </c>
      <c r="G1861" s="59">
        <f>VLOOKUP(B1861,'[3]COM DESONERAÇÃO'!$B$12:$H$2288,6,FALSE)</f>
        <v>5.71</v>
      </c>
      <c r="H1861" s="60">
        <f t="shared" si="33"/>
        <v>28.55</v>
      </c>
    </row>
    <row r="1862" spans="1:8" x14ac:dyDescent="0.25">
      <c r="A1862" s="55" t="s">
        <v>5513</v>
      </c>
      <c r="B1862" s="56" t="s">
        <v>5514</v>
      </c>
      <c r="C1862" s="57" t="s">
        <v>5515</v>
      </c>
      <c r="D1862" s="56" t="s">
        <v>6792</v>
      </c>
      <c r="E1862" s="56" t="s">
        <v>12</v>
      </c>
      <c r="F1862" s="58">
        <v>4</v>
      </c>
      <c r="G1862" s="59">
        <f>VLOOKUP(B1862,'[3]COM DESONERAÇÃO'!$B$12:$H$2288,6,FALSE)</f>
        <v>6.93</v>
      </c>
      <c r="H1862" s="60">
        <f t="shared" si="33"/>
        <v>27.72</v>
      </c>
    </row>
    <row r="1863" spans="1:8" ht="16.5" x14ac:dyDescent="0.25">
      <c r="A1863" s="55" t="s">
        <v>5516</v>
      </c>
      <c r="B1863" s="56" t="s">
        <v>5517</v>
      </c>
      <c r="C1863" s="57" t="s">
        <v>5518</v>
      </c>
      <c r="D1863" s="56" t="s">
        <v>6792</v>
      </c>
      <c r="E1863" s="56" t="s">
        <v>68</v>
      </c>
      <c r="F1863" s="58">
        <v>2</v>
      </c>
      <c r="G1863" s="59">
        <f>VLOOKUP(B1863,'[3]COM DESONERAÇÃO'!$B$12:$H$2288,6,FALSE)</f>
        <v>1.1399999999999999</v>
      </c>
      <c r="H1863" s="60">
        <f t="shared" si="33"/>
        <v>2.2799999999999998</v>
      </c>
    </row>
    <row r="1864" spans="1:8" ht="16.5" x14ac:dyDescent="0.25">
      <c r="A1864" s="55" t="s">
        <v>5519</v>
      </c>
      <c r="B1864" s="56" t="s">
        <v>5520</v>
      </c>
      <c r="C1864" s="57" t="s">
        <v>5521</v>
      </c>
      <c r="D1864" s="56" t="s">
        <v>6792</v>
      </c>
      <c r="E1864" s="56" t="s">
        <v>12</v>
      </c>
      <c r="F1864" s="58">
        <v>5</v>
      </c>
      <c r="G1864" s="59">
        <f>VLOOKUP(B1864,'[3]COM DESONERAÇÃO'!$B$12:$H$2288,6,FALSE)</f>
        <v>8.8699999999999992</v>
      </c>
      <c r="H1864" s="60">
        <f t="shared" si="33"/>
        <v>44.35</v>
      </c>
    </row>
    <row r="1865" spans="1:8" x14ac:dyDescent="0.25">
      <c r="A1865" s="55" t="s">
        <v>5522</v>
      </c>
      <c r="B1865" s="56" t="s">
        <v>5523</v>
      </c>
      <c r="C1865" s="57" t="s">
        <v>5524</v>
      </c>
      <c r="D1865" s="56" t="s">
        <v>6792</v>
      </c>
      <c r="E1865" s="56" t="s">
        <v>12</v>
      </c>
      <c r="F1865" s="58">
        <v>2</v>
      </c>
      <c r="G1865" s="59">
        <f>VLOOKUP(B1865,'[3]COM DESONERAÇÃO'!$B$12:$H$2288,6,FALSE)</f>
        <v>8.8699999999999992</v>
      </c>
      <c r="H1865" s="60">
        <f t="shared" si="33"/>
        <v>17.739999999999998</v>
      </c>
    </row>
    <row r="1866" spans="1:8" x14ac:dyDescent="0.25">
      <c r="A1866" s="55" t="s">
        <v>5525</v>
      </c>
      <c r="B1866" s="56" t="s">
        <v>5526</v>
      </c>
      <c r="C1866" s="57" t="s">
        <v>5527</v>
      </c>
      <c r="D1866" s="56" t="s">
        <v>6792</v>
      </c>
      <c r="E1866" s="56" t="s">
        <v>12</v>
      </c>
      <c r="F1866" s="58">
        <v>5</v>
      </c>
      <c r="G1866" s="59">
        <f>VLOOKUP(B1866,'[3]COM DESONERAÇÃO'!$B$12:$H$2288,6,FALSE)</f>
        <v>8.8699999999999992</v>
      </c>
      <c r="H1866" s="60">
        <f t="shared" si="33"/>
        <v>44.35</v>
      </c>
    </row>
    <row r="1867" spans="1:8" ht="16.5" x14ac:dyDescent="0.25">
      <c r="A1867" s="55" t="s">
        <v>5528</v>
      </c>
      <c r="B1867" s="56" t="s">
        <v>5529</v>
      </c>
      <c r="C1867" s="57" t="s">
        <v>5530</v>
      </c>
      <c r="D1867" s="56" t="s">
        <v>6792</v>
      </c>
      <c r="E1867" s="56" t="s">
        <v>68</v>
      </c>
      <c r="F1867" s="58">
        <v>2</v>
      </c>
      <c r="G1867" s="59">
        <f>VLOOKUP(B1867,'[3]COM DESONERAÇÃO'!$B$12:$H$2288,6,FALSE)</f>
        <v>1.78</v>
      </c>
      <c r="H1867" s="60">
        <f t="shared" si="33"/>
        <v>3.56</v>
      </c>
    </row>
    <row r="1868" spans="1:8" x14ac:dyDescent="0.25">
      <c r="A1868" s="55" t="s">
        <v>5531</v>
      </c>
      <c r="B1868" s="56" t="s">
        <v>5532</v>
      </c>
      <c r="C1868" s="57" t="s">
        <v>5533</v>
      </c>
      <c r="D1868" s="56" t="s">
        <v>6792</v>
      </c>
      <c r="E1868" s="56" t="s">
        <v>12</v>
      </c>
      <c r="F1868" s="58">
        <v>16</v>
      </c>
      <c r="G1868" s="59">
        <f>VLOOKUP(B1868,'[3]COM DESONERAÇÃO'!$B$12:$H$2288,6,FALSE)</f>
        <v>26.14</v>
      </c>
      <c r="H1868" s="60">
        <f t="shared" si="33"/>
        <v>418.24</v>
      </c>
    </row>
    <row r="1869" spans="1:8" x14ac:dyDescent="0.25">
      <c r="A1869" s="55" t="s">
        <v>5534</v>
      </c>
      <c r="B1869" s="56" t="s">
        <v>5535</v>
      </c>
      <c r="C1869" s="57" t="s">
        <v>5536</v>
      </c>
      <c r="D1869" s="56" t="s">
        <v>6792</v>
      </c>
      <c r="E1869" s="56" t="s">
        <v>12</v>
      </c>
      <c r="F1869" s="58">
        <v>5</v>
      </c>
      <c r="G1869" s="59">
        <f>VLOOKUP(B1869,'[3]COM DESONERAÇÃO'!$B$12:$H$2288,6,FALSE)</f>
        <v>25.97</v>
      </c>
      <c r="H1869" s="60">
        <f t="shared" si="33"/>
        <v>129.85</v>
      </c>
    </row>
    <row r="1870" spans="1:8" x14ac:dyDescent="0.25">
      <c r="A1870" s="55" t="s">
        <v>5537</v>
      </c>
      <c r="B1870" s="56" t="s">
        <v>5538</v>
      </c>
      <c r="C1870" s="57" t="s">
        <v>5539</v>
      </c>
      <c r="D1870" s="56" t="s">
        <v>6792</v>
      </c>
      <c r="E1870" s="56" t="s">
        <v>12</v>
      </c>
      <c r="F1870" s="58">
        <v>3</v>
      </c>
      <c r="G1870" s="59">
        <f>VLOOKUP(B1870,'[3]COM DESONERAÇÃO'!$B$12:$H$2288,6,FALSE)</f>
        <v>19.21</v>
      </c>
      <c r="H1870" s="60">
        <f t="shared" si="33"/>
        <v>57.63</v>
      </c>
    </row>
    <row r="1871" spans="1:8" x14ac:dyDescent="0.25">
      <c r="A1871" s="55" t="s">
        <v>5540</v>
      </c>
      <c r="B1871" s="56" t="s">
        <v>5541</v>
      </c>
      <c r="C1871" s="57" t="s">
        <v>5542</v>
      </c>
      <c r="D1871" s="56" t="s">
        <v>6792</v>
      </c>
      <c r="E1871" s="56" t="s">
        <v>12</v>
      </c>
      <c r="F1871" s="61">
        <v>3000</v>
      </c>
      <c r="G1871" s="59">
        <f>VLOOKUP(B1871,'[3]COM DESONERAÇÃO'!$B$12:$H$2288,6,FALSE)</f>
        <v>22.88</v>
      </c>
      <c r="H1871" s="60">
        <f t="shared" si="33"/>
        <v>68640</v>
      </c>
    </row>
    <row r="1872" spans="1:8" x14ac:dyDescent="0.25">
      <c r="A1872" s="55" t="s">
        <v>5543</v>
      </c>
      <c r="B1872" s="56" t="s">
        <v>5544</v>
      </c>
      <c r="C1872" s="57" t="s">
        <v>5545</v>
      </c>
      <c r="D1872" s="56" t="s">
        <v>6792</v>
      </c>
      <c r="E1872" s="56" t="s">
        <v>12</v>
      </c>
      <c r="F1872" s="61">
        <v>6000</v>
      </c>
      <c r="G1872" s="59">
        <f>VLOOKUP(B1872,'[3]COM DESONERAÇÃO'!$B$12:$H$2288,6,FALSE)</f>
        <v>17.75</v>
      </c>
      <c r="H1872" s="60">
        <f t="shared" si="33"/>
        <v>106500</v>
      </c>
    </row>
    <row r="1873" spans="1:8" x14ac:dyDescent="0.25">
      <c r="A1873" s="55" t="s">
        <v>5546</v>
      </c>
      <c r="B1873" s="56" t="s">
        <v>5547</v>
      </c>
      <c r="C1873" s="57" t="s">
        <v>5548</v>
      </c>
      <c r="D1873" s="56" t="s">
        <v>6792</v>
      </c>
      <c r="E1873" s="56" t="s">
        <v>12</v>
      </c>
      <c r="F1873" s="58">
        <v>5</v>
      </c>
      <c r="G1873" s="59">
        <f>VLOOKUP(B1873,'[3]COM DESONERAÇÃO'!$B$12:$H$2288,6,FALSE)</f>
        <v>23.09</v>
      </c>
      <c r="H1873" s="60">
        <f t="shared" si="33"/>
        <v>115.45</v>
      </c>
    </row>
    <row r="1874" spans="1:8" x14ac:dyDescent="0.25">
      <c r="A1874" s="55" t="s">
        <v>5549</v>
      </c>
      <c r="B1874" s="56" t="s">
        <v>5550</v>
      </c>
      <c r="C1874" s="57" t="s">
        <v>5551</v>
      </c>
      <c r="D1874" s="56" t="s">
        <v>6792</v>
      </c>
      <c r="E1874" s="56" t="s">
        <v>12</v>
      </c>
      <c r="F1874" s="58">
        <v>4</v>
      </c>
      <c r="G1874" s="59">
        <f>VLOOKUP(B1874,'[3]COM DESONERAÇÃO'!$B$12:$H$2288,6,FALSE)</f>
        <v>30.31</v>
      </c>
      <c r="H1874" s="60">
        <f t="shared" si="33"/>
        <v>121.24</v>
      </c>
    </row>
    <row r="1875" spans="1:8" x14ac:dyDescent="0.25">
      <c r="A1875" s="55" t="s">
        <v>5552</v>
      </c>
      <c r="B1875" s="56" t="s">
        <v>5553</v>
      </c>
      <c r="C1875" s="57" t="s">
        <v>5554</v>
      </c>
      <c r="D1875" s="56" t="s">
        <v>6792</v>
      </c>
      <c r="E1875" s="56" t="s">
        <v>68</v>
      </c>
      <c r="F1875" s="58">
        <v>5</v>
      </c>
      <c r="G1875" s="59">
        <f>VLOOKUP(B1875,'[3]COM DESONERAÇÃO'!$B$12:$H$2288,6,FALSE)</f>
        <v>4.55</v>
      </c>
      <c r="H1875" s="60">
        <f t="shared" si="33"/>
        <v>22.75</v>
      </c>
    </row>
    <row r="1876" spans="1:8" ht="33" x14ac:dyDescent="0.25">
      <c r="A1876" s="55" t="s">
        <v>5555</v>
      </c>
      <c r="B1876" s="56" t="s">
        <v>5556</v>
      </c>
      <c r="C1876" s="57" t="s">
        <v>5557</v>
      </c>
      <c r="D1876" s="56" t="s">
        <v>11</v>
      </c>
      <c r="E1876" s="56" t="s">
        <v>12</v>
      </c>
      <c r="F1876" s="58">
        <v>5</v>
      </c>
      <c r="G1876" s="59">
        <f>VLOOKUP(B1876,'[3]COM DESONERAÇÃO'!$B$12:$H$2288,6,FALSE)</f>
        <v>28.76</v>
      </c>
      <c r="H1876" s="60">
        <f t="shared" si="33"/>
        <v>143.80000000000001</v>
      </c>
    </row>
    <row r="1877" spans="1:8" x14ac:dyDescent="0.25">
      <c r="A1877" s="55" t="s">
        <v>5558</v>
      </c>
      <c r="B1877" s="56" t="s">
        <v>5559</v>
      </c>
      <c r="C1877" s="57" t="s">
        <v>5560</v>
      </c>
      <c r="D1877" s="56" t="s">
        <v>6792</v>
      </c>
      <c r="E1877" s="56" t="s">
        <v>12</v>
      </c>
      <c r="F1877" s="58">
        <v>2</v>
      </c>
      <c r="G1877" s="59">
        <f>VLOOKUP(B1877,'[3]COM DESONERAÇÃO'!$B$12:$H$2288,6,FALSE)</f>
        <v>8.9</v>
      </c>
      <c r="H1877" s="60">
        <f t="shared" si="33"/>
        <v>17.8</v>
      </c>
    </row>
    <row r="1878" spans="1:8" ht="16.5" x14ac:dyDescent="0.25">
      <c r="A1878" s="55" t="s">
        <v>5561</v>
      </c>
      <c r="B1878" s="56" t="s">
        <v>5563</v>
      </c>
      <c r="C1878" s="57" t="s">
        <v>5564</v>
      </c>
      <c r="D1878" s="56" t="s">
        <v>11</v>
      </c>
      <c r="E1878" s="56" t="s">
        <v>12</v>
      </c>
      <c r="F1878" s="58">
        <v>5</v>
      </c>
      <c r="G1878" s="59">
        <f>VLOOKUP(B1878,'[3]COM DESONERAÇÃO'!$B$12:$H$2288,6,FALSE)</f>
        <v>11.8</v>
      </c>
      <c r="H1878" s="60">
        <f t="shared" si="33"/>
        <v>59</v>
      </c>
    </row>
    <row r="1879" spans="1:8" ht="16.5" x14ac:dyDescent="0.25">
      <c r="A1879" s="55" t="s">
        <v>5562</v>
      </c>
      <c r="B1879" s="56" t="s">
        <v>5566</v>
      </c>
      <c r="C1879" s="57" t="s">
        <v>5567</v>
      </c>
      <c r="D1879" s="56" t="s">
        <v>6792</v>
      </c>
      <c r="E1879" s="56" t="s">
        <v>68</v>
      </c>
      <c r="F1879" s="58">
        <v>5</v>
      </c>
      <c r="G1879" s="59">
        <f>VLOOKUP(B1879,'[3]COM DESONERAÇÃO'!$B$12:$H$2288,6,FALSE)</f>
        <v>3.64</v>
      </c>
      <c r="H1879" s="60">
        <f t="shared" si="33"/>
        <v>18.2</v>
      </c>
    </row>
    <row r="1880" spans="1:8" x14ac:dyDescent="0.25">
      <c r="A1880" s="55" t="s">
        <v>5565</v>
      </c>
      <c r="B1880" s="56" t="s">
        <v>5569</v>
      </c>
      <c r="C1880" s="57" t="s">
        <v>5570</v>
      </c>
      <c r="D1880" s="56" t="s">
        <v>6792</v>
      </c>
      <c r="E1880" s="56" t="s">
        <v>12</v>
      </c>
      <c r="F1880" s="58">
        <v>590</v>
      </c>
      <c r="G1880" s="59">
        <f>VLOOKUP(B1880,'[3]COM DESONERAÇÃO'!$B$12:$H$2288,6,FALSE)</f>
        <v>16.18</v>
      </c>
      <c r="H1880" s="60">
        <f t="shared" si="33"/>
        <v>9546.2000000000007</v>
      </c>
    </row>
    <row r="1881" spans="1:8" x14ac:dyDescent="0.25">
      <c r="A1881" s="55" t="s">
        <v>5568</v>
      </c>
      <c r="B1881" s="56" t="s">
        <v>5572</v>
      </c>
      <c r="C1881" s="57" t="s">
        <v>5573</v>
      </c>
      <c r="D1881" s="56" t="s">
        <v>6792</v>
      </c>
      <c r="E1881" s="56" t="s">
        <v>12</v>
      </c>
      <c r="F1881" s="58">
        <v>1741</v>
      </c>
      <c r="G1881" s="59">
        <f>VLOOKUP(B1881,'[3]COM DESONERAÇÃO'!$B$12:$H$2288,6,FALSE)</f>
        <v>20.94</v>
      </c>
      <c r="H1881" s="60">
        <f t="shared" si="33"/>
        <v>36456.54</v>
      </c>
    </row>
    <row r="1882" spans="1:8" x14ac:dyDescent="0.25">
      <c r="A1882" s="55" t="s">
        <v>5571</v>
      </c>
      <c r="B1882" s="56" t="s">
        <v>5575</v>
      </c>
      <c r="C1882" s="57" t="s">
        <v>5576</v>
      </c>
      <c r="D1882" s="56" t="s">
        <v>6792</v>
      </c>
      <c r="E1882" s="56" t="s">
        <v>12</v>
      </c>
      <c r="F1882" s="58">
        <v>240</v>
      </c>
      <c r="G1882" s="59">
        <f>VLOOKUP(B1882,'[3]COM DESONERAÇÃO'!$B$12:$H$2288,6,FALSE)</f>
        <v>31.61</v>
      </c>
      <c r="H1882" s="60">
        <f t="shared" si="33"/>
        <v>7586.4</v>
      </c>
    </row>
    <row r="1883" spans="1:8" x14ac:dyDescent="0.25">
      <c r="A1883" s="55" t="s">
        <v>5574</v>
      </c>
      <c r="B1883" s="56" t="s">
        <v>5578</v>
      </c>
      <c r="C1883" s="57" t="s">
        <v>5579</v>
      </c>
      <c r="D1883" s="56" t="s">
        <v>6792</v>
      </c>
      <c r="E1883" s="56" t="s">
        <v>12</v>
      </c>
      <c r="F1883" s="58">
        <v>5</v>
      </c>
      <c r="G1883" s="59">
        <f>VLOOKUP(B1883,'[3]COM DESONERAÇÃO'!$B$12:$H$2288,6,FALSE)</f>
        <v>33.57</v>
      </c>
      <c r="H1883" s="60">
        <f t="shared" si="33"/>
        <v>167.85</v>
      </c>
    </row>
    <row r="1884" spans="1:8" x14ac:dyDescent="0.25">
      <c r="A1884" s="55" t="s">
        <v>5577</v>
      </c>
      <c r="B1884" s="56" t="s">
        <v>5581</v>
      </c>
      <c r="C1884" s="57" t="s">
        <v>5582</v>
      </c>
      <c r="D1884" s="56" t="s">
        <v>6792</v>
      </c>
      <c r="E1884" s="56" t="s">
        <v>12</v>
      </c>
      <c r="F1884" s="58">
        <v>5</v>
      </c>
      <c r="G1884" s="59">
        <f>VLOOKUP(B1884,'[3]COM DESONERAÇÃO'!$B$12:$H$2288,6,FALSE)</f>
        <v>20.51</v>
      </c>
      <c r="H1884" s="60">
        <f t="shared" si="33"/>
        <v>102.55</v>
      </c>
    </row>
    <row r="1885" spans="1:8" x14ac:dyDescent="0.25">
      <c r="A1885" s="55" t="s">
        <v>5580</v>
      </c>
      <c r="B1885" s="56" t="s">
        <v>5584</v>
      </c>
      <c r="C1885" s="57" t="s">
        <v>5585</v>
      </c>
      <c r="D1885" s="56" t="s">
        <v>6792</v>
      </c>
      <c r="E1885" s="56" t="s">
        <v>12</v>
      </c>
      <c r="F1885" s="58">
        <v>100</v>
      </c>
      <c r="G1885" s="59">
        <f>VLOOKUP(B1885,'[3]COM DESONERAÇÃO'!$B$12:$H$2288,6,FALSE)</f>
        <v>22.35</v>
      </c>
      <c r="H1885" s="60">
        <f t="shared" si="33"/>
        <v>2235</v>
      </c>
    </row>
    <row r="1886" spans="1:8" x14ac:dyDescent="0.25">
      <c r="A1886" s="55" t="s">
        <v>5583</v>
      </c>
      <c r="B1886" s="56" t="s">
        <v>5587</v>
      </c>
      <c r="C1886" s="57" t="s">
        <v>5588</v>
      </c>
      <c r="D1886" s="56" t="s">
        <v>6792</v>
      </c>
      <c r="E1886" s="56" t="s">
        <v>12</v>
      </c>
      <c r="F1886" s="58">
        <v>200</v>
      </c>
      <c r="G1886" s="59">
        <f>VLOOKUP(B1886,'[3]COM DESONERAÇÃO'!$B$12:$H$2288,6,FALSE)</f>
        <v>23.17</v>
      </c>
      <c r="H1886" s="60">
        <f t="shared" si="33"/>
        <v>4634</v>
      </c>
    </row>
    <row r="1887" spans="1:8" x14ac:dyDescent="0.25">
      <c r="A1887" s="55" t="s">
        <v>5586</v>
      </c>
      <c r="B1887" s="56" t="s">
        <v>5590</v>
      </c>
      <c r="C1887" s="57" t="s">
        <v>5591</v>
      </c>
      <c r="D1887" s="56" t="s">
        <v>6792</v>
      </c>
      <c r="E1887" s="56" t="s">
        <v>12</v>
      </c>
      <c r="F1887" s="58">
        <v>5</v>
      </c>
      <c r="G1887" s="59">
        <f>VLOOKUP(B1887,'[3]COM DESONERAÇÃO'!$B$12:$H$2288,6,FALSE)</f>
        <v>20.61</v>
      </c>
      <c r="H1887" s="60">
        <f t="shared" si="33"/>
        <v>103.05</v>
      </c>
    </row>
    <row r="1888" spans="1:8" x14ac:dyDescent="0.25">
      <c r="A1888" s="55" t="s">
        <v>5589</v>
      </c>
      <c r="B1888" s="56" t="s">
        <v>5593</v>
      </c>
      <c r="C1888" s="57" t="s">
        <v>5594</v>
      </c>
      <c r="D1888" s="56" t="s">
        <v>6792</v>
      </c>
      <c r="E1888" s="56" t="s">
        <v>12</v>
      </c>
      <c r="F1888" s="58">
        <v>392</v>
      </c>
      <c r="G1888" s="59">
        <f>VLOOKUP(B1888,'[3]COM DESONERAÇÃO'!$B$12:$H$2288,6,FALSE)</f>
        <v>19.8</v>
      </c>
      <c r="H1888" s="60">
        <f t="shared" si="33"/>
        <v>7761.6</v>
      </c>
    </row>
    <row r="1889" spans="1:8" x14ac:dyDescent="0.25">
      <c r="A1889" s="55" t="s">
        <v>5592</v>
      </c>
      <c r="B1889" s="56" t="s">
        <v>5596</v>
      </c>
      <c r="C1889" s="57" t="s">
        <v>5597</v>
      </c>
      <c r="D1889" s="56" t="s">
        <v>6792</v>
      </c>
      <c r="E1889" s="56" t="s">
        <v>12</v>
      </c>
      <c r="F1889" s="58">
        <v>5</v>
      </c>
      <c r="G1889" s="59">
        <f>VLOOKUP(B1889,'[3]COM DESONERAÇÃO'!$B$12:$H$2288,6,FALSE)</f>
        <v>18.5</v>
      </c>
      <c r="H1889" s="60">
        <f t="shared" si="33"/>
        <v>92.5</v>
      </c>
    </row>
    <row r="1890" spans="1:8" x14ac:dyDescent="0.25">
      <c r="A1890" s="55" t="s">
        <v>5595</v>
      </c>
      <c r="B1890" s="56" t="s">
        <v>5599</v>
      </c>
      <c r="C1890" s="57" t="s">
        <v>5600</v>
      </c>
      <c r="D1890" s="56" t="s">
        <v>6792</v>
      </c>
      <c r="E1890" s="56" t="s">
        <v>12</v>
      </c>
      <c r="F1890" s="58">
        <v>5</v>
      </c>
      <c r="G1890" s="59">
        <f>VLOOKUP(B1890,'[3]COM DESONERAÇÃO'!$B$12:$H$2288,6,FALSE)</f>
        <v>21.75</v>
      </c>
      <c r="H1890" s="60">
        <f t="shared" si="33"/>
        <v>108.75</v>
      </c>
    </row>
    <row r="1891" spans="1:8" x14ac:dyDescent="0.25">
      <c r="A1891" s="55" t="s">
        <v>5598</v>
      </c>
      <c r="B1891" s="56" t="s">
        <v>5602</v>
      </c>
      <c r="C1891" s="57" t="s">
        <v>5603</v>
      </c>
      <c r="D1891" s="56" t="s">
        <v>6792</v>
      </c>
      <c r="E1891" s="56" t="s">
        <v>12</v>
      </c>
      <c r="F1891" s="58">
        <v>5</v>
      </c>
      <c r="G1891" s="59">
        <f>VLOOKUP(B1891,'[3]COM DESONERAÇÃO'!$B$12:$H$2288,6,FALSE)</f>
        <v>41.97</v>
      </c>
      <c r="H1891" s="60">
        <f t="shared" si="33"/>
        <v>209.85</v>
      </c>
    </row>
    <row r="1892" spans="1:8" x14ac:dyDescent="0.25">
      <c r="A1892" s="55" t="s">
        <v>5601</v>
      </c>
      <c r="B1892" s="56" t="s">
        <v>5605</v>
      </c>
      <c r="C1892" s="57" t="s">
        <v>5606</v>
      </c>
      <c r="D1892" s="56" t="s">
        <v>6792</v>
      </c>
      <c r="E1892" s="56" t="s">
        <v>12</v>
      </c>
      <c r="F1892" s="58">
        <v>5</v>
      </c>
      <c r="G1892" s="59">
        <f>VLOOKUP(B1892,'[3]COM DESONERAÇÃO'!$B$12:$H$2288,6,FALSE)</f>
        <v>64.84</v>
      </c>
      <c r="H1892" s="60">
        <f t="shared" ref="H1892:H1897" si="34">ROUND(F1892*G1892,2)</f>
        <v>324.2</v>
      </c>
    </row>
    <row r="1893" spans="1:8" x14ac:dyDescent="0.25">
      <c r="A1893" s="55" t="s">
        <v>5604</v>
      </c>
      <c r="B1893" s="56" t="s">
        <v>5608</v>
      </c>
      <c r="C1893" s="57" t="s">
        <v>5609</v>
      </c>
      <c r="D1893" s="56" t="s">
        <v>6792</v>
      </c>
      <c r="E1893" s="56" t="s">
        <v>12</v>
      </c>
      <c r="F1893" s="58">
        <v>5</v>
      </c>
      <c r="G1893" s="59">
        <f>VLOOKUP(B1893,'[3]COM DESONERAÇÃO'!$B$12:$H$2288,6,FALSE)</f>
        <v>12.89</v>
      </c>
      <c r="H1893" s="60">
        <f t="shared" si="34"/>
        <v>64.45</v>
      </c>
    </row>
    <row r="1894" spans="1:8" x14ac:dyDescent="0.25">
      <c r="A1894" s="55" t="s">
        <v>5607</v>
      </c>
      <c r="B1894" s="56" t="s">
        <v>5611</v>
      </c>
      <c r="C1894" s="57" t="s">
        <v>5612</v>
      </c>
      <c r="D1894" s="56" t="s">
        <v>6792</v>
      </c>
      <c r="E1894" s="56" t="s">
        <v>12</v>
      </c>
      <c r="F1894" s="58">
        <v>5</v>
      </c>
      <c r="G1894" s="59">
        <f>VLOOKUP(B1894,'[3]COM DESONERAÇÃO'!$B$12:$H$2288,6,FALSE)</f>
        <v>25.4</v>
      </c>
      <c r="H1894" s="60">
        <f t="shared" si="34"/>
        <v>127</v>
      </c>
    </row>
    <row r="1895" spans="1:8" x14ac:dyDescent="0.25">
      <c r="A1895" s="55" t="s">
        <v>5610</v>
      </c>
      <c r="B1895" s="56" t="s">
        <v>5614</v>
      </c>
      <c r="C1895" s="57" t="s">
        <v>5615</v>
      </c>
      <c r="D1895" s="56" t="s">
        <v>6792</v>
      </c>
      <c r="E1895" s="56" t="s">
        <v>12</v>
      </c>
      <c r="F1895" s="58">
        <v>13</v>
      </c>
      <c r="G1895" s="59">
        <f>VLOOKUP(B1895,'[3]COM DESONERAÇÃO'!$B$12:$H$2288,6,FALSE)</f>
        <v>14.05</v>
      </c>
      <c r="H1895" s="60">
        <f t="shared" si="34"/>
        <v>182.65</v>
      </c>
    </row>
    <row r="1896" spans="1:8" x14ac:dyDescent="0.25">
      <c r="A1896" s="55" t="s">
        <v>5613</v>
      </c>
      <c r="B1896" s="56" t="s">
        <v>5617</v>
      </c>
      <c r="C1896" s="57" t="s">
        <v>5618</v>
      </c>
      <c r="D1896" s="56" t="s">
        <v>6792</v>
      </c>
      <c r="E1896" s="56" t="s">
        <v>12</v>
      </c>
      <c r="F1896" s="58">
        <v>5</v>
      </c>
      <c r="G1896" s="59">
        <f>VLOOKUP(B1896,'[3]COM DESONERAÇÃO'!$B$12:$H$2288,6,FALSE)</f>
        <v>26.77</v>
      </c>
      <c r="H1896" s="60">
        <f t="shared" si="34"/>
        <v>133.85</v>
      </c>
    </row>
    <row r="1897" spans="1:8" x14ac:dyDescent="0.25">
      <c r="A1897" s="55" t="s">
        <v>5616</v>
      </c>
      <c r="B1897" s="56" t="s">
        <v>5619</v>
      </c>
      <c r="C1897" s="57" t="s">
        <v>5620</v>
      </c>
      <c r="D1897" s="56" t="s">
        <v>6792</v>
      </c>
      <c r="E1897" s="56" t="s">
        <v>93</v>
      </c>
      <c r="F1897" s="58">
        <v>2</v>
      </c>
      <c r="G1897" s="59">
        <f>VLOOKUP(B1897,'[3]COM DESONERAÇÃO'!$B$12:$H$2288,6,FALSE)</f>
        <v>5.25</v>
      </c>
      <c r="H1897" s="60">
        <f t="shared" si="34"/>
        <v>10.5</v>
      </c>
    </row>
    <row r="1898" spans="1:8" x14ac:dyDescent="0.25">
      <c r="A1898" s="53" t="s">
        <v>5621</v>
      </c>
      <c r="B1898" s="105" t="s">
        <v>5622</v>
      </c>
      <c r="C1898" s="105"/>
      <c r="D1898" s="105"/>
      <c r="E1898" s="105"/>
      <c r="F1898" s="105"/>
      <c r="G1898" s="105"/>
      <c r="H1898" s="54">
        <f>SUM(H1899:H2287)</f>
        <v>3278537.86</v>
      </c>
    </row>
    <row r="1899" spans="1:8" ht="16.5" x14ac:dyDescent="0.25">
      <c r="A1899" s="55" t="s">
        <v>5623</v>
      </c>
      <c r="B1899" s="56" t="s">
        <v>5624</v>
      </c>
      <c r="C1899" s="57" t="s">
        <v>5625</v>
      </c>
      <c r="D1899" s="56" t="s">
        <v>6792</v>
      </c>
      <c r="E1899" s="56" t="s">
        <v>68</v>
      </c>
      <c r="F1899" s="58">
        <v>7</v>
      </c>
      <c r="G1899" s="59">
        <f>VLOOKUP(B1899,'[3]COM DESONERAÇÃO'!$B$12:$H$2288,6,FALSE)</f>
        <v>682.74</v>
      </c>
      <c r="H1899" s="60">
        <f t="shared" ref="H1899:H1962" si="35">ROUND(F1899*G1899,2)</f>
        <v>4779.18</v>
      </c>
    </row>
    <row r="1900" spans="1:8" x14ac:dyDescent="0.25">
      <c r="A1900" s="55" t="s">
        <v>5626</v>
      </c>
      <c r="B1900" s="56" t="s">
        <v>5627</v>
      </c>
      <c r="C1900" s="57" t="s">
        <v>5628</v>
      </c>
      <c r="D1900" s="56" t="s">
        <v>6792</v>
      </c>
      <c r="E1900" s="56" t="s">
        <v>68</v>
      </c>
      <c r="F1900" s="58">
        <v>7</v>
      </c>
      <c r="G1900" s="59">
        <f>VLOOKUP(B1900,'[3]COM DESONERAÇÃO'!$B$12:$H$2288,6,FALSE)</f>
        <v>69.569999999999993</v>
      </c>
      <c r="H1900" s="60">
        <f t="shared" si="35"/>
        <v>486.99</v>
      </c>
    </row>
    <row r="1901" spans="1:8" x14ac:dyDescent="0.25">
      <c r="A1901" s="55" t="s">
        <v>5629</v>
      </c>
      <c r="B1901" s="56" t="s">
        <v>5630</v>
      </c>
      <c r="C1901" s="57" t="s">
        <v>5631</v>
      </c>
      <c r="D1901" s="56" t="s">
        <v>6792</v>
      </c>
      <c r="E1901" s="56" t="s">
        <v>68</v>
      </c>
      <c r="F1901" s="58">
        <v>7</v>
      </c>
      <c r="G1901" s="59">
        <f>VLOOKUP(B1901,'[3]COM DESONERAÇÃO'!$B$12:$H$2288,6,FALSE)</f>
        <v>258.85000000000002</v>
      </c>
      <c r="H1901" s="60">
        <f t="shared" si="35"/>
        <v>1811.95</v>
      </c>
    </row>
    <row r="1902" spans="1:8" x14ac:dyDescent="0.25">
      <c r="A1902" s="55" t="s">
        <v>5632</v>
      </c>
      <c r="B1902" s="56" t="s">
        <v>5633</v>
      </c>
      <c r="C1902" s="57" t="s">
        <v>5634</v>
      </c>
      <c r="D1902" s="56" t="s">
        <v>6792</v>
      </c>
      <c r="E1902" s="56" t="s">
        <v>68</v>
      </c>
      <c r="F1902" s="58">
        <v>7</v>
      </c>
      <c r="G1902" s="59">
        <f>VLOOKUP(B1902,'[3]COM DESONERAÇÃO'!$B$12:$H$2288,6,FALSE)</f>
        <v>658.93</v>
      </c>
      <c r="H1902" s="60">
        <f t="shared" si="35"/>
        <v>4612.51</v>
      </c>
    </row>
    <row r="1903" spans="1:8" x14ac:dyDescent="0.25">
      <c r="A1903" s="55" t="s">
        <v>5635</v>
      </c>
      <c r="B1903" s="56" t="s">
        <v>5636</v>
      </c>
      <c r="C1903" s="57" t="s">
        <v>5637</v>
      </c>
      <c r="D1903" s="56" t="s">
        <v>6792</v>
      </c>
      <c r="E1903" s="56" t="s">
        <v>68</v>
      </c>
      <c r="F1903" s="58">
        <v>7</v>
      </c>
      <c r="G1903" s="59">
        <f>VLOOKUP(B1903,'[3]COM DESONERAÇÃO'!$B$12:$H$2288,6,FALSE)</f>
        <v>1071.92</v>
      </c>
      <c r="H1903" s="60">
        <f t="shared" si="35"/>
        <v>7503.44</v>
      </c>
    </row>
    <row r="1904" spans="1:8" x14ac:dyDescent="0.25">
      <c r="A1904" s="55" t="s">
        <v>5638</v>
      </c>
      <c r="B1904" s="56" t="s">
        <v>5639</v>
      </c>
      <c r="C1904" s="57" t="s">
        <v>5640</v>
      </c>
      <c r="D1904" s="56" t="s">
        <v>6792</v>
      </c>
      <c r="E1904" s="56" t="s">
        <v>68</v>
      </c>
      <c r="F1904" s="58">
        <v>9</v>
      </c>
      <c r="G1904" s="59">
        <f>VLOOKUP(B1904,'[3]COM DESONERAÇÃO'!$B$12:$H$2288,6,FALSE)</f>
        <v>1146.6199999999999</v>
      </c>
      <c r="H1904" s="60">
        <f t="shared" si="35"/>
        <v>10319.58</v>
      </c>
    </row>
    <row r="1905" spans="1:8" x14ac:dyDescent="0.25">
      <c r="A1905" s="55" t="s">
        <v>5641</v>
      </c>
      <c r="B1905" s="56" t="s">
        <v>5642</v>
      </c>
      <c r="C1905" s="57" t="s">
        <v>5643</v>
      </c>
      <c r="D1905" s="56" t="s">
        <v>6792</v>
      </c>
      <c r="E1905" s="56" t="s">
        <v>68</v>
      </c>
      <c r="F1905" s="58">
        <v>7</v>
      </c>
      <c r="G1905" s="59">
        <f>VLOOKUP(B1905,'[3]COM DESONERAÇÃO'!$B$12:$H$2288,6,FALSE)</f>
        <v>994.22</v>
      </c>
      <c r="H1905" s="60">
        <f t="shared" si="35"/>
        <v>6959.54</v>
      </c>
    </row>
    <row r="1906" spans="1:8" x14ac:dyDescent="0.25">
      <c r="A1906" s="55" t="s">
        <v>5644</v>
      </c>
      <c r="B1906" s="56" t="s">
        <v>5645</v>
      </c>
      <c r="C1906" s="57" t="s">
        <v>5646</v>
      </c>
      <c r="D1906" s="56" t="s">
        <v>6792</v>
      </c>
      <c r="E1906" s="56" t="s">
        <v>68</v>
      </c>
      <c r="F1906" s="58">
        <v>7</v>
      </c>
      <c r="G1906" s="59">
        <f>VLOOKUP(B1906,'[3]COM DESONERAÇÃO'!$B$12:$H$2288,6,FALSE)</f>
        <v>1098</v>
      </c>
      <c r="H1906" s="60">
        <f t="shared" si="35"/>
        <v>7686</v>
      </c>
    </row>
    <row r="1907" spans="1:8" x14ac:dyDescent="0.25">
      <c r="A1907" s="55" t="s">
        <v>5647</v>
      </c>
      <c r="B1907" s="56" t="s">
        <v>5648</v>
      </c>
      <c r="C1907" s="57" t="s">
        <v>870</v>
      </c>
      <c r="D1907" s="56" t="s">
        <v>6792</v>
      </c>
      <c r="E1907" s="56" t="s">
        <v>12</v>
      </c>
      <c r="F1907" s="58">
        <v>7</v>
      </c>
      <c r="G1907" s="59">
        <f>VLOOKUP(B1907,'[3]COM DESONERAÇÃO'!$B$12:$H$2288,6,FALSE)</f>
        <v>1278.32</v>
      </c>
      <c r="H1907" s="60">
        <f t="shared" si="35"/>
        <v>8948.24</v>
      </c>
    </row>
    <row r="1908" spans="1:8" x14ac:dyDescent="0.25">
      <c r="A1908" s="55" t="s">
        <v>5649</v>
      </c>
      <c r="B1908" s="56" t="s">
        <v>5650</v>
      </c>
      <c r="C1908" s="57" t="s">
        <v>5651</v>
      </c>
      <c r="D1908" s="56" t="s">
        <v>6792</v>
      </c>
      <c r="E1908" s="56" t="s">
        <v>12</v>
      </c>
      <c r="F1908" s="58">
        <v>30</v>
      </c>
      <c r="G1908" s="59">
        <f>VLOOKUP(B1908,'[3]COM DESONERAÇÃO'!$B$12:$H$2288,6,FALSE)</f>
        <v>1107.31</v>
      </c>
      <c r="H1908" s="60">
        <f t="shared" si="35"/>
        <v>33219.300000000003</v>
      </c>
    </row>
    <row r="1909" spans="1:8" ht="16.5" x14ac:dyDescent="0.25">
      <c r="A1909" s="55" t="s">
        <v>5652</v>
      </c>
      <c r="B1909" s="56" t="s">
        <v>5653</v>
      </c>
      <c r="C1909" s="57" t="s">
        <v>5654</v>
      </c>
      <c r="D1909" s="56" t="s">
        <v>6792</v>
      </c>
      <c r="E1909" s="56" t="s">
        <v>12</v>
      </c>
      <c r="F1909" s="58">
        <v>3</v>
      </c>
      <c r="G1909" s="59">
        <f>VLOOKUP(B1909,'[3]COM DESONERAÇÃO'!$B$12:$H$2288,6,FALSE)</f>
        <v>382.8</v>
      </c>
      <c r="H1909" s="60">
        <f t="shared" si="35"/>
        <v>1148.4000000000001</v>
      </c>
    </row>
    <row r="1910" spans="1:8" x14ac:dyDescent="0.25">
      <c r="A1910" s="55" t="s">
        <v>5655</v>
      </c>
      <c r="B1910" s="56" t="s">
        <v>5656</v>
      </c>
      <c r="C1910" s="57" t="s">
        <v>5657</v>
      </c>
      <c r="D1910" s="56" t="s">
        <v>6792</v>
      </c>
      <c r="E1910" s="56" t="s">
        <v>68</v>
      </c>
      <c r="F1910" s="58">
        <v>7</v>
      </c>
      <c r="G1910" s="59">
        <f>VLOOKUP(B1910,'[3]COM DESONERAÇÃO'!$B$12:$H$2288,6,FALSE)</f>
        <v>1001.01</v>
      </c>
      <c r="H1910" s="60">
        <f t="shared" si="35"/>
        <v>7007.07</v>
      </c>
    </row>
    <row r="1911" spans="1:8" x14ac:dyDescent="0.25">
      <c r="A1911" s="55" t="s">
        <v>5658</v>
      </c>
      <c r="B1911" s="56" t="s">
        <v>5659</v>
      </c>
      <c r="C1911" s="57" t="s">
        <v>5660</v>
      </c>
      <c r="D1911" s="56" t="s">
        <v>6792</v>
      </c>
      <c r="E1911" s="56" t="s">
        <v>68</v>
      </c>
      <c r="F1911" s="58">
        <v>7</v>
      </c>
      <c r="G1911" s="59">
        <f>VLOOKUP(B1911,'[3]COM DESONERAÇÃO'!$B$12:$H$2288,6,FALSE)</f>
        <v>945.15</v>
      </c>
      <c r="H1911" s="60">
        <f t="shared" si="35"/>
        <v>6616.05</v>
      </c>
    </row>
    <row r="1912" spans="1:8" x14ac:dyDescent="0.25">
      <c r="A1912" s="55" t="s">
        <v>5661</v>
      </c>
      <c r="B1912" s="56" t="s">
        <v>5662</v>
      </c>
      <c r="C1912" s="57" t="s">
        <v>5663</v>
      </c>
      <c r="D1912" s="56" t="s">
        <v>6792</v>
      </c>
      <c r="E1912" s="56" t="s">
        <v>12</v>
      </c>
      <c r="F1912" s="58">
        <v>26</v>
      </c>
      <c r="G1912" s="59">
        <f>VLOOKUP(B1912,'[3]COM DESONERAÇÃO'!$B$12:$H$2288,6,FALSE)</f>
        <v>1102.7</v>
      </c>
      <c r="H1912" s="60">
        <f t="shared" si="35"/>
        <v>28670.2</v>
      </c>
    </row>
    <row r="1913" spans="1:8" ht="16.5" x14ac:dyDescent="0.25">
      <c r="A1913" s="55" t="s">
        <v>5664</v>
      </c>
      <c r="B1913" s="56" t="s">
        <v>5665</v>
      </c>
      <c r="C1913" s="57" t="s">
        <v>5666</v>
      </c>
      <c r="D1913" s="56" t="s">
        <v>6792</v>
      </c>
      <c r="E1913" s="56" t="s">
        <v>68</v>
      </c>
      <c r="F1913" s="58">
        <v>7</v>
      </c>
      <c r="G1913" s="59">
        <f>VLOOKUP(B1913,'[3]COM DESONERAÇÃO'!$B$12:$H$2288,6,FALSE)</f>
        <v>730.28</v>
      </c>
      <c r="H1913" s="60">
        <f t="shared" si="35"/>
        <v>5111.96</v>
      </c>
    </row>
    <row r="1914" spans="1:8" ht="16.5" x14ac:dyDescent="0.25">
      <c r="A1914" s="55" t="s">
        <v>5667</v>
      </c>
      <c r="B1914" s="56" t="s">
        <v>5668</v>
      </c>
      <c r="C1914" s="57" t="s">
        <v>5669</v>
      </c>
      <c r="D1914" s="56" t="s">
        <v>6792</v>
      </c>
      <c r="E1914" s="56" t="s">
        <v>68</v>
      </c>
      <c r="F1914" s="58">
        <v>7</v>
      </c>
      <c r="G1914" s="59">
        <f>VLOOKUP(B1914,'[3]COM DESONERAÇÃO'!$B$12:$H$2288,6,FALSE)</f>
        <v>835.92</v>
      </c>
      <c r="H1914" s="60">
        <f t="shared" si="35"/>
        <v>5851.44</v>
      </c>
    </row>
    <row r="1915" spans="1:8" x14ac:dyDescent="0.25">
      <c r="A1915" s="55" t="s">
        <v>5670</v>
      </c>
      <c r="B1915" s="56" t="s">
        <v>5671</v>
      </c>
      <c r="C1915" s="57" t="s">
        <v>5672</v>
      </c>
      <c r="D1915" s="56" t="s">
        <v>6792</v>
      </c>
      <c r="E1915" s="56" t="s">
        <v>12</v>
      </c>
      <c r="F1915" s="58">
        <v>7</v>
      </c>
      <c r="G1915" s="59">
        <f>VLOOKUP(B1915,'[3]COM DESONERAÇÃO'!$B$12:$H$2288,6,FALSE)</f>
        <v>823.18</v>
      </c>
      <c r="H1915" s="60">
        <f t="shared" si="35"/>
        <v>5762.26</v>
      </c>
    </row>
    <row r="1916" spans="1:8" x14ac:dyDescent="0.25">
      <c r="A1916" s="55" t="s">
        <v>5673</v>
      </c>
      <c r="B1916" s="56" t="s">
        <v>5674</v>
      </c>
      <c r="C1916" s="57" t="s">
        <v>5675</v>
      </c>
      <c r="D1916" s="56" t="s">
        <v>6792</v>
      </c>
      <c r="E1916" s="56" t="s">
        <v>12</v>
      </c>
      <c r="F1916" s="58">
        <v>7</v>
      </c>
      <c r="G1916" s="59">
        <f>VLOOKUP(B1916,'[3]COM DESONERAÇÃO'!$B$12:$H$2288,6,FALSE)</f>
        <v>350</v>
      </c>
      <c r="H1916" s="60">
        <f t="shared" si="35"/>
        <v>2450</v>
      </c>
    </row>
    <row r="1917" spans="1:8" x14ac:dyDescent="0.25">
      <c r="A1917" s="55" t="s">
        <v>5676</v>
      </c>
      <c r="B1917" s="56" t="s">
        <v>5677</v>
      </c>
      <c r="C1917" s="57" t="s">
        <v>5678</v>
      </c>
      <c r="D1917" s="56" t="s">
        <v>6792</v>
      </c>
      <c r="E1917" s="56" t="s">
        <v>12</v>
      </c>
      <c r="F1917" s="58">
        <v>7</v>
      </c>
      <c r="G1917" s="59">
        <f>VLOOKUP(B1917,'[3]COM DESONERAÇÃO'!$B$12:$H$2288,6,FALSE)</f>
        <v>1074.8800000000001</v>
      </c>
      <c r="H1917" s="60">
        <f t="shared" si="35"/>
        <v>7524.16</v>
      </c>
    </row>
    <row r="1918" spans="1:8" x14ac:dyDescent="0.25">
      <c r="A1918" s="55" t="s">
        <v>5679</v>
      </c>
      <c r="B1918" s="56" t="s">
        <v>5680</v>
      </c>
      <c r="C1918" s="57" t="s">
        <v>5681</v>
      </c>
      <c r="D1918" s="56" t="s">
        <v>6792</v>
      </c>
      <c r="E1918" s="56" t="s">
        <v>12</v>
      </c>
      <c r="F1918" s="58">
        <v>2</v>
      </c>
      <c r="G1918" s="59">
        <f>VLOOKUP(B1918,'[3]COM DESONERAÇÃO'!$B$12:$H$2288,6,FALSE)</f>
        <v>170.15</v>
      </c>
      <c r="H1918" s="60">
        <f t="shared" si="35"/>
        <v>340.3</v>
      </c>
    </row>
    <row r="1919" spans="1:8" x14ac:dyDescent="0.25">
      <c r="A1919" s="55" t="s">
        <v>5682</v>
      </c>
      <c r="B1919" s="56" t="s">
        <v>5683</v>
      </c>
      <c r="C1919" s="57" t="s">
        <v>5684</v>
      </c>
      <c r="D1919" s="56" t="s">
        <v>6792</v>
      </c>
      <c r="E1919" s="56" t="s">
        <v>12</v>
      </c>
      <c r="F1919" s="58">
        <v>7</v>
      </c>
      <c r="G1919" s="59">
        <f>VLOOKUP(B1919,'[3]COM DESONERAÇÃO'!$B$12:$H$2288,6,FALSE)</f>
        <v>90.92</v>
      </c>
      <c r="H1919" s="60">
        <f t="shared" si="35"/>
        <v>636.44000000000005</v>
      </c>
    </row>
    <row r="1920" spans="1:8" x14ac:dyDescent="0.25">
      <c r="A1920" s="55" t="s">
        <v>5685</v>
      </c>
      <c r="B1920" s="56" t="s">
        <v>5686</v>
      </c>
      <c r="C1920" s="57" t="s">
        <v>5687</v>
      </c>
      <c r="D1920" s="56" t="s">
        <v>6792</v>
      </c>
      <c r="E1920" s="56" t="s">
        <v>12</v>
      </c>
      <c r="F1920" s="58">
        <v>2</v>
      </c>
      <c r="G1920" s="59">
        <f>VLOOKUP(B1920,'[3]COM DESONERAÇÃO'!$B$12:$H$2288,6,FALSE)</f>
        <v>143.47999999999999</v>
      </c>
      <c r="H1920" s="60">
        <f t="shared" si="35"/>
        <v>286.95999999999998</v>
      </c>
    </row>
    <row r="1921" spans="1:8" x14ac:dyDescent="0.25">
      <c r="A1921" s="55" t="s">
        <v>5688</v>
      </c>
      <c r="B1921" s="56" t="s">
        <v>5689</v>
      </c>
      <c r="C1921" s="57" t="s">
        <v>5690</v>
      </c>
      <c r="D1921" s="56" t="s">
        <v>6792</v>
      </c>
      <c r="E1921" s="56" t="s">
        <v>12</v>
      </c>
      <c r="F1921" s="58">
        <v>2</v>
      </c>
      <c r="G1921" s="59">
        <f>VLOOKUP(B1921,'[3]COM DESONERAÇÃO'!$B$12:$H$2288,6,FALSE)</f>
        <v>149.71</v>
      </c>
      <c r="H1921" s="60">
        <f t="shared" si="35"/>
        <v>299.42</v>
      </c>
    </row>
    <row r="1922" spans="1:8" x14ac:dyDescent="0.25">
      <c r="A1922" s="55" t="s">
        <v>5691</v>
      </c>
      <c r="B1922" s="56" t="s">
        <v>5692</v>
      </c>
      <c r="C1922" s="57" t="s">
        <v>5693</v>
      </c>
      <c r="D1922" s="56" t="s">
        <v>6792</v>
      </c>
      <c r="E1922" s="56" t="s">
        <v>12</v>
      </c>
      <c r="F1922" s="58">
        <v>7</v>
      </c>
      <c r="G1922" s="59">
        <f>VLOOKUP(B1922,'[3]COM DESONERAÇÃO'!$B$12:$H$2288,6,FALSE)</f>
        <v>15.09</v>
      </c>
      <c r="H1922" s="60">
        <f t="shared" si="35"/>
        <v>105.63</v>
      </c>
    </row>
    <row r="1923" spans="1:8" ht="41.25" x14ac:dyDescent="0.25">
      <c r="A1923" s="55" t="s">
        <v>5694</v>
      </c>
      <c r="B1923" s="56" t="s">
        <v>5695</v>
      </c>
      <c r="C1923" s="57" t="s">
        <v>5696</v>
      </c>
      <c r="D1923" s="56" t="s">
        <v>11</v>
      </c>
      <c r="E1923" s="56" t="s">
        <v>68</v>
      </c>
      <c r="F1923" s="58">
        <v>52</v>
      </c>
      <c r="G1923" s="59">
        <f>VLOOKUP(B1923,'[3]COM DESONERAÇÃO'!$B$12:$H$2288,6,FALSE)</f>
        <v>45.3</v>
      </c>
      <c r="H1923" s="60">
        <f t="shared" si="35"/>
        <v>2355.6</v>
      </c>
    </row>
    <row r="1924" spans="1:8" ht="24.75" x14ac:dyDescent="0.25">
      <c r="A1924" s="55" t="s">
        <v>5697</v>
      </c>
      <c r="B1924" s="56" t="s">
        <v>5698</v>
      </c>
      <c r="C1924" s="57" t="s">
        <v>5699</v>
      </c>
      <c r="D1924" s="56" t="s">
        <v>11</v>
      </c>
      <c r="E1924" s="56" t="s">
        <v>68</v>
      </c>
      <c r="F1924" s="58">
        <v>102</v>
      </c>
      <c r="G1924" s="59">
        <f>VLOOKUP(B1924,'[3]COM DESONERAÇÃO'!$B$12:$H$2288,6,FALSE)</f>
        <v>55.14</v>
      </c>
      <c r="H1924" s="60">
        <f t="shared" si="35"/>
        <v>5624.28</v>
      </c>
    </row>
    <row r="1925" spans="1:8" x14ac:dyDescent="0.25">
      <c r="A1925" s="55" t="s">
        <v>5700</v>
      </c>
      <c r="B1925" s="56" t="s">
        <v>5701</v>
      </c>
      <c r="C1925" s="57" t="s">
        <v>5702</v>
      </c>
      <c r="D1925" s="56" t="s">
        <v>6792</v>
      </c>
      <c r="E1925" s="56" t="s">
        <v>68</v>
      </c>
      <c r="F1925" s="58">
        <v>7</v>
      </c>
      <c r="G1925" s="59">
        <f>VLOOKUP(B1925,'[3]COM DESONERAÇÃO'!$B$12:$H$2288,6,FALSE)</f>
        <v>53.74</v>
      </c>
      <c r="H1925" s="60">
        <f t="shared" si="35"/>
        <v>376.18</v>
      </c>
    </row>
    <row r="1926" spans="1:8" ht="33" x14ac:dyDescent="0.25">
      <c r="A1926" s="55" t="s">
        <v>5703</v>
      </c>
      <c r="B1926" s="56" t="s">
        <v>5704</v>
      </c>
      <c r="C1926" s="57" t="s">
        <v>5705</v>
      </c>
      <c r="D1926" s="56" t="s">
        <v>11</v>
      </c>
      <c r="E1926" s="56" t="s">
        <v>68</v>
      </c>
      <c r="F1926" s="58">
        <v>7</v>
      </c>
      <c r="G1926" s="59">
        <f>VLOOKUP(B1926,'[3]COM DESONERAÇÃO'!$B$12:$H$2288,6,FALSE)</f>
        <v>94.54</v>
      </c>
      <c r="H1926" s="60">
        <f t="shared" si="35"/>
        <v>661.78</v>
      </c>
    </row>
    <row r="1927" spans="1:8" ht="33" x14ac:dyDescent="0.25">
      <c r="A1927" s="55" t="s">
        <v>5706</v>
      </c>
      <c r="B1927" s="56" t="s">
        <v>5707</v>
      </c>
      <c r="C1927" s="57" t="s">
        <v>5708</v>
      </c>
      <c r="D1927" s="56" t="s">
        <v>11</v>
      </c>
      <c r="E1927" s="56" t="s">
        <v>68</v>
      </c>
      <c r="F1927" s="58">
        <v>12</v>
      </c>
      <c r="G1927" s="59">
        <f>VLOOKUP(B1927,'[3]COM DESONERAÇÃO'!$B$12:$H$2288,6,FALSE)</f>
        <v>54.93</v>
      </c>
      <c r="H1927" s="60">
        <f t="shared" si="35"/>
        <v>659.16</v>
      </c>
    </row>
    <row r="1928" spans="1:8" x14ac:dyDescent="0.25">
      <c r="A1928" s="55" t="s">
        <v>5709</v>
      </c>
      <c r="B1928" s="56" t="s">
        <v>5710</v>
      </c>
      <c r="C1928" s="57" t="s">
        <v>5711</v>
      </c>
      <c r="D1928" s="56" t="s">
        <v>6792</v>
      </c>
      <c r="E1928" s="56" t="s">
        <v>68</v>
      </c>
      <c r="F1928" s="58">
        <v>2</v>
      </c>
      <c r="G1928" s="59">
        <f>VLOOKUP(B1928,'[3]COM DESONERAÇÃO'!$B$12:$H$2288,6,FALSE)</f>
        <v>88.79</v>
      </c>
      <c r="H1928" s="60">
        <f t="shared" si="35"/>
        <v>177.58</v>
      </c>
    </row>
    <row r="1929" spans="1:8" x14ac:dyDescent="0.25">
      <c r="A1929" s="55" t="s">
        <v>5712</v>
      </c>
      <c r="B1929" s="56" t="s">
        <v>5713</v>
      </c>
      <c r="C1929" s="57" t="s">
        <v>5714</v>
      </c>
      <c r="D1929" s="56" t="s">
        <v>6792</v>
      </c>
      <c r="E1929" s="56" t="s">
        <v>12</v>
      </c>
      <c r="F1929" s="58">
        <v>7</v>
      </c>
      <c r="G1929" s="59">
        <f>VLOOKUP(B1929,'[3]COM DESONERAÇÃO'!$B$12:$H$2288,6,FALSE)</f>
        <v>116.74</v>
      </c>
      <c r="H1929" s="60">
        <f t="shared" si="35"/>
        <v>817.18</v>
      </c>
    </row>
    <row r="1930" spans="1:8" ht="24.75" x14ac:dyDescent="0.25">
      <c r="A1930" s="55" t="s">
        <v>5715</v>
      </c>
      <c r="B1930" s="56" t="s">
        <v>5716</v>
      </c>
      <c r="C1930" s="57" t="s">
        <v>5717</v>
      </c>
      <c r="D1930" s="56" t="s">
        <v>11</v>
      </c>
      <c r="E1930" s="56" t="s">
        <v>12</v>
      </c>
      <c r="F1930" s="58">
        <v>5</v>
      </c>
      <c r="G1930" s="59">
        <f>VLOOKUP(B1930,'[3]COM DESONERAÇÃO'!$B$12:$H$2288,6,FALSE)</f>
        <v>108.62</v>
      </c>
      <c r="H1930" s="60">
        <f t="shared" si="35"/>
        <v>543.1</v>
      </c>
    </row>
    <row r="1931" spans="1:8" ht="24.75" x14ac:dyDescent="0.25">
      <c r="A1931" s="55" t="s">
        <v>5718</v>
      </c>
      <c r="B1931" s="56" t="s">
        <v>5719</v>
      </c>
      <c r="C1931" s="57" t="s">
        <v>5720</v>
      </c>
      <c r="D1931" s="56" t="s">
        <v>11</v>
      </c>
      <c r="E1931" s="56" t="s">
        <v>12</v>
      </c>
      <c r="F1931" s="58">
        <v>5</v>
      </c>
      <c r="G1931" s="59">
        <f>VLOOKUP(B1931,'[3]COM DESONERAÇÃO'!$B$12:$H$2288,6,FALSE)</f>
        <v>113.25</v>
      </c>
      <c r="H1931" s="60">
        <f t="shared" si="35"/>
        <v>566.25</v>
      </c>
    </row>
    <row r="1932" spans="1:8" ht="24.75" x14ac:dyDescent="0.25">
      <c r="A1932" s="55" t="s">
        <v>5721</v>
      </c>
      <c r="B1932" s="56" t="s">
        <v>5722</v>
      </c>
      <c r="C1932" s="57" t="s">
        <v>5723</v>
      </c>
      <c r="D1932" s="56" t="s">
        <v>11</v>
      </c>
      <c r="E1932" s="56" t="s">
        <v>12</v>
      </c>
      <c r="F1932" s="58">
        <v>52</v>
      </c>
      <c r="G1932" s="59">
        <f>VLOOKUP(B1932,'[3]COM DESONERAÇÃO'!$B$12:$H$2288,6,FALSE)</f>
        <v>135.54</v>
      </c>
      <c r="H1932" s="60">
        <f t="shared" si="35"/>
        <v>7048.08</v>
      </c>
    </row>
    <row r="1933" spans="1:8" ht="24.75" x14ac:dyDescent="0.25">
      <c r="A1933" s="55" t="s">
        <v>5724</v>
      </c>
      <c r="B1933" s="56" t="s">
        <v>5725</v>
      </c>
      <c r="C1933" s="57" t="s">
        <v>5726</v>
      </c>
      <c r="D1933" s="56" t="s">
        <v>11</v>
      </c>
      <c r="E1933" s="56" t="s">
        <v>12</v>
      </c>
      <c r="F1933" s="58">
        <v>52</v>
      </c>
      <c r="G1933" s="59">
        <f>VLOOKUP(B1933,'[3]COM DESONERAÇÃO'!$B$12:$H$2288,6,FALSE)</f>
        <v>107.65</v>
      </c>
      <c r="H1933" s="60">
        <f t="shared" si="35"/>
        <v>5597.8</v>
      </c>
    </row>
    <row r="1934" spans="1:8" ht="24.75" x14ac:dyDescent="0.25">
      <c r="A1934" s="55" t="s">
        <v>5727</v>
      </c>
      <c r="B1934" s="56" t="s">
        <v>5729</v>
      </c>
      <c r="C1934" s="57" t="s">
        <v>5730</v>
      </c>
      <c r="D1934" s="56" t="s">
        <v>11</v>
      </c>
      <c r="E1934" s="56" t="s">
        <v>12</v>
      </c>
      <c r="F1934" s="58">
        <v>66</v>
      </c>
      <c r="G1934" s="59">
        <f>VLOOKUP(B1934,'[3]COM DESONERAÇÃO'!$B$12:$H$2288,6,FALSE)</f>
        <v>243.56</v>
      </c>
      <c r="H1934" s="60">
        <f t="shared" si="35"/>
        <v>16074.96</v>
      </c>
    </row>
    <row r="1935" spans="1:8" x14ac:dyDescent="0.25">
      <c r="A1935" s="55" t="s">
        <v>5728</v>
      </c>
      <c r="B1935" s="56" t="s">
        <v>5732</v>
      </c>
      <c r="C1935" s="57" t="s">
        <v>5733</v>
      </c>
      <c r="D1935" s="56" t="s">
        <v>6792</v>
      </c>
      <c r="E1935" s="56" t="s">
        <v>12</v>
      </c>
      <c r="F1935" s="58">
        <v>7</v>
      </c>
      <c r="G1935" s="59">
        <f>VLOOKUP(B1935,'[3]COM DESONERAÇÃO'!$B$12:$H$2288,6,FALSE)</f>
        <v>75.33</v>
      </c>
      <c r="H1935" s="60">
        <f t="shared" si="35"/>
        <v>527.30999999999995</v>
      </c>
    </row>
    <row r="1936" spans="1:8" x14ac:dyDescent="0.25">
      <c r="A1936" s="55" t="s">
        <v>5731</v>
      </c>
      <c r="B1936" s="56" t="s">
        <v>5735</v>
      </c>
      <c r="C1936" s="57" t="s">
        <v>5736</v>
      </c>
      <c r="D1936" s="56" t="s">
        <v>6792</v>
      </c>
      <c r="E1936" s="56" t="s">
        <v>12</v>
      </c>
      <c r="F1936" s="58">
        <v>7</v>
      </c>
      <c r="G1936" s="59">
        <f>VLOOKUP(B1936,'[3]COM DESONERAÇÃO'!$B$12:$H$2288,6,FALSE)</f>
        <v>105.77</v>
      </c>
      <c r="H1936" s="60">
        <f t="shared" si="35"/>
        <v>740.39</v>
      </c>
    </row>
    <row r="1937" spans="1:8" ht="16.5" x14ac:dyDescent="0.25">
      <c r="A1937" s="55" t="s">
        <v>5734</v>
      </c>
      <c r="B1937" s="56" t="s">
        <v>5738</v>
      </c>
      <c r="C1937" s="57" t="s">
        <v>5739</v>
      </c>
      <c r="D1937" s="56" t="s">
        <v>6792</v>
      </c>
      <c r="E1937" s="56" t="s">
        <v>68</v>
      </c>
      <c r="F1937" s="58">
        <v>7</v>
      </c>
      <c r="G1937" s="59">
        <f>VLOOKUP(B1937,'[3]COM DESONERAÇÃO'!$B$12:$H$2288,6,FALSE)</f>
        <v>66.59</v>
      </c>
      <c r="H1937" s="60">
        <f t="shared" si="35"/>
        <v>466.13</v>
      </c>
    </row>
    <row r="1938" spans="1:8" x14ac:dyDescent="0.25">
      <c r="A1938" s="55" t="s">
        <v>5737</v>
      </c>
      <c r="B1938" s="56" t="s">
        <v>5741</v>
      </c>
      <c r="C1938" s="57" t="s">
        <v>5498</v>
      </c>
      <c r="D1938" s="56" t="s">
        <v>6792</v>
      </c>
      <c r="E1938" s="56" t="s">
        <v>698</v>
      </c>
      <c r="F1938" s="58">
        <v>7</v>
      </c>
      <c r="G1938" s="59">
        <f>VLOOKUP(B1938,'[3]COM DESONERAÇÃO'!$B$12:$H$2288,6,FALSE)</f>
        <v>15.83</v>
      </c>
      <c r="H1938" s="60">
        <f t="shared" si="35"/>
        <v>110.81</v>
      </c>
    </row>
    <row r="1939" spans="1:8" x14ac:dyDescent="0.25">
      <c r="A1939" s="55" t="s">
        <v>5740</v>
      </c>
      <c r="B1939" s="56" t="s">
        <v>5743</v>
      </c>
      <c r="C1939" s="57" t="s">
        <v>5744</v>
      </c>
      <c r="D1939" s="56" t="s">
        <v>6792</v>
      </c>
      <c r="E1939" s="56" t="s">
        <v>12</v>
      </c>
      <c r="F1939" s="58">
        <v>504</v>
      </c>
      <c r="G1939" s="59">
        <f>VLOOKUP(B1939,'[3]COM DESONERAÇÃO'!$B$12:$H$2288,6,FALSE)</f>
        <v>67.88</v>
      </c>
      <c r="H1939" s="60">
        <f t="shared" si="35"/>
        <v>34211.519999999997</v>
      </c>
    </row>
    <row r="1940" spans="1:8" x14ac:dyDescent="0.25">
      <c r="A1940" s="55" t="s">
        <v>5742</v>
      </c>
      <c r="B1940" s="56" t="s">
        <v>5746</v>
      </c>
      <c r="C1940" s="57" t="s">
        <v>5747</v>
      </c>
      <c r="D1940" s="56" t="s">
        <v>6792</v>
      </c>
      <c r="E1940" s="56" t="s">
        <v>12</v>
      </c>
      <c r="F1940" s="58">
        <v>7</v>
      </c>
      <c r="G1940" s="59">
        <f>VLOOKUP(B1940,'[3]COM DESONERAÇÃO'!$B$12:$H$2288,6,FALSE)</f>
        <v>72.61</v>
      </c>
      <c r="H1940" s="60">
        <f t="shared" si="35"/>
        <v>508.27</v>
      </c>
    </row>
    <row r="1941" spans="1:8" ht="16.5" x14ac:dyDescent="0.25">
      <c r="A1941" s="55" t="s">
        <v>5745</v>
      </c>
      <c r="B1941" s="56" t="s">
        <v>5749</v>
      </c>
      <c r="C1941" s="57" t="s">
        <v>5750</v>
      </c>
      <c r="D1941" s="56" t="s">
        <v>11</v>
      </c>
      <c r="E1941" s="56" t="s">
        <v>29</v>
      </c>
      <c r="F1941" s="58">
        <v>26</v>
      </c>
      <c r="G1941" s="59">
        <f>VLOOKUP(B1941,'[3]COM DESONERAÇÃO'!$B$12:$H$2288,6,FALSE)</f>
        <v>190.32</v>
      </c>
      <c r="H1941" s="60">
        <f t="shared" si="35"/>
        <v>4948.32</v>
      </c>
    </row>
    <row r="1942" spans="1:8" ht="16.5" x14ac:dyDescent="0.25">
      <c r="A1942" s="55" t="s">
        <v>5748</v>
      </c>
      <c r="B1942" s="56" t="s">
        <v>5752</v>
      </c>
      <c r="C1942" s="57" t="s">
        <v>5753</v>
      </c>
      <c r="D1942" s="56" t="s">
        <v>11</v>
      </c>
      <c r="E1942" s="56" t="s">
        <v>12</v>
      </c>
      <c r="F1942" s="58">
        <v>43</v>
      </c>
      <c r="G1942" s="59">
        <f>VLOOKUP(B1942,'[3]COM DESONERAÇÃO'!$B$12:$H$2288,6,FALSE)</f>
        <v>34.39</v>
      </c>
      <c r="H1942" s="60">
        <f t="shared" si="35"/>
        <v>1478.77</v>
      </c>
    </row>
    <row r="1943" spans="1:8" ht="33" x14ac:dyDescent="0.25">
      <c r="A1943" s="55" t="s">
        <v>5751</v>
      </c>
      <c r="B1943" s="56" t="s">
        <v>5755</v>
      </c>
      <c r="C1943" s="57" t="s">
        <v>5756</v>
      </c>
      <c r="D1943" s="56" t="s">
        <v>11</v>
      </c>
      <c r="E1943" s="56" t="s">
        <v>29</v>
      </c>
      <c r="F1943" s="58">
        <v>250</v>
      </c>
      <c r="G1943" s="59">
        <f>VLOOKUP(B1943,'[3]COM DESONERAÇÃO'!$B$12:$H$2288,6,FALSE)</f>
        <v>198.4</v>
      </c>
      <c r="H1943" s="60">
        <f t="shared" si="35"/>
        <v>49600</v>
      </c>
    </row>
    <row r="1944" spans="1:8" ht="24.75" x14ac:dyDescent="0.25">
      <c r="A1944" s="55" t="s">
        <v>5754</v>
      </c>
      <c r="B1944" s="56" t="s">
        <v>5758</v>
      </c>
      <c r="C1944" s="57" t="s">
        <v>5759</v>
      </c>
      <c r="D1944" s="56" t="s">
        <v>11</v>
      </c>
      <c r="E1944" s="56" t="s">
        <v>29</v>
      </c>
      <c r="F1944" s="58">
        <v>7</v>
      </c>
      <c r="G1944" s="59">
        <f>VLOOKUP(B1944,'[3]COM DESONERAÇÃO'!$B$12:$H$2288,6,FALSE)</f>
        <v>427.91</v>
      </c>
      <c r="H1944" s="60">
        <f t="shared" si="35"/>
        <v>2995.37</v>
      </c>
    </row>
    <row r="1945" spans="1:8" ht="16.5" x14ac:dyDescent="0.25">
      <c r="A1945" s="55" t="s">
        <v>5757</v>
      </c>
      <c r="B1945" s="56" t="s">
        <v>5761</v>
      </c>
      <c r="C1945" s="57" t="s">
        <v>5762</v>
      </c>
      <c r="D1945" s="56" t="s">
        <v>6792</v>
      </c>
      <c r="E1945" s="56" t="s">
        <v>12</v>
      </c>
      <c r="F1945" s="58">
        <v>7</v>
      </c>
      <c r="G1945" s="59">
        <f>VLOOKUP(B1945,'[3]COM DESONERAÇÃO'!$B$12:$H$2288,6,FALSE)</f>
        <v>64.94</v>
      </c>
      <c r="H1945" s="60">
        <f t="shared" si="35"/>
        <v>454.58</v>
      </c>
    </row>
    <row r="1946" spans="1:8" ht="16.5" x14ac:dyDescent="0.25">
      <c r="A1946" s="55" t="s">
        <v>5760</v>
      </c>
      <c r="B1946" s="56" t="s">
        <v>5764</v>
      </c>
      <c r="C1946" s="57" t="s">
        <v>5765</v>
      </c>
      <c r="D1946" s="56" t="s">
        <v>6792</v>
      </c>
      <c r="E1946" s="56" t="s">
        <v>12</v>
      </c>
      <c r="F1946" s="58">
        <v>7</v>
      </c>
      <c r="G1946" s="59">
        <f>VLOOKUP(B1946,'[3]COM DESONERAÇÃO'!$B$12:$H$2288,6,FALSE)</f>
        <v>69.67</v>
      </c>
      <c r="H1946" s="60">
        <f t="shared" si="35"/>
        <v>487.69</v>
      </c>
    </row>
    <row r="1947" spans="1:8" ht="16.5" x14ac:dyDescent="0.25">
      <c r="A1947" s="55" t="s">
        <v>5763</v>
      </c>
      <c r="B1947" s="56" t="s">
        <v>5767</v>
      </c>
      <c r="C1947" s="57" t="s">
        <v>5768</v>
      </c>
      <c r="D1947" s="56" t="s">
        <v>11</v>
      </c>
      <c r="E1947" s="56" t="s">
        <v>12</v>
      </c>
      <c r="F1947" s="58">
        <v>66</v>
      </c>
      <c r="G1947" s="59">
        <f>VLOOKUP(B1947,'[3]COM DESONERAÇÃO'!$B$12:$H$2288,6,FALSE)</f>
        <v>22.5</v>
      </c>
      <c r="H1947" s="60">
        <f t="shared" si="35"/>
        <v>1485</v>
      </c>
    </row>
    <row r="1948" spans="1:8" x14ac:dyDescent="0.25">
      <c r="A1948" s="55" t="s">
        <v>5766</v>
      </c>
      <c r="B1948" s="56" t="s">
        <v>5770</v>
      </c>
      <c r="C1948" s="57" t="s">
        <v>5771</v>
      </c>
      <c r="D1948" s="56" t="s">
        <v>6792</v>
      </c>
      <c r="E1948" s="56" t="s">
        <v>772</v>
      </c>
      <c r="F1948" s="58">
        <v>6</v>
      </c>
      <c r="G1948" s="59">
        <f>VLOOKUP(B1948,'[3]COM DESONERAÇÃO'!$B$12:$H$2288,6,FALSE)</f>
        <v>1839.36</v>
      </c>
      <c r="H1948" s="60">
        <f t="shared" si="35"/>
        <v>11036.16</v>
      </c>
    </row>
    <row r="1949" spans="1:8" x14ac:dyDescent="0.25">
      <c r="A1949" s="55" t="s">
        <v>5769</v>
      </c>
      <c r="B1949" s="56" t="s">
        <v>5773</v>
      </c>
      <c r="C1949" s="57" t="s">
        <v>5774</v>
      </c>
      <c r="D1949" s="56" t="s">
        <v>6792</v>
      </c>
      <c r="E1949" s="56" t="s">
        <v>19</v>
      </c>
      <c r="F1949" s="58">
        <v>4</v>
      </c>
      <c r="G1949" s="59">
        <f>VLOOKUP(B1949,'[3]COM DESONERAÇÃO'!$B$12:$H$2288,6,FALSE)</f>
        <v>1790.99</v>
      </c>
      <c r="H1949" s="60">
        <f t="shared" si="35"/>
        <v>7163.96</v>
      </c>
    </row>
    <row r="1950" spans="1:8" x14ac:dyDescent="0.25">
      <c r="A1950" s="55" t="s">
        <v>5772</v>
      </c>
      <c r="B1950" s="56" t="s">
        <v>5776</v>
      </c>
      <c r="C1950" s="57" t="s">
        <v>5777</v>
      </c>
      <c r="D1950" s="56" t="s">
        <v>6792</v>
      </c>
      <c r="E1950" s="56" t="s">
        <v>12</v>
      </c>
      <c r="F1950" s="58">
        <v>2</v>
      </c>
      <c r="G1950" s="59">
        <f>VLOOKUP(B1950,'[3]COM DESONERAÇÃO'!$B$12:$H$2288,6,FALSE)</f>
        <v>136.06</v>
      </c>
      <c r="H1950" s="60">
        <f t="shared" si="35"/>
        <v>272.12</v>
      </c>
    </row>
    <row r="1951" spans="1:8" x14ac:dyDescent="0.25">
      <c r="A1951" s="55" t="s">
        <v>5775</v>
      </c>
      <c r="B1951" s="56" t="s">
        <v>5779</v>
      </c>
      <c r="C1951" s="57" t="s">
        <v>5780</v>
      </c>
      <c r="D1951" s="56" t="s">
        <v>6792</v>
      </c>
      <c r="E1951" s="56" t="s">
        <v>68</v>
      </c>
      <c r="F1951" s="58">
        <v>26</v>
      </c>
      <c r="G1951" s="59">
        <f>VLOOKUP(B1951,'[3]COM DESONERAÇÃO'!$B$12:$H$2288,6,FALSE)</f>
        <v>1367.99</v>
      </c>
      <c r="H1951" s="60">
        <f t="shared" si="35"/>
        <v>35567.74</v>
      </c>
    </row>
    <row r="1952" spans="1:8" x14ac:dyDescent="0.25">
      <c r="A1952" s="55" t="s">
        <v>5778</v>
      </c>
      <c r="B1952" s="56" t="s">
        <v>5782</v>
      </c>
      <c r="C1952" s="57" t="s">
        <v>5783</v>
      </c>
      <c r="D1952" s="56" t="s">
        <v>6792</v>
      </c>
      <c r="E1952" s="56" t="s">
        <v>68</v>
      </c>
      <c r="F1952" s="58">
        <v>36</v>
      </c>
      <c r="G1952" s="59">
        <f>VLOOKUP(B1952,'[3]COM DESONERAÇÃO'!$B$12:$H$2288,6,FALSE)</f>
        <v>965.43</v>
      </c>
      <c r="H1952" s="60">
        <f t="shared" si="35"/>
        <v>34755.480000000003</v>
      </c>
    </row>
    <row r="1953" spans="1:8" ht="41.25" x14ac:dyDescent="0.25">
      <c r="A1953" s="55" t="s">
        <v>5781</v>
      </c>
      <c r="B1953" s="56" t="s">
        <v>5785</v>
      </c>
      <c r="C1953" s="57" t="s">
        <v>5786</v>
      </c>
      <c r="D1953" s="56" t="s">
        <v>11</v>
      </c>
      <c r="E1953" s="56" t="s">
        <v>12</v>
      </c>
      <c r="F1953" s="58">
        <v>200</v>
      </c>
      <c r="G1953" s="59">
        <f>VLOOKUP(B1953,'[3]COM DESONERAÇÃO'!$B$12:$H$2288,6,FALSE)</f>
        <v>205.85</v>
      </c>
      <c r="H1953" s="60">
        <f t="shared" si="35"/>
        <v>41170</v>
      </c>
    </row>
    <row r="1954" spans="1:8" x14ac:dyDescent="0.25">
      <c r="A1954" s="55" t="s">
        <v>5784</v>
      </c>
      <c r="B1954" s="56" t="s">
        <v>5788</v>
      </c>
      <c r="C1954" s="57" t="s">
        <v>5789</v>
      </c>
      <c r="D1954" s="56" t="s">
        <v>6792</v>
      </c>
      <c r="E1954" s="56" t="s">
        <v>68</v>
      </c>
      <c r="F1954" s="58">
        <v>2</v>
      </c>
      <c r="G1954" s="59">
        <f>VLOOKUP(B1954,'[3]COM DESONERAÇÃO'!$B$12:$H$2288,6,FALSE)</f>
        <v>826.86</v>
      </c>
      <c r="H1954" s="60">
        <f t="shared" si="35"/>
        <v>1653.72</v>
      </c>
    </row>
    <row r="1955" spans="1:8" ht="24.75" x14ac:dyDescent="0.25">
      <c r="A1955" s="55" t="s">
        <v>5787</v>
      </c>
      <c r="B1955" s="56" t="s">
        <v>5791</v>
      </c>
      <c r="C1955" s="57" t="s">
        <v>5792</v>
      </c>
      <c r="D1955" s="56" t="s">
        <v>36</v>
      </c>
      <c r="E1955" s="56" t="s">
        <v>1368</v>
      </c>
      <c r="F1955" s="58">
        <v>150</v>
      </c>
      <c r="G1955" s="59">
        <f>VLOOKUP(B1955,'[3]COM DESONERAÇÃO'!$B$12:$H$2288,6,FALSE)</f>
        <v>220.43</v>
      </c>
      <c r="H1955" s="60">
        <f t="shared" si="35"/>
        <v>33064.5</v>
      </c>
    </row>
    <row r="1956" spans="1:8" x14ac:dyDescent="0.25">
      <c r="A1956" s="55" t="s">
        <v>5790</v>
      </c>
      <c r="B1956" s="56" t="s">
        <v>5794</v>
      </c>
      <c r="C1956" s="57" t="s">
        <v>5795</v>
      </c>
      <c r="D1956" s="56" t="s">
        <v>6792</v>
      </c>
      <c r="E1956" s="56" t="s">
        <v>68</v>
      </c>
      <c r="F1956" s="58">
        <v>5</v>
      </c>
      <c r="G1956" s="59">
        <f>VLOOKUP(B1956,'[3]COM DESONERAÇÃO'!$B$12:$H$2288,6,FALSE)</f>
        <v>52.48</v>
      </c>
      <c r="H1956" s="60">
        <f t="shared" si="35"/>
        <v>262.39999999999998</v>
      </c>
    </row>
    <row r="1957" spans="1:8" x14ac:dyDescent="0.25">
      <c r="A1957" s="55" t="s">
        <v>5793</v>
      </c>
      <c r="B1957" s="56" t="s">
        <v>5797</v>
      </c>
      <c r="C1957" s="57" t="s">
        <v>5798</v>
      </c>
      <c r="D1957" s="56" t="s">
        <v>6792</v>
      </c>
      <c r="E1957" s="56" t="s">
        <v>68</v>
      </c>
      <c r="F1957" s="58">
        <v>2</v>
      </c>
      <c r="G1957" s="59">
        <f>VLOOKUP(B1957,'[3]COM DESONERAÇÃO'!$B$12:$H$2288,6,FALSE)</f>
        <v>75.77</v>
      </c>
      <c r="H1957" s="60">
        <f t="shared" si="35"/>
        <v>151.54</v>
      </c>
    </row>
    <row r="1958" spans="1:8" x14ac:dyDescent="0.25">
      <c r="A1958" s="55" t="s">
        <v>5796</v>
      </c>
      <c r="B1958" s="56" t="s">
        <v>5800</v>
      </c>
      <c r="C1958" s="57" t="s">
        <v>5801</v>
      </c>
      <c r="D1958" s="56" t="s">
        <v>6792</v>
      </c>
      <c r="E1958" s="56" t="s">
        <v>19</v>
      </c>
      <c r="F1958" s="58">
        <v>2</v>
      </c>
      <c r="G1958" s="59">
        <f>VLOOKUP(B1958,'[3]COM DESONERAÇÃO'!$B$12:$H$2288,6,FALSE)</f>
        <v>651.27</v>
      </c>
      <c r="H1958" s="60">
        <f t="shared" si="35"/>
        <v>1302.54</v>
      </c>
    </row>
    <row r="1959" spans="1:8" x14ac:dyDescent="0.25">
      <c r="A1959" s="55" t="s">
        <v>5799</v>
      </c>
      <c r="B1959" s="56" t="s">
        <v>5803</v>
      </c>
      <c r="C1959" s="57" t="s">
        <v>5804</v>
      </c>
      <c r="D1959" s="56" t="s">
        <v>6792</v>
      </c>
      <c r="E1959" s="56" t="s">
        <v>68</v>
      </c>
      <c r="F1959" s="58">
        <v>5</v>
      </c>
      <c r="G1959" s="59">
        <f>VLOOKUP(B1959,'[3]COM DESONERAÇÃO'!$B$12:$H$2288,6,FALSE)</f>
        <v>167.31</v>
      </c>
      <c r="H1959" s="60">
        <f t="shared" si="35"/>
        <v>836.55</v>
      </c>
    </row>
    <row r="1960" spans="1:8" x14ac:dyDescent="0.25">
      <c r="A1960" s="55" t="s">
        <v>5802</v>
      </c>
      <c r="B1960" s="56" t="s">
        <v>5806</v>
      </c>
      <c r="C1960" s="57" t="s">
        <v>5807</v>
      </c>
      <c r="D1960" s="56" t="s">
        <v>6792</v>
      </c>
      <c r="E1960" s="56" t="s">
        <v>68</v>
      </c>
      <c r="F1960" s="58">
        <v>19</v>
      </c>
      <c r="G1960" s="59">
        <f>VLOOKUP(B1960,'[3]COM DESONERAÇÃO'!$B$12:$H$2288,6,FALSE)</f>
        <v>170.8</v>
      </c>
      <c r="H1960" s="60">
        <f t="shared" si="35"/>
        <v>3245.2</v>
      </c>
    </row>
    <row r="1961" spans="1:8" x14ac:dyDescent="0.25">
      <c r="A1961" s="55" t="s">
        <v>5805</v>
      </c>
      <c r="B1961" s="56" t="s">
        <v>5809</v>
      </c>
      <c r="C1961" s="57" t="s">
        <v>5810</v>
      </c>
      <c r="D1961" s="56" t="s">
        <v>6792</v>
      </c>
      <c r="E1961" s="56" t="s">
        <v>68</v>
      </c>
      <c r="F1961" s="58">
        <v>152</v>
      </c>
      <c r="G1961" s="59">
        <f>VLOOKUP(B1961,'[3]COM DESONERAÇÃO'!$B$12:$H$2288,6,FALSE)</f>
        <v>177.89</v>
      </c>
      <c r="H1961" s="60">
        <f t="shared" si="35"/>
        <v>27039.279999999999</v>
      </c>
    </row>
    <row r="1962" spans="1:8" ht="16.5" x14ac:dyDescent="0.25">
      <c r="A1962" s="55" t="s">
        <v>5808</v>
      </c>
      <c r="B1962" s="56" t="s">
        <v>5812</v>
      </c>
      <c r="C1962" s="57" t="s">
        <v>5813</v>
      </c>
      <c r="D1962" s="56" t="s">
        <v>11</v>
      </c>
      <c r="E1962" s="56" t="s">
        <v>68</v>
      </c>
      <c r="F1962" s="58">
        <v>5</v>
      </c>
      <c r="G1962" s="59">
        <f>VLOOKUP(B1962,'[3]COM DESONERAÇÃO'!$B$12:$H$2288,6,FALSE)</f>
        <v>54.74</v>
      </c>
      <c r="H1962" s="60">
        <f t="shared" si="35"/>
        <v>273.7</v>
      </c>
    </row>
    <row r="1963" spans="1:8" ht="16.5" x14ac:dyDescent="0.25">
      <c r="A1963" s="55" t="s">
        <v>5811</v>
      </c>
      <c r="B1963" s="56" t="s">
        <v>5815</v>
      </c>
      <c r="C1963" s="57" t="s">
        <v>5816</v>
      </c>
      <c r="D1963" s="56" t="s">
        <v>11</v>
      </c>
      <c r="E1963" s="56" t="s">
        <v>68</v>
      </c>
      <c r="F1963" s="58">
        <v>3</v>
      </c>
      <c r="G1963" s="59">
        <f>VLOOKUP(B1963,'[3]COM DESONERAÇÃO'!$B$12:$H$2288,6,FALSE)</f>
        <v>72.03</v>
      </c>
      <c r="H1963" s="60">
        <f t="shared" ref="H1963:H2026" si="36">ROUND(F1963*G1963,2)</f>
        <v>216.09</v>
      </c>
    </row>
    <row r="1964" spans="1:8" ht="16.5" x14ac:dyDescent="0.25">
      <c r="A1964" s="55" t="s">
        <v>5814</v>
      </c>
      <c r="B1964" s="56" t="s">
        <v>5818</v>
      </c>
      <c r="C1964" s="57" t="s">
        <v>5819</v>
      </c>
      <c r="D1964" s="56" t="s">
        <v>11</v>
      </c>
      <c r="E1964" s="56" t="s">
        <v>68</v>
      </c>
      <c r="F1964" s="58">
        <v>2</v>
      </c>
      <c r="G1964" s="59">
        <f>VLOOKUP(B1964,'[3]COM DESONERAÇÃO'!$B$12:$H$2288,6,FALSE)</f>
        <v>105.83</v>
      </c>
      <c r="H1964" s="60">
        <f t="shared" si="36"/>
        <v>211.66</v>
      </c>
    </row>
    <row r="1965" spans="1:8" ht="16.5" x14ac:dyDescent="0.25">
      <c r="A1965" s="55" t="s">
        <v>5817</v>
      </c>
      <c r="B1965" s="56" t="s">
        <v>5821</v>
      </c>
      <c r="C1965" s="57" t="s">
        <v>5822</v>
      </c>
      <c r="D1965" s="56" t="s">
        <v>11</v>
      </c>
      <c r="E1965" s="56" t="s">
        <v>68</v>
      </c>
      <c r="F1965" s="58">
        <v>4</v>
      </c>
      <c r="G1965" s="59">
        <f>VLOOKUP(B1965,'[3]COM DESONERAÇÃO'!$B$12:$H$2288,6,FALSE)</f>
        <v>137.63999999999999</v>
      </c>
      <c r="H1965" s="60">
        <f t="shared" si="36"/>
        <v>550.55999999999995</v>
      </c>
    </row>
    <row r="1966" spans="1:8" x14ac:dyDescent="0.25">
      <c r="A1966" s="55" t="s">
        <v>5820</v>
      </c>
      <c r="B1966" s="56" t="s">
        <v>5824</v>
      </c>
      <c r="C1966" s="57" t="s">
        <v>5825</v>
      </c>
      <c r="D1966" s="56" t="s">
        <v>6792</v>
      </c>
      <c r="E1966" s="56" t="s">
        <v>68</v>
      </c>
      <c r="F1966" s="58">
        <v>5</v>
      </c>
      <c r="G1966" s="59">
        <f>VLOOKUP(B1966,'[3]COM DESONERAÇÃO'!$B$12:$H$2288,6,FALSE)</f>
        <v>131.26</v>
      </c>
      <c r="H1966" s="60">
        <f t="shared" si="36"/>
        <v>656.3</v>
      </c>
    </row>
    <row r="1967" spans="1:8" x14ac:dyDescent="0.25">
      <c r="A1967" s="55" t="s">
        <v>5823</v>
      </c>
      <c r="B1967" s="56" t="s">
        <v>5827</v>
      </c>
      <c r="C1967" s="57" t="s">
        <v>5828</v>
      </c>
      <c r="D1967" s="56" t="s">
        <v>6792</v>
      </c>
      <c r="E1967" s="56" t="s">
        <v>68</v>
      </c>
      <c r="F1967" s="58">
        <v>3</v>
      </c>
      <c r="G1967" s="59">
        <f>VLOOKUP(B1967,'[3]COM DESONERAÇÃO'!$B$12:$H$2288,6,FALSE)</f>
        <v>188.63</v>
      </c>
      <c r="H1967" s="60">
        <f t="shared" si="36"/>
        <v>565.89</v>
      </c>
    </row>
    <row r="1968" spans="1:8" x14ac:dyDescent="0.25">
      <c r="A1968" s="55" t="s">
        <v>5826</v>
      </c>
      <c r="B1968" s="56" t="s">
        <v>5830</v>
      </c>
      <c r="C1968" s="57" t="s">
        <v>5831</v>
      </c>
      <c r="D1968" s="56" t="s">
        <v>6792</v>
      </c>
      <c r="E1968" s="56" t="s">
        <v>68</v>
      </c>
      <c r="F1968" s="58">
        <v>36</v>
      </c>
      <c r="G1968" s="59">
        <f>VLOOKUP(B1968,'[3]COM DESONERAÇÃO'!$B$12:$H$2288,6,FALSE)</f>
        <v>157.94</v>
      </c>
      <c r="H1968" s="60">
        <f t="shared" si="36"/>
        <v>5685.84</v>
      </c>
    </row>
    <row r="1969" spans="1:8" x14ac:dyDescent="0.25">
      <c r="A1969" s="55" t="s">
        <v>5829</v>
      </c>
      <c r="B1969" s="56" t="s">
        <v>5833</v>
      </c>
      <c r="C1969" s="57" t="s">
        <v>5834</v>
      </c>
      <c r="D1969" s="56" t="s">
        <v>6792</v>
      </c>
      <c r="E1969" s="56" t="s">
        <v>68</v>
      </c>
      <c r="F1969" s="58">
        <v>2</v>
      </c>
      <c r="G1969" s="59">
        <f>VLOOKUP(B1969,'[3]COM DESONERAÇÃO'!$B$12:$H$2288,6,FALSE)</f>
        <v>595.72</v>
      </c>
      <c r="H1969" s="60">
        <f t="shared" si="36"/>
        <v>1191.44</v>
      </c>
    </row>
    <row r="1970" spans="1:8" x14ac:dyDescent="0.25">
      <c r="A1970" s="55" t="s">
        <v>5832</v>
      </c>
      <c r="B1970" s="56" t="s">
        <v>5836</v>
      </c>
      <c r="C1970" s="57" t="s">
        <v>5837</v>
      </c>
      <c r="D1970" s="56" t="s">
        <v>6792</v>
      </c>
      <c r="E1970" s="56" t="s">
        <v>68</v>
      </c>
      <c r="F1970" s="58">
        <v>3</v>
      </c>
      <c r="G1970" s="59">
        <f>VLOOKUP(B1970,'[3]COM DESONERAÇÃO'!$B$12:$H$2288,6,FALSE)</f>
        <v>701.22</v>
      </c>
      <c r="H1970" s="60">
        <f t="shared" si="36"/>
        <v>2103.66</v>
      </c>
    </row>
    <row r="1971" spans="1:8" x14ac:dyDescent="0.25">
      <c r="A1971" s="55" t="s">
        <v>5835</v>
      </c>
      <c r="B1971" s="56" t="s">
        <v>5839</v>
      </c>
      <c r="C1971" s="57" t="s">
        <v>5840</v>
      </c>
      <c r="D1971" s="56" t="s">
        <v>6792</v>
      </c>
      <c r="E1971" s="56" t="s">
        <v>68</v>
      </c>
      <c r="F1971" s="58">
        <v>13</v>
      </c>
      <c r="G1971" s="59">
        <f>VLOOKUP(B1971,'[3]COM DESONERAÇÃO'!$B$12:$H$2288,6,FALSE)</f>
        <v>814.65</v>
      </c>
      <c r="H1971" s="60">
        <f t="shared" si="36"/>
        <v>10590.45</v>
      </c>
    </row>
    <row r="1972" spans="1:8" x14ac:dyDescent="0.25">
      <c r="A1972" s="55" t="s">
        <v>5838</v>
      </c>
      <c r="B1972" s="56" t="s">
        <v>5842</v>
      </c>
      <c r="C1972" s="57" t="s">
        <v>5843</v>
      </c>
      <c r="D1972" s="56" t="s">
        <v>6792</v>
      </c>
      <c r="E1972" s="56" t="s">
        <v>68</v>
      </c>
      <c r="F1972" s="58">
        <v>5</v>
      </c>
      <c r="G1972" s="59">
        <f>VLOOKUP(B1972,'[3]COM DESONERAÇÃO'!$B$12:$H$2288,6,FALSE)</f>
        <v>92.48</v>
      </c>
      <c r="H1972" s="60">
        <f t="shared" si="36"/>
        <v>462.4</v>
      </c>
    </row>
    <row r="1973" spans="1:8" x14ac:dyDescent="0.25">
      <c r="A1973" s="55" t="s">
        <v>5841</v>
      </c>
      <c r="B1973" s="56" t="s">
        <v>5845</v>
      </c>
      <c r="C1973" s="57" t="s">
        <v>5846</v>
      </c>
      <c r="D1973" s="56" t="s">
        <v>6792</v>
      </c>
      <c r="E1973" s="56" t="s">
        <v>68</v>
      </c>
      <c r="F1973" s="58">
        <v>5</v>
      </c>
      <c r="G1973" s="59">
        <f>VLOOKUP(B1973,'[3]COM DESONERAÇÃO'!$B$12:$H$2288,6,FALSE)</f>
        <v>104.6</v>
      </c>
      <c r="H1973" s="60">
        <f t="shared" si="36"/>
        <v>523</v>
      </c>
    </row>
    <row r="1974" spans="1:8" x14ac:dyDescent="0.25">
      <c r="A1974" s="55" t="s">
        <v>5844</v>
      </c>
      <c r="B1974" s="56" t="s">
        <v>5848</v>
      </c>
      <c r="C1974" s="57" t="s">
        <v>5849</v>
      </c>
      <c r="D1974" s="56" t="s">
        <v>6792</v>
      </c>
      <c r="E1974" s="56" t="s">
        <v>68</v>
      </c>
      <c r="F1974" s="58">
        <v>128</v>
      </c>
      <c r="G1974" s="59">
        <f>VLOOKUP(B1974,'[3]COM DESONERAÇÃO'!$B$12:$H$2288,6,FALSE)</f>
        <v>183.63</v>
      </c>
      <c r="H1974" s="60">
        <f t="shared" si="36"/>
        <v>23504.639999999999</v>
      </c>
    </row>
    <row r="1975" spans="1:8" x14ac:dyDescent="0.25">
      <c r="A1975" s="55" t="s">
        <v>5847</v>
      </c>
      <c r="B1975" s="56" t="s">
        <v>5851</v>
      </c>
      <c r="C1975" s="57" t="s">
        <v>5852</v>
      </c>
      <c r="D1975" s="56" t="s">
        <v>6792</v>
      </c>
      <c r="E1975" s="56" t="s">
        <v>68</v>
      </c>
      <c r="F1975" s="58">
        <v>2</v>
      </c>
      <c r="G1975" s="59">
        <f>VLOOKUP(B1975,'[3]COM DESONERAÇÃO'!$B$12:$H$2288,6,FALSE)</f>
        <v>3364.75</v>
      </c>
      <c r="H1975" s="60">
        <f t="shared" si="36"/>
        <v>6729.5</v>
      </c>
    </row>
    <row r="1976" spans="1:8" ht="16.5" x14ac:dyDescent="0.25">
      <c r="A1976" s="55" t="s">
        <v>5850</v>
      </c>
      <c r="B1976" s="56" t="s">
        <v>5854</v>
      </c>
      <c r="C1976" s="57" t="s">
        <v>5855</v>
      </c>
      <c r="D1976" s="56" t="s">
        <v>6792</v>
      </c>
      <c r="E1976" s="56" t="s">
        <v>19</v>
      </c>
      <c r="F1976" s="58">
        <v>2</v>
      </c>
      <c r="G1976" s="59">
        <f>VLOOKUP(B1976,'[3]COM DESONERAÇÃO'!$B$12:$H$2288,6,FALSE)</f>
        <v>859.99</v>
      </c>
      <c r="H1976" s="60">
        <f t="shared" si="36"/>
        <v>1719.98</v>
      </c>
    </row>
    <row r="1977" spans="1:8" x14ac:dyDescent="0.25">
      <c r="A1977" s="55" t="s">
        <v>5853</v>
      </c>
      <c r="B1977" s="56" t="s">
        <v>5857</v>
      </c>
      <c r="C1977" s="57" t="s">
        <v>5858</v>
      </c>
      <c r="D1977" s="56" t="s">
        <v>6792</v>
      </c>
      <c r="E1977" s="56" t="s">
        <v>68</v>
      </c>
      <c r="F1977" s="58">
        <v>2</v>
      </c>
      <c r="G1977" s="59">
        <f>VLOOKUP(B1977,'[3]COM DESONERAÇÃO'!$B$12:$H$2288,6,FALSE)</f>
        <v>185.69</v>
      </c>
      <c r="H1977" s="60">
        <f t="shared" si="36"/>
        <v>371.38</v>
      </c>
    </row>
    <row r="1978" spans="1:8" x14ac:dyDescent="0.25">
      <c r="A1978" s="55" t="s">
        <v>5856</v>
      </c>
      <c r="B1978" s="56" t="s">
        <v>5860</v>
      </c>
      <c r="C1978" s="57" t="s">
        <v>5861</v>
      </c>
      <c r="D1978" s="56" t="s">
        <v>6792</v>
      </c>
      <c r="E1978" s="56" t="s">
        <v>68</v>
      </c>
      <c r="F1978" s="58">
        <v>7</v>
      </c>
      <c r="G1978" s="59">
        <f>VLOOKUP(B1978,'[3]COM DESONERAÇÃO'!$B$12:$H$2288,6,FALSE)</f>
        <v>242</v>
      </c>
      <c r="H1978" s="60">
        <f t="shared" si="36"/>
        <v>1694</v>
      </c>
    </row>
    <row r="1979" spans="1:8" x14ac:dyDescent="0.25">
      <c r="A1979" s="55" t="s">
        <v>5859</v>
      </c>
      <c r="B1979" s="56" t="s">
        <v>5863</v>
      </c>
      <c r="C1979" s="57" t="s">
        <v>5864</v>
      </c>
      <c r="D1979" s="56" t="s">
        <v>6792</v>
      </c>
      <c r="E1979" s="56" t="s">
        <v>68</v>
      </c>
      <c r="F1979" s="58">
        <v>7</v>
      </c>
      <c r="G1979" s="59">
        <f>VLOOKUP(B1979,'[3]COM DESONERAÇÃO'!$B$12:$H$2288,6,FALSE)</f>
        <v>371.04</v>
      </c>
      <c r="H1979" s="60">
        <f t="shared" si="36"/>
        <v>2597.2800000000002</v>
      </c>
    </row>
    <row r="1980" spans="1:8" x14ac:dyDescent="0.25">
      <c r="A1980" s="55" t="s">
        <v>5862</v>
      </c>
      <c r="B1980" s="56" t="s">
        <v>5866</v>
      </c>
      <c r="C1980" s="57" t="s">
        <v>5867</v>
      </c>
      <c r="D1980" s="56" t="s">
        <v>6792</v>
      </c>
      <c r="E1980" s="56" t="s">
        <v>29</v>
      </c>
      <c r="F1980" s="58">
        <v>7</v>
      </c>
      <c r="G1980" s="59">
        <f>VLOOKUP(B1980,'[3]COM DESONERAÇÃO'!$B$12:$H$2288,6,FALSE)</f>
        <v>106.79</v>
      </c>
      <c r="H1980" s="60">
        <f t="shared" si="36"/>
        <v>747.53</v>
      </c>
    </row>
    <row r="1981" spans="1:8" x14ac:dyDescent="0.25">
      <c r="A1981" s="55" t="s">
        <v>5865</v>
      </c>
      <c r="B1981" s="56" t="s">
        <v>5869</v>
      </c>
      <c r="C1981" s="57" t="s">
        <v>5870</v>
      </c>
      <c r="D1981" s="56" t="s">
        <v>6792</v>
      </c>
      <c r="E1981" s="56" t="s">
        <v>29</v>
      </c>
      <c r="F1981" s="58">
        <v>7</v>
      </c>
      <c r="G1981" s="59">
        <f>VLOOKUP(B1981,'[3]COM DESONERAÇÃO'!$B$12:$H$2288,6,FALSE)</f>
        <v>928.43</v>
      </c>
      <c r="H1981" s="60">
        <f t="shared" si="36"/>
        <v>6499.01</v>
      </c>
    </row>
    <row r="1982" spans="1:8" x14ac:dyDescent="0.25">
      <c r="A1982" s="55" t="s">
        <v>5868</v>
      </c>
      <c r="B1982" s="56" t="s">
        <v>5872</v>
      </c>
      <c r="C1982" s="57" t="s">
        <v>5873</v>
      </c>
      <c r="D1982" s="56" t="s">
        <v>6792</v>
      </c>
      <c r="E1982" s="56" t="s">
        <v>12</v>
      </c>
      <c r="F1982" s="58">
        <v>7</v>
      </c>
      <c r="G1982" s="59">
        <f>VLOOKUP(B1982,'[3]COM DESONERAÇÃO'!$B$12:$H$2288,6,FALSE)</f>
        <v>254.57</v>
      </c>
      <c r="H1982" s="60">
        <f t="shared" si="36"/>
        <v>1781.99</v>
      </c>
    </row>
    <row r="1983" spans="1:8" x14ac:dyDescent="0.25">
      <c r="A1983" s="55" t="s">
        <v>5871</v>
      </c>
      <c r="B1983" s="56" t="s">
        <v>5875</v>
      </c>
      <c r="C1983" s="57" t="s">
        <v>5876</v>
      </c>
      <c r="D1983" s="56" t="s">
        <v>6792</v>
      </c>
      <c r="E1983" s="56" t="s">
        <v>12</v>
      </c>
      <c r="F1983" s="58">
        <v>7</v>
      </c>
      <c r="G1983" s="59">
        <f>VLOOKUP(B1983,'[3]COM DESONERAÇÃO'!$B$12:$H$2288,6,FALSE)</f>
        <v>378.6</v>
      </c>
      <c r="H1983" s="60">
        <f t="shared" si="36"/>
        <v>2650.2</v>
      </c>
    </row>
    <row r="1984" spans="1:8" x14ac:dyDescent="0.25">
      <c r="A1984" s="55" t="s">
        <v>5874</v>
      </c>
      <c r="B1984" s="56" t="s">
        <v>5878</v>
      </c>
      <c r="C1984" s="57" t="s">
        <v>5879</v>
      </c>
      <c r="D1984" s="56" t="s">
        <v>6792</v>
      </c>
      <c r="E1984" s="56" t="s">
        <v>12</v>
      </c>
      <c r="F1984" s="58">
        <v>3</v>
      </c>
      <c r="G1984" s="59">
        <f>VLOOKUP(B1984,'[3]COM DESONERAÇÃO'!$B$12:$H$2288,6,FALSE)</f>
        <v>206.44</v>
      </c>
      <c r="H1984" s="60">
        <f t="shared" si="36"/>
        <v>619.32000000000005</v>
      </c>
    </row>
    <row r="1985" spans="1:8" x14ac:dyDescent="0.25">
      <c r="A1985" s="55" t="s">
        <v>5877</v>
      </c>
      <c r="B1985" s="56" t="s">
        <v>5881</v>
      </c>
      <c r="C1985" s="57" t="s">
        <v>5882</v>
      </c>
      <c r="D1985" s="56" t="s">
        <v>6792</v>
      </c>
      <c r="E1985" s="56" t="s">
        <v>19</v>
      </c>
      <c r="F1985" s="58">
        <v>4</v>
      </c>
      <c r="G1985" s="59">
        <f>VLOOKUP(B1985,'[3]COM DESONERAÇÃO'!$B$12:$H$2288,6,FALSE)</f>
        <v>418.42</v>
      </c>
      <c r="H1985" s="60">
        <f t="shared" si="36"/>
        <v>1673.68</v>
      </c>
    </row>
    <row r="1986" spans="1:8" x14ac:dyDescent="0.25">
      <c r="A1986" s="55" t="s">
        <v>5880</v>
      </c>
      <c r="B1986" s="56" t="s">
        <v>5884</v>
      </c>
      <c r="C1986" s="57" t="s">
        <v>5885</v>
      </c>
      <c r="D1986" s="56" t="s">
        <v>6792</v>
      </c>
      <c r="E1986" s="56" t="s">
        <v>19</v>
      </c>
      <c r="F1986" s="58">
        <v>7</v>
      </c>
      <c r="G1986" s="59">
        <f>VLOOKUP(B1986,'[3]COM DESONERAÇÃO'!$B$12:$H$2288,6,FALSE)</f>
        <v>745.9</v>
      </c>
      <c r="H1986" s="60">
        <f t="shared" si="36"/>
        <v>5221.3</v>
      </c>
    </row>
    <row r="1987" spans="1:8" x14ac:dyDescent="0.25">
      <c r="A1987" s="55" t="s">
        <v>5883</v>
      </c>
      <c r="B1987" s="56" t="s">
        <v>5887</v>
      </c>
      <c r="C1987" s="57" t="s">
        <v>5888</v>
      </c>
      <c r="D1987" s="56" t="s">
        <v>6792</v>
      </c>
      <c r="E1987" s="56" t="s">
        <v>19</v>
      </c>
      <c r="F1987" s="58">
        <v>7</v>
      </c>
      <c r="G1987" s="59">
        <f>VLOOKUP(B1987,'[3]COM DESONERAÇÃO'!$B$12:$H$2288,6,FALSE)</f>
        <v>838.49</v>
      </c>
      <c r="H1987" s="60">
        <f t="shared" si="36"/>
        <v>5869.43</v>
      </c>
    </row>
    <row r="1988" spans="1:8" ht="16.5" x14ac:dyDescent="0.25">
      <c r="A1988" s="55" t="s">
        <v>5886</v>
      </c>
      <c r="B1988" s="56" t="s">
        <v>5890</v>
      </c>
      <c r="C1988" s="57" t="s">
        <v>5891</v>
      </c>
      <c r="D1988" s="56" t="s">
        <v>6792</v>
      </c>
      <c r="E1988" s="56" t="s">
        <v>19</v>
      </c>
      <c r="F1988" s="58">
        <v>2</v>
      </c>
      <c r="G1988" s="59">
        <f>VLOOKUP(B1988,'[3]COM DESONERAÇÃO'!$B$12:$H$2288,6,FALSE)</f>
        <v>2729.88</v>
      </c>
      <c r="H1988" s="60">
        <f t="shared" si="36"/>
        <v>5459.76</v>
      </c>
    </row>
    <row r="1989" spans="1:8" ht="16.5" x14ac:dyDescent="0.25">
      <c r="A1989" s="55" t="s">
        <v>5889</v>
      </c>
      <c r="B1989" s="56" t="s">
        <v>5893</v>
      </c>
      <c r="C1989" s="57" t="s">
        <v>5894</v>
      </c>
      <c r="D1989" s="56" t="s">
        <v>6792</v>
      </c>
      <c r="E1989" s="56" t="s">
        <v>68</v>
      </c>
      <c r="F1989" s="58">
        <v>7</v>
      </c>
      <c r="G1989" s="59">
        <f>VLOOKUP(B1989,'[3]COM DESONERAÇÃO'!$B$12:$H$2288,6,FALSE)</f>
        <v>12.14</v>
      </c>
      <c r="H1989" s="60">
        <f t="shared" si="36"/>
        <v>84.98</v>
      </c>
    </row>
    <row r="1990" spans="1:8" ht="16.5" x14ac:dyDescent="0.25">
      <c r="A1990" s="55" t="s">
        <v>5892</v>
      </c>
      <c r="B1990" s="56" t="s">
        <v>5896</v>
      </c>
      <c r="C1990" s="57" t="s">
        <v>5897</v>
      </c>
      <c r="D1990" s="56" t="s">
        <v>6792</v>
      </c>
      <c r="E1990" s="56" t="s">
        <v>68</v>
      </c>
      <c r="F1990" s="58">
        <v>200</v>
      </c>
      <c r="G1990" s="59">
        <f>VLOOKUP(B1990,'[3]COM DESONERAÇÃO'!$B$12:$H$2288,6,FALSE)</f>
        <v>102.45</v>
      </c>
      <c r="H1990" s="60">
        <f t="shared" si="36"/>
        <v>20490</v>
      </c>
    </row>
    <row r="1991" spans="1:8" x14ac:dyDescent="0.25">
      <c r="A1991" s="55" t="s">
        <v>5895</v>
      </c>
      <c r="B1991" s="56" t="s">
        <v>5899</v>
      </c>
      <c r="C1991" s="57" t="s">
        <v>5900</v>
      </c>
      <c r="D1991" s="56" t="s">
        <v>11</v>
      </c>
      <c r="E1991" s="56" t="s">
        <v>12</v>
      </c>
      <c r="F1991" s="58">
        <v>257</v>
      </c>
      <c r="G1991" s="59">
        <f>VLOOKUP(B1991,'[3]COM DESONERAÇÃO'!$B$12:$H$2288,6,FALSE)</f>
        <v>88.79</v>
      </c>
      <c r="H1991" s="60">
        <f t="shared" si="36"/>
        <v>22819.03</v>
      </c>
    </row>
    <row r="1992" spans="1:8" ht="33" x14ac:dyDescent="0.25">
      <c r="A1992" s="55" t="s">
        <v>5898</v>
      </c>
      <c r="B1992" s="56" t="s">
        <v>5902</v>
      </c>
      <c r="C1992" s="57" t="s">
        <v>5903</v>
      </c>
      <c r="D1992" s="56" t="s">
        <v>11</v>
      </c>
      <c r="E1992" s="56" t="s">
        <v>12</v>
      </c>
      <c r="F1992" s="58">
        <v>160</v>
      </c>
      <c r="G1992" s="59">
        <f>VLOOKUP(B1992,'[3]COM DESONERAÇÃO'!$B$12:$H$2288,6,FALSE)</f>
        <v>20.66</v>
      </c>
      <c r="H1992" s="60">
        <f t="shared" si="36"/>
        <v>3305.6</v>
      </c>
    </row>
    <row r="1993" spans="1:8" x14ac:dyDescent="0.25">
      <c r="A1993" s="55" t="s">
        <v>5901</v>
      </c>
      <c r="B1993" s="56" t="s">
        <v>5905</v>
      </c>
      <c r="C1993" s="57" t="s">
        <v>5906</v>
      </c>
      <c r="D1993" s="56" t="s">
        <v>36</v>
      </c>
      <c r="E1993" s="56" t="s">
        <v>5907</v>
      </c>
      <c r="F1993" s="58">
        <v>1500</v>
      </c>
      <c r="G1993" s="59">
        <f>VLOOKUP(B1993,'[3]COM DESONERAÇÃO'!$B$12:$H$2288,6,FALSE)</f>
        <v>25.47</v>
      </c>
      <c r="H1993" s="60">
        <f t="shared" si="36"/>
        <v>38205</v>
      </c>
    </row>
    <row r="1994" spans="1:8" ht="16.5" x14ac:dyDescent="0.25">
      <c r="A1994" s="55" t="s">
        <v>5904</v>
      </c>
      <c r="B1994" s="56" t="s">
        <v>5909</v>
      </c>
      <c r="C1994" s="57" t="s">
        <v>5910</v>
      </c>
      <c r="D1994" s="56" t="s">
        <v>11</v>
      </c>
      <c r="E1994" s="56" t="s">
        <v>68</v>
      </c>
      <c r="F1994" s="58">
        <v>252</v>
      </c>
      <c r="G1994" s="59">
        <f>VLOOKUP(B1994,'[3]COM DESONERAÇÃO'!$B$12:$H$2288,6,FALSE)</f>
        <v>29.22</v>
      </c>
      <c r="H1994" s="60">
        <f t="shared" si="36"/>
        <v>7363.44</v>
      </c>
    </row>
    <row r="1995" spans="1:8" ht="16.5" x14ac:dyDescent="0.25">
      <c r="A1995" s="55" t="s">
        <v>5908</v>
      </c>
      <c r="B1995" s="56" t="s">
        <v>5912</v>
      </c>
      <c r="C1995" s="57" t="s">
        <v>5913</v>
      </c>
      <c r="D1995" s="56" t="s">
        <v>11</v>
      </c>
      <c r="E1995" s="56" t="s">
        <v>12</v>
      </c>
      <c r="F1995" s="58">
        <v>9</v>
      </c>
      <c r="G1995" s="59">
        <f>VLOOKUP(B1995,'[3]COM DESONERAÇÃO'!$B$12:$H$2288,6,FALSE)</f>
        <v>466.79</v>
      </c>
      <c r="H1995" s="60">
        <f t="shared" si="36"/>
        <v>4201.1099999999997</v>
      </c>
    </row>
    <row r="1996" spans="1:8" x14ac:dyDescent="0.25">
      <c r="A1996" s="55" t="s">
        <v>5911</v>
      </c>
      <c r="B1996" s="56" t="s">
        <v>5915</v>
      </c>
      <c r="C1996" s="57" t="s">
        <v>5916</v>
      </c>
      <c r="D1996" s="56" t="s">
        <v>6792</v>
      </c>
      <c r="E1996" s="56" t="s">
        <v>12</v>
      </c>
      <c r="F1996" s="58">
        <v>5</v>
      </c>
      <c r="G1996" s="59">
        <f>VLOOKUP(B1996,'[3]COM DESONERAÇÃO'!$B$12:$H$2288,6,FALSE)</f>
        <v>3.95</v>
      </c>
      <c r="H1996" s="60">
        <f t="shared" si="36"/>
        <v>19.75</v>
      </c>
    </row>
    <row r="1997" spans="1:8" ht="24.75" x14ac:dyDescent="0.25">
      <c r="A1997" s="55" t="s">
        <v>5914</v>
      </c>
      <c r="B1997" s="56" t="s">
        <v>5918</v>
      </c>
      <c r="C1997" s="57" t="s">
        <v>5919</v>
      </c>
      <c r="D1997" s="56" t="s">
        <v>11</v>
      </c>
      <c r="E1997" s="56" t="s">
        <v>41</v>
      </c>
      <c r="F1997" s="58">
        <v>1000</v>
      </c>
      <c r="G1997" s="59">
        <f>VLOOKUP(B1997,'[3]COM DESONERAÇÃO'!$B$12:$H$2288,6,FALSE)</f>
        <v>0.92</v>
      </c>
      <c r="H1997" s="60">
        <f t="shared" si="36"/>
        <v>920</v>
      </c>
    </row>
    <row r="1998" spans="1:8" x14ac:dyDescent="0.25">
      <c r="A1998" s="55" t="s">
        <v>5917</v>
      </c>
      <c r="B1998" s="56" t="s">
        <v>5921</v>
      </c>
      <c r="C1998" s="57" t="s">
        <v>5922</v>
      </c>
      <c r="D1998" s="56" t="s">
        <v>6792</v>
      </c>
      <c r="E1998" s="56" t="s">
        <v>19</v>
      </c>
      <c r="F1998" s="58">
        <v>7</v>
      </c>
      <c r="G1998" s="59">
        <f>VLOOKUP(B1998,'[3]COM DESONERAÇÃO'!$B$12:$H$2288,6,FALSE)</f>
        <v>32.28</v>
      </c>
      <c r="H1998" s="60">
        <f t="shared" si="36"/>
        <v>225.96</v>
      </c>
    </row>
    <row r="1999" spans="1:8" x14ac:dyDescent="0.25">
      <c r="A1999" s="55" t="s">
        <v>5920</v>
      </c>
      <c r="B1999" s="56" t="s">
        <v>5924</v>
      </c>
      <c r="C1999" s="57" t="s">
        <v>5925</v>
      </c>
      <c r="D1999" s="56" t="s">
        <v>6792</v>
      </c>
      <c r="E1999" s="56" t="s">
        <v>19</v>
      </c>
      <c r="F1999" s="58">
        <v>7</v>
      </c>
      <c r="G1999" s="59">
        <f>VLOOKUP(B1999,'[3]COM DESONERAÇÃO'!$B$12:$H$2288,6,FALSE)</f>
        <v>23.69</v>
      </c>
      <c r="H1999" s="60">
        <f t="shared" si="36"/>
        <v>165.83</v>
      </c>
    </row>
    <row r="2000" spans="1:8" x14ac:dyDescent="0.25">
      <c r="A2000" s="55" t="s">
        <v>5923</v>
      </c>
      <c r="B2000" s="56" t="s">
        <v>5927</v>
      </c>
      <c r="C2000" s="57" t="s">
        <v>5928</v>
      </c>
      <c r="D2000" s="56" t="s">
        <v>6792</v>
      </c>
      <c r="E2000" s="56" t="s">
        <v>19</v>
      </c>
      <c r="F2000" s="58">
        <v>7</v>
      </c>
      <c r="G2000" s="59">
        <f>VLOOKUP(B2000,'[3]COM DESONERAÇÃO'!$B$12:$H$2288,6,FALSE)</f>
        <v>9.48</v>
      </c>
      <c r="H2000" s="60">
        <f t="shared" si="36"/>
        <v>66.36</v>
      </c>
    </row>
    <row r="2001" spans="1:8" x14ac:dyDescent="0.25">
      <c r="A2001" s="55" t="s">
        <v>5926</v>
      </c>
      <c r="B2001" s="56" t="s">
        <v>5930</v>
      </c>
      <c r="C2001" s="57" t="s">
        <v>5931</v>
      </c>
      <c r="D2001" s="56" t="s">
        <v>6792</v>
      </c>
      <c r="E2001" s="56" t="s">
        <v>19</v>
      </c>
      <c r="F2001" s="58">
        <v>7</v>
      </c>
      <c r="G2001" s="59">
        <f>VLOOKUP(B2001,'[3]COM DESONERAÇÃO'!$B$12:$H$2288,6,FALSE)</f>
        <v>4.74</v>
      </c>
      <c r="H2001" s="60">
        <f t="shared" si="36"/>
        <v>33.18</v>
      </c>
    </row>
    <row r="2002" spans="1:8" x14ac:dyDescent="0.25">
      <c r="A2002" s="55" t="s">
        <v>5929</v>
      </c>
      <c r="B2002" s="56" t="s">
        <v>5933</v>
      </c>
      <c r="C2002" s="57" t="s">
        <v>5934</v>
      </c>
      <c r="D2002" s="56" t="s">
        <v>6792</v>
      </c>
      <c r="E2002" s="56" t="s">
        <v>19</v>
      </c>
      <c r="F2002" s="58">
        <v>7</v>
      </c>
      <c r="G2002" s="59">
        <f>VLOOKUP(B2002,'[3]COM DESONERAÇÃO'!$B$12:$H$2288,6,FALSE)</f>
        <v>11.84</v>
      </c>
      <c r="H2002" s="60">
        <f t="shared" si="36"/>
        <v>82.88</v>
      </c>
    </row>
    <row r="2003" spans="1:8" x14ac:dyDescent="0.25">
      <c r="A2003" s="55" t="s">
        <v>5932</v>
      </c>
      <c r="B2003" s="56" t="s">
        <v>5936</v>
      </c>
      <c r="C2003" s="57" t="s">
        <v>5937</v>
      </c>
      <c r="D2003" s="56" t="s">
        <v>6792</v>
      </c>
      <c r="E2003" s="56" t="s">
        <v>19</v>
      </c>
      <c r="F2003" s="58">
        <v>2</v>
      </c>
      <c r="G2003" s="59">
        <f>VLOOKUP(B2003,'[3]COM DESONERAÇÃO'!$B$12:$H$2288,6,FALSE)</f>
        <v>11.84</v>
      </c>
      <c r="H2003" s="60">
        <f t="shared" si="36"/>
        <v>23.68</v>
      </c>
    </row>
    <row r="2004" spans="1:8" x14ac:dyDescent="0.25">
      <c r="A2004" s="55" t="s">
        <v>5935</v>
      </c>
      <c r="B2004" s="56" t="s">
        <v>5939</v>
      </c>
      <c r="C2004" s="57" t="s">
        <v>5940</v>
      </c>
      <c r="D2004" s="56" t="s">
        <v>6792</v>
      </c>
      <c r="E2004" s="56" t="s">
        <v>19</v>
      </c>
      <c r="F2004" s="58">
        <v>7</v>
      </c>
      <c r="G2004" s="59">
        <f>VLOOKUP(B2004,'[3]COM DESONERAÇÃO'!$B$12:$H$2288,6,FALSE)</f>
        <v>47.84</v>
      </c>
      <c r="H2004" s="60">
        <f t="shared" si="36"/>
        <v>334.88</v>
      </c>
    </row>
    <row r="2005" spans="1:8" x14ac:dyDescent="0.25">
      <c r="A2005" s="55" t="s">
        <v>5938</v>
      </c>
      <c r="B2005" s="56" t="s">
        <v>5942</v>
      </c>
      <c r="C2005" s="57" t="s">
        <v>5943</v>
      </c>
      <c r="D2005" s="56" t="s">
        <v>6792</v>
      </c>
      <c r="E2005" s="56" t="s">
        <v>19</v>
      </c>
      <c r="F2005" s="58">
        <v>7</v>
      </c>
      <c r="G2005" s="59">
        <f>VLOOKUP(B2005,'[3]COM DESONERAÇÃO'!$B$12:$H$2288,6,FALSE)</f>
        <v>1672</v>
      </c>
      <c r="H2005" s="60">
        <f t="shared" si="36"/>
        <v>11704</v>
      </c>
    </row>
    <row r="2006" spans="1:8" x14ac:dyDescent="0.25">
      <c r="A2006" s="55" t="s">
        <v>5941</v>
      </c>
      <c r="B2006" s="56" t="s">
        <v>5945</v>
      </c>
      <c r="C2006" s="57" t="s">
        <v>5946</v>
      </c>
      <c r="D2006" s="56" t="s">
        <v>6792</v>
      </c>
      <c r="E2006" s="56" t="s">
        <v>19</v>
      </c>
      <c r="F2006" s="58">
        <v>7</v>
      </c>
      <c r="G2006" s="59">
        <f>VLOOKUP(B2006,'[3]COM DESONERAÇÃO'!$B$12:$H$2288,6,FALSE)</f>
        <v>1696.01</v>
      </c>
      <c r="H2006" s="60">
        <f t="shared" si="36"/>
        <v>11872.07</v>
      </c>
    </row>
    <row r="2007" spans="1:8" x14ac:dyDescent="0.25">
      <c r="A2007" s="55" t="s">
        <v>5944</v>
      </c>
      <c r="B2007" s="56" t="s">
        <v>5948</v>
      </c>
      <c r="C2007" s="57" t="s">
        <v>5949</v>
      </c>
      <c r="D2007" s="56" t="s">
        <v>6792</v>
      </c>
      <c r="E2007" s="56" t="s">
        <v>19</v>
      </c>
      <c r="F2007" s="58">
        <v>7</v>
      </c>
      <c r="G2007" s="59">
        <f>VLOOKUP(B2007,'[3]COM DESONERAÇÃO'!$B$12:$H$2288,6,FALSE)</f>
        <v>710.48</v>
      </c>
      <c r="H2007" s="60">
        <f t="shared" si="36"/>
        <v>4973.3599999999997</v>
      </c>
    </row>
    <row r="2008" spans="1:8" x14ac:dyDescent="0.25">
      <c r="A2008" s="55" t="s">
        <v>5947</v>
      </c>
      <c r="B2008" s="56" t="s">
        <v>5951</v>
      </c>
      <c r="C2008" s="57" t="s">
        <v>5952</v>
      </c>
      <c r="D2008" s="56" t="s">
        <v>6792</v>
      </c>
      <c r="E2008" s="56" t="s">
        <v>19</v>
      </c>
      <c r="F2008" s="58">
        <v>7</v>
      </c>
      <c r="G2008" s="59">
        <f>VLOOKUP(B2008,'[3]COM DESONERAÇÃO'!$B$12:$H$2288,6,FALSE)</f>
        <v>1090.3699999999999</v>
      </c>
      <c r="H2008" s="60">
        <f t="shared" si="36"/>
        <v>7632.59</v>
      </c>
    </row>
    <row r="2009" spans="1:8" x14ac:dyDescent="0.25">
      <c r="A2009" s="55" t="s">
        <v>5950</v>
      </c>
      <c r="B2009" s="56" t="s">
        <v>5954</v>
      </c>
      <c r="C2009" s="57" t="s">
        <v>5955</v>
      </c>
      <c r="D2009" s="56" t="s">
        <v>6792</v>
      </c>
      <c r="E2009" s="56" t="s">
        <v>19</v>
      </c>
      <c r="F2009" s="58">
        <v>7</v>
      </c>
      <c r="G2009" s="59">
        <f>VLOOKUP(B2009,'[3]COM DESONERAÇÃO'!$B$12:$H$2288,6,FALSE)</f>
        <v>363.18</v>
      </c>
      <c r="H2009" s="60">
        <f t="shared" si="36"/>
        <v>2542.2600000000002</v>
      </c>
    </row>
    <row r="2010" spans="1:8" x14ac:dyDescent="0.25">
      <c r="A2010" s="55" t="s">
        <v>5953</v>
      </c>
      <c r="B2010" s="56" t="s">
        <v>5957</v>
      </c>
      <c r="C2010" s="57" t="s">
        <v>5958</v>
      </c>
      <c r="D2010" s="56" t="s">
        <v>6792</v>
      </c>
      <c r="E2010" s="56" t="s">
        <v>19</v>
      </c>
      <c r="F2010" s="58">
        <v>7</v>
      </c>
      <c r="G2010" s="59">
        <f>VLOOKUP(B2010,'[3]COM DESONERAÇÃO'!$B$12:$H$2288,6,FALSE)</f>
        <v>363.05</v>
      </c>
      <c r="H2010" s="60">
        <f t="shared" si="36"/>
        <v>2541.35</v>
      </c>
    </row>
    <row r="2011" spans="1:8" x14ac:dyDescent="0.25">
      <c r="A2011" s="55" t="s">
        <v>5956</v>
      </c>
      <c r="B2011" s="56" t="s">
        <v>5960</v>
      </c>
      <c r="C2011" s="57" t="s">
        <v>5961</v>
      </c>
      <c r="D2011" s="56" t="s">
        <v>6792</v>
      </c>
      <c r="E2011" s="56" t="s">
        <v>19</v>
      </c>
      <c r="F2011" s="58">
        <v>7</v>
      </c>
      <c r="G2011" s="59">
        <f>VLOOKUP(B2011,'[3]COM DESONERAÇÃO'!$B$12:$H$2288,6,FALSE)</f>
        <v>1308.44</v>
      </c>
      <c r="H2011" s="60">
        <f t="shared" si="36"/>
        <v>9159.08</v>
      </c>
    </row>
    <row r="2012" spans="1:8" ht="33" x14ac:dyDescent="0.25">
      <c r="A2012" s="55" t="s">
        <v>5959</v>
      </c>
      <c r="B2012" s="56" t="s">
        <v>5963</v>
      </c>
      <c r="C2012" s="57" t="s">
        <v>5964</v>
      </c>
      <c r="D2012" s="56" t="s">
        <v>11</v>
      </c>
      <c r="E2012" s="56" t="s">
        <v>19</v>
      </c>
      <c r="F2012" s="58">
        <v>17</v>
      </c>
      <c r="G2012" s="59">
        <f>VLOOKUP(B2012,'[3]COM DESONERAÇÃO'!$B$12:$H$2288,6,FALSE)</f>
        <v>380.66</v>
      </c>
      <c r="H2012" s="60">
        <f t="shared" si="36"/>
        <v>6471.22</v>
      </c>
    </row>
    <row r="2013" spans="1:8" x14ac:dyDescent="0.25">
      <c r="A2013" s="55" t="s">
        <v>5962</v>
      </c>
      <c r="B2013" s="56" t="s">
        <v>5966</v>
      </c>
      <c r="C2013" s="57" t="s">
        <v>5967</v>
      </c>
      <c r="D2013" s="56" t="s">
        <v>6792</v>
      </c>
      <c r="E2013" s="56" t="s">
        <v>19</v>
      </c>
      <c r="F2013" s="58">
        <v>37</v>
      </c>
      <c r="G2013" s="59">
        <f>VLOOKUP(B2013,'[3]COM DESONERAÇÃO'!$B$12:$H$2288,6,FALSE)</f>
        <v>690.62</v>
      </c>
      <c r="H2013" s="60">
        <f t="shared" si="36"/>
        <v>25552.94</v>
      </c>
    </row>
    <row r="2014" spans="1:8" x14ac:dyDescent="0.25">
      <c r="A2014" s="55" t="s">
        <v>5965</v>
      </c>
      <c r="B2014" s="56" t="s">
        <v>5969</v>
      </c>
      <c r="C2014" s="57" t="s">
        <v>5970</v>
      </c>
      <c r="D2014" s="56" t="s">
        <v>6792</v>
      </c>
      <c r="E2014" s="56" t="s">
        <v>19</v>
      </c>
      <c r="F2014" s="58">
        <v>7</v>
      </c>
      <c r="G2014" s="59">
        <f>VLOOKUP(B2014,'[3]COM DESONERAÇÃO'!$B$12:$H$2288,6,FALSE)</f>
        <v>5999.81</v>
      </c>
      <c r="H2014" s="60">
        <f t="shared" si="36"/>
        <v>41998.67</v>
      </c>
    </row>
    <row r="2015" spans="1:8" x14ac:dyDescent="0.25">
      <c r="A2015" s="55" t="s">
        <v>5968</v>
      </c>
      <c r="B2015" s="56" t="s">
        <v>5972</v>
      </c>
      <c r="C2015" s="57" t="s">
        <v>5867</v>
      </c>
      <c r="D2015" s="56" t="s">
        <v>6792</v>
      </c>
      <c r="E2015" s="56" t="s">
        <v>29</v>
      </c>
      <c r="F2015" s="58">
        <v>7</v>
      </c>
      <c r="G2015" s="59">
        <f>VLOOKUP(B2015,'[3]COM DESONERAÇÃO'!$B$12:$H$2288,6,FALSE)</f>
        <v>106.79</v>
      </c>
      <c r="H2015" s="60">
        <f t="shared" si="36"/>
        <v>747.53</v>
      </c>
    </row>
    <row r="2016" spans="1:8" x14ac:dyDescent="0.25">
      <c r="A2016" s="55" t="s">
        <v>5971</v>
      </c>
      <c r="B2016" s="56" t="s">
        <v>5974</v>
      </c>
      <c r="C2016" s="57" t="s">
        <v>5870</v>
      </c>
      <c r="D2016" s="56" t="s">
        <v>6792</v>
      </c>
      <c r="E2016" s="56" t="s">
        <v>29</v>
      </c>
      <c r="F2016" s="58">
        <v>7</v>
      </c>
      <c r="G2016" s="59">
        <f>VLOOKUP(B2016,'[3]COM DESONERAÇÃO'!$B$12:$H$2288,6,FALSE)</f>
        <v>928.43</v>
      </c>
      <c r="H2016" s="60">
        <f t="shared" si="36"/>
        <v>6499.01</v>
      </c>
    </row>
    <row r="2017" spans="1:8" x14ac:dyDescent="0.25">
      <c r="A2017" s="55" t="s">
        <v>5973</v>
      </c>
      <c r="B2017" s="56" t="s">
        <v>5976</v>
      </c>
      <c r="C2017" s="57" t="s">
        <v>5873</v>
      </c>
      <c r="D2017" s="56" t="s">
        <v>6792</v>
      </c>
      <c r="E2017" s="56" t="s">
        <v>12</v>
      </c>
      <c r="F2017" s="58">
        <v>7</v>
      </c>
      <c r="G2017" s="59">
        <f>VLOOKUP(B2017,'[3]COM DESONERAÇÃO'!$B$12:$H$2288,6,FALSE)</f>
        <v>273.35000000000002</v>
      </c>
      <c r="H2017" s="60">
        <f t="shared" si="36"/>
        <v>1913.45</v>
      </c>
    </row>
    <row r="2018" spans="1:8" x14ac:dyDescent="0.25">
      <c r="A2018" s="55" t="s">
        <v>5975</v>
      </c>
      <c r="B2018" s="56" t="s">
        <v>5978</v>
      </c>
      <c r="C2018" s="57" t="s">
        <v>5876</v>
      </c>
      <c r="D2018" s="56" t="s">
        <v>6792</v>
      </c>
      <c r="E2018" s="56" t="s">
        <v>12</v>
      </c>
      <c r="F2018" s="58">
        <v>7</v>
      </c>
      <c r="G2018" s="59">
        <f>VLOOKUP(B2018,'[3]COM DESONERAÇÃO'!$B$12:$H$2288,6,FALSE)</f>
        <v>397.38</v>
      </c>
      <c r="H2018" s="60">
        <f t="shared" si="36"/>
        <v>2781.66</v>
      </c>
    </row>
    <row r="2019" spans="1:8" x14ac:dyDescent="0.25">
      <c r="A2019" s="55" t="s">
        <v>5977</v>
      </c>
      <c r="B2019" s="56" t="s">
        <v>5980</v>
      </c>
      <c r="C2019" s="57" t="s">
        <v>5879</v>
      </c>
      <c r="D2019" s="56" t="s">
        <v>6792</v>
      </c>
      <c r="E2019" s="56" t="s">
        <v>12</v>
      </c>
      <c r="F2019" s="58">
        <v>7</v>
      </c>
      <c r="G2019" s="59">
        <f>VLOOKUP(B2019,'[3]COM DESONERAÇÃO'!$B$12:$H$2288,6,FALSE)</f>
        <v>206.44</v>
      </c>
      <c r="H2019" s="60">
        <f t="shared" si="36"/>
        <v>1445.08</v>
      </c>
    </row>
    <row r="2020" spans="1:8" x14ac:dyDescent="0.25">
      <c r="A2020" s="55" t="s">
        <v>5979</v>
      </c>
      <c r="B2020" s="56" t="s">
        <v>5982</v>
      </c>
      <c r="C2020" s="57" t="s">
        <v>5983</v>
      </c>
      <c r="D2020" s="56" t="s">
        <v>6792</v>
      </c>
      <c r="E2020" s="56" t="s">
        <v>19</v>
      </c>
      <c r="F2020" s="58">
        <v>2</v>
      </c>
      <c r="G2020" s="59">
        <f>VLOOKUP(B2020,'[3]COM DESONERAÇÃO'!$B$12:$H$2288,6,FALSE)</f>
        <v>1187.31</v>
      </c>
      <c r="H2020" s="60">
        <f t="shared" si="36"/>
        <v>2374.62</v>
      </c>
    </row>
    <row r="2021" spans="1:8" x14ac:dyDescent="0.25">
      <c r="A2021" s="55" t="s">
        <v>5981</v>
      </c>
      <c r="B2021" s="56" t="s">
        <v>5985</v>
      </c>
      <c r="C2021" s="57" t="s">
        <v>5986</v>
      </c>
      <c r="D2021" s="56" t="s">
        <v>6792</v>
      </c>
      <c r="E2021" s="56" t="s">
        <v>19</v>
      </c>
      <c r="F2021" s="58">
        <v>2</v>
      </c>
      <c r="G2021" s="59">
        <f>VLOOKUP(B2021,'[3]COM DESONERAÇÃO'!$B$12:$H$2288,6,FALSE)</f>
        <v>2107.0500000000002</v>
      </c>
      <c r="H2021" s="60">
        <f t="shared" si="36"/>
        <v>4214.1000000000004</v>
      </c>
    </row>
    <row r="2022" spans="1:8" x14ac:dyDescent="0.25">
      <c r="A2022" s="55" t="s">
        <v>5984</v>
      </c>
      <c r="B2022" s="56" t="s">
        <v>5988</v>
      </c>
      <c r="C2022" s="57" t="s">
        <v>5989</v>
      </c>
      <c r="D2022" s="56" t="s">
        <v>6792</v>
      </c>
      <c r="E2022" s="56" t="s">
        <v>12</v>
      </c>
      <c r="F2022" s="58">
        <v>6</v>
      </c>
      <c r="G2022" s="59">
        <f>VLOOKUP(B2022,'[3]COM DESONERAÇÃO'!$B$12:$H$2288,6,FALSE)</f>
        <v>14.95</v>
      </c>
      <c r="H2022" s="60">
        <f t="shared" si="36"/>
        <v>89.7</v>
      </c>
    </row>
    <row r="2023" spans="1:8" x14ac:dyDescent="0.25">
      <c r="A2023" s="55" t="s">
        <v>5987</v>
      </c>
      <c r="B2023" s="56" t="s">
        <v>5991</v>
      </c>
      <c r="C2023" s="57" t="s">
        <v>5992</v>
      </c>
      <c r="D2023" s="56" t="s">
        <v>6792</v>
      </c>
      <c r="E2023" s="56" t="s">
        <v>19</v>
      </c>
      <c r="F2023" s="58">
        <v>7</v>
      </c>
      <c r="G2023" s="59">
        <f>VLOOKUP(B2023,'[3]COM DESONERAÇÃO'!$B$12:$H$2288,6,FALSE)</f>
        <v>17.09</v>
      </c>
      <c r="H2023" s="60">
        <f t="shared" si="36"/>
        <v>119.63</v>
      </c>
    </row>
    <row r="2024" spans="1:8" x14ac:dyDescent="0.25">
      <c r="A2024" s="55" t="s">
        <v>5990</v>
      </c>
      <c r="B2024" s="56" t="s">
        <v>5994</v>
      </c>
      <c r="C2024" s="57" t="s">
        <v>5995</v>
      </c>
      <c r="D2024" s="56" t="s">
        <v>6792</v>
      </c>
      <c r="E2024" s="56" t="s">
        <v>12</v>
      </c>
      <c r="F2024" s="58">
        <v>7</v>
      </c>
      <c r="G2024" s="59">
        <f>VLOOKUP(B2024,'[3]COM DESONERAÇÃO'!$B$12:$H$2288,6,FALSE)</f>
        <v>12.82</v>
      </c>
      <c r="H2024" s="60">
        <f t="shared" si="36"/>
        <v>89.74</v>
      </c>
    </row>
    <row r="2025" spans="1:8" x14ac:dyDescent="0.25">
      <c r="A2025" s="55" t="s">
        <v>5993</v>
      </c>
      <c r="B2025" s="56" t="s">
        <v>5997</v>
      </c>
      <c r="C2025" s="57" t="s">
        <v>5998</v>
      </c>
      <c r="D2025" s="56" t="s">
        <v>6792</v>
      </c>
      <c r="E2025" s="56" t="s">
        <v>12</v>
      </c>
      <c r="F2025" s="58">
        <v>7</v>
      </c>
      <c r="G2025" s="59">
        <f>VLOOKUP(B2025,'[3]COM DESONERAÇÃO'!$B$12:$H$2288,6,FALSE)</f>
        <v>16.02</v>
      </c>
      <c r="H2025" s="60">
        <f t="shared" si="36"/>
        <v>112.14</v>
      </c>
    </row>
    <row r="2026" spans="1:8" x14ac:dyDescent="0.25">
      <c r="A2026" s="55" t="s">
        <v>5996</v>
      </c>
      <c r="B2026" s="56" t="s">
        <v>6000</v>
      </c>
      <c r="C2026" s="57" t="s">
        <v>6001</v>
      </c>
      <c r="D2026" s="56" t="s">
        <v>6792</v>
      </c>
      <c r="E2026" s="56" t="s">
        <v>12</v>
      </c>
      <c r="F2026" s="58">
        <v>1258</v>
      </c>
      <c r="G2026" s="59">
        <f>VLOOKUP(B2026,'[3]COM DESONERAÇÃO'!$B$12:$H$2288,6,FALSE)</f>
        <v>8.73</v>
      </c>
      <c r="H2026" s="60">
        <f t="shared" si="36"/>
        <v>10982.34</v>
      </c>
    </row>
    <row r="2027" spans="1:8" x14ac:dyDescent="0.25">
      <c r="A2027" s="55" t="s">
        <v>5999</v>
      </c>
      <c r="B2027" s="56" t="s">
        <v>6003</v>
      </c>
      <c r="C2027" s="57" t="s">
        <v>6004</v>
      </c>
      <c r="D2027" s="56" t="s">
        <v>11</v>
      </c>
      <c r="E2027" s="56" t="s">
        <v>29</v>
      </c>
      <c r="F2027" s="58">
        <v>7</v>
      </c>
      <c r="G2027" s="59">
        <f>VLOOKUP(B2027,'[3]COM DESONERAÇÃO'!$B$12:$H$2288,6,FALSE)</f>
        <v>108.98</v>
      </c>
      <c r="H2027" s="60">
        <f t="shared" ref="H2027:H2090" si="37">ROUND(F2027*G2027,2)</f>
        <v>762.86</v>
      </c>
    </row>
    <row r="2028" spans="1:8" ht="24.75" x14ac:dyDescent="0.25">
      <c r="A2028" s="55" t="s">
        <v>6002</v>
      </c>
      <c r="B2028" s="56" t="s">
        <v>6006</v>
      </c>
      <c r="C2028" s="57" t="s">
        <v>6007</v>
      </c>
      <c r="D2028" s="56" t="s">
        <v>11</v>
      </c>
      <c r="E2028" s="56" t="s">
        <v>12</v>
      </c>
      <c r="F2028" s="58">
        <v>7</v>
      </c>
      <c r="G2028" s="59">
        <f>VLOOKUP(B2028,'[3]COM DESONERAÇÃO'!$B$12:$H$2288,6,FALSE)</f>
        <v>37.04</v>
      </c>
      <c r="H2028" s="60">
        <f t="shared" si="37"/>
        <v>259.27999999999997</v>
      </c>
    </row>
    <row r="2029" spans="1:8" ht="16.5" x14ac:dyDescent="0.25">
      <c r="A2029" s="55" t="s">
        <v>6005</v>
      </c>
      <c r="B2029" s="56" t="s">
        <v>6009</v>
      </c>
      <c r="C2029" s="57" t="s">
        <v>6010</v>
      </c>
      <c r="D2029" s="56" t="s">
        <v>11</v>
      </c>
      <c r="E2029" s="56" t="s">
        <v>29</v>
      </c>
      <c r="F2029" s="58">
        <v>124</v>
      </c>
      <c r="G2029" s="59">
        <f>VLOOKUP(B2029,'[3]COM DESONERAÇÃO'!$B$12:$H$2288,6,FALSE)</f>
        <v>30.99</v>
      </c>
      <c r="H2029" s="60">
        <f t="shared" si="37"/>
        <v>3842.76</v>
      </c>
    </row>
    <row r="2030" spans="1:8" ht="16.5" x14ac:dyDescent="0.25">
      <c r="A2030" s="55" t="s">
        <v>6008</v>
      </c>
      <c r="B2030" s="56" t="s">
        <v>6012</v>
      </c>
      <c r="C2030" s="57" t="s">
        <v>6013</v>
      </c>
      <c r="D2030" s="56" t="s">
        <v>11</v>
      </c>
      <c r="E2030" s="56" t="s">
        <v>12</v>
      </c>
      <c r="F2030" s="58">
        <v>29</v>
      </c>
      <c r="G2030" s="59">
        <f>VLOOKUP(B2030,'[3]COM DESONERAÇÃO'!$B$12:$H$2288,6,FALSE)</f>
        <v>37.9</v>
      </c>
      <c r="H2030" s="60">
        <f t="shared" si="37"/>
        <v>1099.0999999999999</v>
      </c>
    </row>
    <row r="2031" spans="1:8" ht="24.75" x14ac:dyDescent="0.25">
      <c r="A2031" s="55" t="s">
        <v>6011</v>
      </c>
      <c r="B2031" s="56" t="s">
        <v>6015</v>
      </c>
      <c r="C2031" s="57" t="s">
        <v>6016</v>
      </c>
      <c r="D2031" s="56" t="s">
        <v>11</v>
      </c>
      <c r="E2031" s="56" t="s">
        <v>29</v>
      </c>
      <c r="F2031" s="58">
        <v>24</v>
      </c>
      <c r="G2031" s="59">
        <f>VLOOKUP(B2031,'[3]COM DESONERAÇÃO'!$B$12:$H$2288,6,FALSE)</f>
        <v>160.44999999999999</v>
      </c>
      <c r="H2031" s="60">
        <f t="shared" si="37"/>
        <v>3850.8</v>
      </c>
    </row>
    <row r="2032" spans="1:8" ht="24.75" x14ac:dyDescent="0.25">
      <c r="A2032" s="55" t="s">
        <v>6014</v>
      </c>
      <c r="B2032" s="56" t="s">
        <v>6018</v>
      </c>
      <c r="C2032" s="57" t="s">
        <v>6019</v>
      </c>
      <c r="D2032" s="56" t="s">
        <v>11</v>
      </c>
      <c r="E2032" s="56" t="s">
        <v>12</v>
      </c>
      <c r="F2032" s="58">
        <v>7</v>
      </c>
      <c r="G2032" s="59">
        <f>VLOOKUP(B2032,'[3]COM DESONERAÇÃO'!$B$12:$H$2288,6,FALSE)</f>
        <v>181.69</v>
      </c>
      <c r="H2032" s="60">
        <f t="shared" si="37"/>
        <v>1271.83</v>
      </c>
    </row>
    <row r="2033" spans="1:8" ht="16.5" x14ac:dyDescent="0.25">
      <c r="A2033" s="55" t="s">
        <v>6017</v>
      </c>
      <c r="B2033" s="56" t="s">
        <v>6021</v>
      </c>
      <c r="C2033" s="57" t="s">
        <v>6022</v>
      </c>
      <c r="D2033" s="56" t="s">
        <v>11</v>
      </c>
      <c r="E2033" s="56" t="s">
        <v>93</v>
      </c>
      <c r="F2033" s="58">
        <v>7</v>
      </c>
      <c r="G2033" s="59">
        <f>VLOOKUP(B2033,'[3]COM DESONERAÇÃO'!$B$12:$H$2288,6,FALSE)</f>
        <v>14.67</v>
      </c>
      <c r="H2033" s="60">
        <f t="shared" si="37"/>
        <v>102.69</v>
      </c>
    </row>
    <row r="2034" spans="1:8" ht="16.5" x14ac:dyDescent="0.25">
      <c r="A2034" s="55" t="s">
        <v>6020</v>
      </c>
      <c r="B2034" s="56" t="s">
        <v>6024</v>
      </c>
      <c r="C2034" s="57" t="s">
        <v>6025</v>
      </c>
      <c r="D2034" s="56" t="s">
        <v>11</v>
      </c>
      <c r="E2034" s="56" t="s">
        <v>93</v>
      </c>
      <c r="F2034" s="58">
        <v>7</v>
      </c>
      <c r="G2034" s="59">
        <f>VLOOKUP(B2034,'[3]COM DESONERAÇÃO'!$B$12:$H$2288,6,FALSE)</f>
        <v>9.6999999999999993</v>
      </c>
      <c r="H2034" s="60">
        <f t="shared" si="37"/>
        <v>67.900000000000006</v>
      </c>
    </row>
    <row r="2035" spans="1:8" ht="24.75" x14ac:dyDescent="0.25">
      <c r="A2035" s="55" t="s">
        <v>6023</v>
      </c>
      <c r="B2035" s="56" t="s">
        <v>6027</v>
      </c>
      <c r="C2035" s="57" t="s">
        <v>6028</v>
      </c>
      <c r="D2035" s="56" t="s">
        <v>11</v>
      </c>
      <c r="E2035" s="56" t="s">
        <v>12</v>
      </c>
      <c r="F2035" s="58">
        <v>8</v>
      </c>
      <c r="G2035" s="59">
        <f>VLOOKUP(B2035,'[3]COM DESONERAÇÃO'!$B$12:$H$2288,6,FALSE)</f>
        <v>122.07</v>
      </c>
      <c r="H2035" s="60">
        <f t="shared" si="37"/>
        <v>976.56</v>
      </c>
    </row>
    <row r="2036" spans="1:8" x14ac:dyDescent="0.25">
      <c r="A2036" s="55" t="s">
        <v>6026</v>
      </c>
      <c r="B2036" s="56" t="s">
        <v>6034</v>
      </c>
      <c r="C2036" s="57" t="s">
        <v>6035</v>
      </c>
      <c r="D2036" s="56" t="s">
        <v>6792</v>
      </c>
      <c r="E2036" s="56" t="s">
        <v>12</v>
      </c>
      <c r="F2036" s="58">
        <v>5</v>
      </c>
      <c r="G2036" s="59">
        <f>VLOOKUP(B2036,'[3]COM DESONERAÇÃO'!$B$12:$H$2288,6,FALSE)</f>
        <v>12.24</v>
      </c>
      <c r="H2036" s="60">
        <f t="shared" si="37"/>
        <v>61.2</v>
      </c>
    </row>
    <row r="2037" spans="1:8" ht="16.5" x14ac:dyDescent="0.25">
      <c r="A2037" s="55" t="s">
        <v>6828</v>
      </c>
      <c r="B2037" s="56" t="s">
        <v>6037</v>
      </c>
      <c r="C2037" s="57" t="s">
        <v>6038</v>
      </c>
      <c r="D2037" s="56" t="s">
        <v>11</v>
      </c>
      <c r="E2037" s="56" t="s">
        <v>12</v>
      </c>
      <c r="F2037" s="58">
        <v>3</v>
      </c>
      <c r="G2037" s="59">
        <f>VLOOKUP(B2037,'[3]COM DESONERAÇÃO'!$B$12:$H$2288,6,FALSE)</f>
        <v>25.51</v>
      </c>
      <c r="H2037" s="60">
        <f t="shared" si="37"/>
        <v>76.53</v>
      </c>
    </row>
    <row r="2038" spans="1:8" x14ac:dyDescent="0.25">
      <c r="A2038" s="55" t="s">
        <v>6029</v>
      </c>
      <c r="B2038" s="56" t="s">
        <v>6040</v>
      </c>
      <c r="C2038" s="57" t="s">
        <v>6041</v>
      </c>
      <c r="D2038" s="56" t="s">
        <v>6792</v>
      </c>
      <c r="E2038" s="56" t="s">
        <v>68</v>
      </c>
      <c r="F2038" s="58">
        <v>77</v>
      </c>
      <c r="G2038" s="59">
        <f>VLOOKUP(B2038,'[3]COM DESONERAÇÃO'!$B$12:$H$2288,6,FALSE)</f>
        <v>81.760000000000005</v>
      </c>
      <c r="H2038" s="60">
        <f t="shared" si="37"/>
        <v>6295.52</v>
      </c>
    </row>
    <row r="2039" spans="1:8" ht="16.5" x14ac:dyDescent="0.25">
      <c r="A2039" s="55" t="s">
        <v>6030</v>
      </c>
      <c r="B2039" s="56" t="s">
        <v>6043</v>
      </c>
      <c r="C2039" s="57" t="s">
        <v>6044</v>
      </c>
      <c r="D2039" s="56" t="s">
        <v>11</v>
      </c>
      <c r="E2039" s="56" t="s">
        <v>68</v>
      </c>
      <c r="F2039" s="58">
        <v>77</v>
      </c>
      <c r="G2039" s="59">
        <f>VLOOKUP(B2039,'[3]COM DESONERAÇÃO'!$B$12:$H$2288,6,FALSE)</f>
        <v>12.71</v>
      </c>
      <c r="H2039" s="60">
        <f t="shared" si="37"/>
        <v>978.67</v>
      </c>
    </row>
    <row r="2040" spans="1:8" x14ac:dyDescent="0.25">
      <c r="A2040" s="55" t="s">
        <v>6033</v>
      </c>
      <c r="B2040" s="56" t="s">
        <v>6046</v>
      </c>
      <c r="C2040" s="57" t="s">
        <v>6047</v>
      </c>
      <c r="D2040" s="56" t="s">
        <v>6792</v>
      </c>
      <c r="E2040" s="56" t="s">
        <v>68</v>
      </c>
      <c r="F2040" s="58">
        <v>7</v>
      </c>
      <c r="G2040" s="59">
        <f>VLOOKUP(B2040,'[3]COM DESONERAÇÃO'!$B$12:$H$2288,6,FALSE)</f>
        <v>124.66</v>
      </c>
      <c r="H2040" s="60">
        <f t="shared" si="37"/>
        <v>872.62</v>
      </c>
    </row>
    <row r="2041" spans="1:8" x14ac:dyDescent="0.25">
      <c r="A2041" s="55" t="s">
        <v>6036</v>
      </c>
      <c r="B2041" s="56" t="s">
        <v>6049</v>
      </c>
      <c r="C2041" s="57" t="s">
        <v>6050</v>
      </c>
      <c r="D2041" s="56" t="s">
        <v>6792</v>
      </c>
      <c r="E2041" s="56" t="s">
        <v>68</v>
      </c>
      <c r="F2041" s="58">
        <v>77</v>
      </c>
      <c r="G2041" s="59">
        <f>VLOOKUP(B2041,'[3]COM DESONERAÇÃO'!$B$12:$H$2288,6,FALSE)</f>
        <v>71.44</v>
      </c>
      <c r="H2041" s="60">
        <f t="shared" si="37"/>
        <v>5500.88</v>
      </c>
    </row>
    <row r="2042" spans="1:8" x14ac:dyDescent="0.25">
      <c r="A2042" s="55" t="s">
        <v>6039</v>
      </c>
      <c r="B2042" s="56" t="s">
        <v>6052</v>
      </c>
      <c r="C2042" s="57" t="s">
        <v>6053</v>
      </c>
      <c r="D2042" s="56" t="s">
        <v>6792</v>
      </c>
      <c r="E2042" s="56" t="s">
        <v>68</v>
      </c>
      <c r="F2042" s="58">
        <v>77</v>
      </c>
      <c r="G2042" s="59">
        <f>VLOOKUP(B2042,'[3]COM DESONERAÇÃO'!$B$12:$H$2288,6,FALSE)</f>
        <v>89.57</v>
      </c>
      <c r="H2042" s="60">
        <f t="shared" si="37"/>
        <v>6896.89</v>
      </c>
    </row>
    <row r="2043" spans="1:8" ht="16.5" x14ac:dyDescent="0.25">
      <c r="A2043" s="55" t="s">
        <v>6042</v>
      </c>
      <c r="B2043" s="56" t="s">
        <v>6055</v>
      </c>
      <c r="C2043" s="57" t="s">
        <v>6056</v>
      </c>
      <c r="D2043" s="56" t="s">
        <v>11</v>
      </c>
      <c r="E2043" s="56" t="s">
        <v>68</v>
      </c>
      <c r="F2043" s="58">
        <v>52</v>
      </c>
      <c r="G2043" s="59">
        <f>VLOOKUP(B2043,'[3]COM DESONERAÇÃO'!$B$12:$H$2288,6,FALSE)</f>
        <v>66.650000000000006</v>
      </c>
      <c r="H2043" s="60">
        <f t="shared" si="37"/>
        <v>3465.8</v>
      </c>
    </row>
    <row r="2044" spans="1:8" x14ac:dyDescent="0.25">
      <c r="A2044" s="55" t="s">
        <v>6045</v>
      </c>
      <c r="B2044" s="56" t="s">
        <v>6058</v>
      </c>
      <c r="C2044" s="57" t="s">
        <v>6059</v>
      </c>
      <c r="D2044" s="56" t="s">
        <v>6792</v>
      </c>
      <c r="E2044" s="56" t="s">
        <v>68</v>
      </c>
      <c r="F2044" s="58">
        <v>52</v>
      </c>
      <c r="G2044" s="59">
        <f>VLOOKUP(B2044,'[3]COM DESONERAÇÃO'!$B$12:$H$2288,6,FALSE)</f>
        <v>178.35</v>
      </c>
      <c r="H2044" s="60">
        <f t="shared" si="37"/>
        <v>9274.2000000000007</v>
      </c>
    </row>
    <row r="2045" spans="1:8" ht="24.75" x14ac:dyDescent="0.25">
      <c r="A2045" s="55" t="s">
        <v>6048</v>
      </c>
      <c r="B2045" s="56" t="s">
        <v>6061</v>
      </c>
      <c r="C2045" s="57" t="s">
        <v>6062</v>
      </c>
      <c r="D2045" s="56" t="s">
        <v>11</v>
      </c>
      <c r="E2045" s="56" t="s">
        <v>12</v>
      </c>
      <c r="F2045" s="58">
        <v>122</v>
      </c>
      <c r="G2045" s="59">
        <f>VLOOKUP(B2045,'[3]COM DESONERAÇÃO'!$B$12:$H$2288,6,FALSE)</f>
        <v>9.16</v>
      </c>
      <c r="H2045" s="60">
        <f t="shared" si="37"/>
        <v>1117.52</v>
      </c>
    </row>
    <row r="2046" spans="1:8" ht="24.75" x14ac:dyDescent="0.25">
      <c r="A2046" s="55" t="s">
        <v>6051</v>
      </c>
      <c r="B2046" s="56" t="s">
        <v>6064</v>
      </c>
      <c r="C2046" s="57" t="s">
        <v>6065</v>
      </c>
      <c r="D2046" s="56" t="s">
        <v>11</v>
      </c>
      <c r="E2046" s="56" t="s">
        <v>12</v>
      </c>
      <c r="F2046" s="58">
        <v>122</v>
      </c>
      <c r="G2046" s="59">
        <f>VLOOKUP(B2046,'[3]COM DESONERAÇÃO'!$B$12:$H$2288,6,FALSE)</f>
        <v>24.74</v>
      </c>
      <c r="H2046" s="60">
        <f t="shared" si="37"/>
        <v>3018.28</v>
      </c>
    </row>
    <row r="2047" spans="1:8" ht="24.75" x14ac:dyDescent="0.25">
      <c r="A2047" s="55" t="s">
        <v>6054</v>
      </c>
      <c r="B2047" s="56" t="s">
        <v>6067</v>
      </c>
      <c r="C2047" s="57" t="s">
        <v>6068</v>
      </c>
      <c r="D2047" s="56" t="s">
        <v>11</v>
      </c>
      <c r="E2047" s="56" t="s">
        <v>12</v>
      </c>
      <c r="F2047" s="58">
        <v>122</v>
      </c>
      <c r="G2047" s="59">
        <f>VLOOKUP(B2047,'[3]COM DESONERAÇÃO'!$B$12:$H$2288,6,FALSE)</f>
        <v>29.54</v>
      </c>
      <c r="H2047" s="60">
        <f t="shared" si="37"/>
        <v>3603.88</v>
      </c>
    </row>
    <row r="2048" spans="1:8" ht="16.5" x14ac:dyDescent="0.25">
      <c r="A2048" s="55" t="s">
        <v>6057</v>
      </c>
      <c r="B2048" s="56" t="s">
        <v>6070</v>
      </c>
      <c r="C2048" s="57" t="s">
        <v>6071</v>
      </c>
      <c r="D2048" s="56" t="s">
        <v>11</v>
      </c>
      <c r="E2048" s="56" t="s">
        <v>29</v>
      </c>
      <c r="F2048" s="58">
        <v>29</v>
      </c>
      <c r="G2048" s="59">
        <f>VLOOKUP(B2048,'[3]COM DESONERAÇÃO'!$B$12:$H$2288,6,FALSE)</f>
        <v>128.32</v>
      </c>
      <c r="H2048" s="60">
        <f t="shared" si="37"/>
        <v>3721.28</v>
      </c>
    </row>
    <row r="2049" spans="1:8" ht="16.5" x14ac:dyDescent="0.25">
      <c r="A2049" s="55" t="s">
        <v>6060</v>
      </c>
      <c r="B2049" s="56" t="s">
        <v>6073</v>
      </c>
      <c r="C2049" s="57" t="s">
        <v>6074</v>
      </c>
      <c r="D2049" s="56" t="s">
        <v>11</v>
      </c>
      <c r="E2049" s="56" t="s">
        <v>29</v>
      </c>
      <c r="F2049" s="58">
        <v>29</v>
      </c>
      <c r="G2049" s="59">
        <f>VLOOKUP(B2049,'[3]COM DESONERAÇÃO'!$B$12:$H$2288,6,FALSE)</f>
        <v>137.04</v>
      </c>
      <c r="H2049" s="60">
        <f t="shared" si="37"/>
        <v>3974.16</v>
      </c>
    </row>
    <row r="2050" spans="1:8" ht="24.75" x14ac:dyDescent="0.25">
      <c r="A2050" s="55" t="s">
        <v>6063</v>
      </c>
      <c r="B2050" s="56" t="s">
        <v>6076</v>
      </c>
      <c r="C2050" s="57" t="s">
        <v>6077</v>
      </c>
      <c r="D2050" s="56" t="s">
        <v>11</v>
      </c>
      <c r="E2050" s="56" t="s">
        <v>68</v>
      </c>
      <c r="F2050" s="58">
        <v>50</v>
      </c>
      <c r="G2050" s="59">
        <f>VLOOKUP(B2050,'[3]COM DESONERAÇÃO'!$B$12:$H$2288,6,FALSE)</f>
        <v>209.32</v>
      </c>
      <c r="H2050" s="60">
        <f t="shared" si="37"/>
        <v>10466</v>
      </c>
    </row>
    <row r="2051" spans="1:8" ht="24.75" x14ac:dyDescent="0.25">
      <c r="A2051" s="55" t="s">
        <v>6066</v>
      </c>
      <c r="B2051" s="56" t="s">
        <v>6079</v>
      </c>
      <c r="C2051" s="57" t="s">
        <v>6080</v>
      </c>
      <c r="D2051" s="56" t="s">
        <v>11</v>
      </c>
      <c r="E2051" s="56" t="s">
        <v>68</v>
      </c>
      <c r="F2051" s="58">
        <v>50</v>
      </c>
      <c r="G2051" s="59">
        <f>VLOOKUP(B2051,'[3]COM DESONERAÇÃO'!$B$12:$H$2288,6,FALSE)</f>
        <v>187.91</v>
      </c>
      <c r="H2051" s="60">
        <f t="shared" si="37"/>
        <v>9395.5</v>
      </c>
    </row>
    <row r="2052" spans="1:8" x14ac:dyDescent="0.25">
      <c r="A2052" s="55" t="s">
        <v>6069</v>
      </c>
      <c r="B2052" s="56" t="s">
        <v>6082</v>
      </c>
      <c r="C2052" s="57" t="s">
        <v>6083</v>
      </c>
      <c r="D2052" s="56" t="s">
        <v>11</v>
      </c>
      <c r="E2052" s="56" t="s">
        <v>19</v>
      </c>
      <c r="F2052" s="58">
        <v>4</v>
      </c>
      <c r="G2052" s="59">
        <f>VLOOKUP(B2052,'[3]COM DESONERAÇÃO'!$B$12:$H$2288,6,FALSE)</f>
        <v>1206.01</v>
      </c>
      <c r="H2052" s="60">
        <f t="shared" si="37"/>
        <v>4824.04</v>
      </c>
    </row>
    <row r="2053" spans="1:8" x14ac:dyDescent="0.25">
      <c r="A2053" s="55" t="s">
        <v>6072</v>
      </c>
      <c r="B2053" s="56" t="s">
        <v>6085</v>
      </c>
      <c r="C2053" s="57" t="s">
        <v>6086</v>
      </c>
      <c r="D2053" s="56" t="s">
        <v>6840</v>
      </c>
      <c r="E2053" s="56" t="s">
        <v>12</v>
      </c>
      <c r="F2053" s="58">
        <v>26</v>
      </c>
      <c r="G2053" s="59">
        <f>VLOOKUP(B2053,'[3]COM DESONERAÇÃO'!$B$12:$H$2288,6,FALSE)</f>
        <v>407.45</v>
      </c>
      <c r="H2053" s="60">
        <f t="shared" si="37"/>
        <v>10593.7</v>
      </c>
    </row>
    <row r="2054" spans="1:8" x14ac:dyDescent="0.25">
      <c r="A2054" s="55" t="s">
        <v>6075</v>
      </c>
      <c r="B2054" s="56" t="s">
        <v>6088</v>
      </c>
      <c r="C2054" s="57" t="s">
        <v>6089</v>
      </c>
      <c r="D2054" s="56" t="s">
        <v>6792</v>
      </c>
      <c r="E2054" s="56" t="s">
        <v>19</v>
      </c>
      <c r="F2054" s="58">
        <v>5</v>
      </c>
      <c r="G2054" s="59">
        <f>VLOOKUP(B2054,'[3]COM DESONERAÇÃO'!$B$12:$H$2288,6,FALSE)</f>
        <v>86.21</v>
      </c>
      <c r="H2054" s="60">
        <f t="shared" si="37"/>
        <v>431.05</v>
      </c>
    </row>
    <row r="2055" spans="1:8" x14ac:dyDescent="0.25">
      <c r="A2055" s="55" t="s">
        <v>6078</v>
      </c>
      <c r="B2055" s="56" t="s">
        <v>6091</v>
      </c>
      <c r="C2055" s="57" t="s">
        <v>6092</v>
      </c>
      <c r="D2055" s="56" t="s">
        <v>6792</v>
      </c>
      <c r="E2055" s="56" t="s">
        <v>19</v>
      </c>
      <c r="F2055" s="58">
        <v>5</v>
      </c>
      <c r="G2055" s="59">
        <f>VLOOKUP(B2055,'[3]COM DESONERAÇÃO'!$B$12:$H$2288,6,FALSE)</f>
        <v>88.8</v>
      </c>
      <c r="H2055" s="60">
        <f t="shared" si="37"/>
        <v>444</v>
      </c>
    </row>
    <row r="2056" spans="1:8" x14ac:dyDescent="0.25">
      <c r="A2056" s="55" t="s">
        <v>6081</v>
      </c>
      <c r="B2056" s="56" t="s">
        <v>6094</v>
      </c>
      <c r="C2056" s="57" t="s">
        <v>6095</v>
      </c>
      <c r="D2056" s="56" t="s">
        <v>6792</v>
      </c>
      <c r="E2056" s="56" t="s">
        <v>19</v>
      </c>
      <c r="F2056" s="58">
        <v>7</v>
      </c>
      <c r="G2056" s="59">
        <f>VLOOKUP(B2056,'[3]COM DESONERAÇÃO'!$B$12:$H$2288,6,FALSE)</f>
        <v>124.31</v>
      </c>
      <c r="H2056" s="60">
        <f t="shared" si="37"/>
        <v>870.17</v>
      </c>
    </row>
    <row r="2057" spans="1:8" x14ac:dyDescent="0.25">
      <c r="A2057" s="55" t="s">
        <v>6084</v>
      </c>
      <c r="B2057" s="56" t="s">
        <v>6097</v>
      </c>
      <c r="C2057" s="57" t="s">
        <v>6098</v>
      </c>
      <c r="D2057" s="56" t="s">
        <v>6792</v>
      </c>
      <c r="E2057" s="56" t="s">
        <v>19</v>
      </c>
      <c r="F2057" s="58">
        <v>5</v>
      </c>
      <c r="G2057" s="59">
        <f>VLOOKUP(B2057,'[3]COM DESONERAÇÃO'!$B$12:$H$2288,6,FALSE)</f>
        <v>212.7</v>
      </c>
      <c r="H2057" s="60">
        <f t="shared" si="37"/>
        <v>1063.5</v>
      </c>
    </row>
    <row r="2058" spans="1:8" x14ac:dyDescent="0.25">
      <c r="A2058" s="55" t="s">
        <v>6087</v>
      </c>
      <c r="B2058" s="56" t="s">
        <v>6100</v>
      </c>
      <c r="C2058" s="57" t="s">
        <v>6101</v>
      </c>
      <c r="D2058" s="56" t="s">
        <v>6792</v>
      </c>
      <c r="E2058" s="56" t="s">
        <v>19</v>
      </c>
      <c r="F2058" s="58">
        <v>5</v>
      </c>
      <c r="G2058" s="59">
        <f>VLOOKUP(B2058,'[3]COM DESONERAÇÃO'!$B$12:$H$2288,6,FALSE)</f>
        <v>215.31</v>
      </c>
      <c r="H2058" s="60">
        <f t="shared" si="37"/>
        <v>1076.55</v>
      </c>
    </row>
    <row r="2059" spans="1:8" x14ac:dyDescent="0.25">
      <c r="A2059" s="55" t="s">
        <v>6090</v>
      </c>
      <c r="B2059" s="56" t="s">
        <v>6103</v>
      </c>
      <c r="C2059" s="57" t="s">
        <v>6104</v>
      </c>
      <c r="D2059" s="56" t="s">
        <v>6792</v>
      </c>
      <c r="E2059" s="56" t="s">
        <v>19</v>
      </c>
      <c r="F2059" s="58">
        <v>7</v>
      </c>
      <c r="G2059" s="59">
        <f>VLOOKUP(B2059,'[3]COM DESONERAÇÃO'!$B$12:$H$2288,6,FALSE)</f>
        <v>332.31</v>
      </c>
      <c r="H2059" s="60">
        <f t="shared" si="37"/>
        <v>2326.17</v>
      </c>
    </row>
    <row r="2060" spans="1:8" ht="16.5" x14ac:dyDescent="0.25">
      <c r="A2060" s="55" t="s">
        <v>6093</v>
      </c>
      <c r="B2060" s="56" t="s">
        <v>6106</v>
      </c>
      <c r="C2060" s="57" t="s">
        <v>6107</v>
      </c>
      <c r="D2060" s="56" t="s">
        <v>6792</v>
      </c>
      <c r="E2060" s="56" t="s">
        <v>19</v>
      </c>
      <c r="F2060" s="58">
        <v>7</v>
      </c>
      <c r="G2060" s="59">
        <f>VLOOKUP(B2060,'[3]COM DESONERAÇÃO'!$B$12:$H$2288,6,FALSE)</f>
        <v>161.63999999999999</v>
      </c>
      <c r="H2060" s="60">
        <f t="shared" si="37"/>
        <v>1131.48</v>
      </c>
    </row>
    <row r="2061" spans="1:8" x14ac:dyDescent="0.25">
      <c r="A2061" s="55" t="s">
        <v>6096</v>
      </c>
      <c r="B2061" s="56" t="s">
        <v>6109</v>
      </c>
      <c r="C2061" s="57" t="s">
        <v>6110</v>
      </c>
      <c r="D2061" s="56" t="s">
        <v>6792</v>
      </c>
      <c r="E2061" s="56" t="s">
        <v>19</v>
      </c>
      <c r="F2061" s="58">
        <v>7</v>
      </c>
      <c r="G2061" s="59">
        <f>VLOOKUP(B2061,'[3]COM DESONERAÇÃO'!$B$12:$H$2288,6,FALSE)</f>
        <v>16.64</v>
      </c>
      <c r="H2061" s="60">
        <f t="shared" si="37"/>
        <v>116.48</v>
      </c>
    </row>
    <row r="2062" spans="1:8" x14ac:dyDescent="0.25">
      <c r="A2062" s="55" t="s">
        <v>6099</v>
      </c>
      <c r="B2062" s="56" t="s">
        <v>6112</v>
      </c>
      <c r="C2062" s="57" t="s">
        <v>6113</v>
      </c>
      <c r="D2062" s="56" t="s">
        <v>6792</v>
      </c>
      <c r="E2062" s="56" t="s">
        <v>19</v>
      </c>
      <c r="F2062" s="58">
        <v>7</v>
      </c>
      <c r="G2062" s="59">
        <f>VLOOKUP(B2062,'[3]COM DESONERAÇÃO'!$B$12:$H$2288,6,FALSE)</f>
        <v>655.30999999999995</v>
      </c>
      <c r="H2062" s="60">
        <f t="shared" si="37"/>
        <v>4587.17</v>
      </c>
    </row>
    <row r="2063" spans="1:8" x14ac:dyDescent="0.25">
      <c r="A2063" s="55" t="s">
        <v>6102</v>
      </c>
      <c r="B2063" s="56" t="s">
        <v>6115</v>
      </c>
      <c r="C2063" s="57" t="s">
        <v>6116</v>
      </c>
      <c r="D2063" s="56" t="s">
        <v>6792</v>
      </c>
      <c r="E2063" s="56" t="s">
        <v>19</v>
      </c>
      <c r="F2063" s="58">
        <v>7</v>
      </c>
      <c r="G2063" s="59">
        <f>VLOOKUP(B2063,'[3]COM DESONERAÇÃO'!$B$12:$H$2288,6,FALSE)</f>
        <v>905.31</v>
      </c>
      <c r="H2063" s="60">
        <f t="shared" si="37"/>
        <v>6337.17</v>
      </c>
    </row>
    <row r="2064" spans="1:8" x14ac:dyDescent="0.25">
      <c r="A2064" s="55" t="s">
        <v>6105</v>
      </c>
      <c r="B2064" s="56" t="s">
        <v>6118</v>
      </c>
      <c r="C2064" s="57" t="s">
        <v>6119</v>
      </c>
      <c r="D2064" s="56" t="s">
        <v>6792</v>
      </c>
      <c r="E2064" s="56" t="s">
        <v>19</v>
      </c>
      <c r="F2064" s="58">
        <v>7</v>
      </c>
      <c r="G2064" s="59">
        <f>VLOOKUP(B2064,'[3]COM DESONERAÇÃO'!$B$12:$H$2288,6,FALSE)</f>
        <v>441.05</v>
      </c>
      <c r="H2064" s="60">
        <f t="shared" si="37"/>
        <v>3087.35</v>
      </c>
    </row>
    <row r="2065" spans="1:8" x14ac:dyDescent="0.25">
      <c r="A2065" s="55" t="s">
        <v>6108</v>
      </c>
      <c r="B2065" s="56" t="s">
        <v>6121</v>
      </c>
      <c r="C2065" s="57" t="s">
        <v>6122</v>
      </c>
      <c r="D2065" s="56" t="s">
        <v>6792</v>
      </c>
      <c r="E2065" s="56" t="s">
        <v>19</v>
      </c>
      <c r="F2065" s="58">
        <v>6</v>
      </c>
      <c r="G2065" s="59">
        <f>VLOOKUP(B2065,'[3]COM DESONERAÇÃO'!$B$12:$H$2288,6,FALSE)</f>
        <v>30147.45</v>
      </c>
      <c r="H2065" s="60">
        <f t="shared" si="37"/>
        <v>180884.7</v>
      </c>
    </row>
    <row r="2066" spans="1:8" x14ac:dyDescent="0.25">
      <c r="A2066" s="55" t="s">
        <v>6111</v>
      </c>
      <c r="B2066" s="56" t="s">
        <v>6124</v>
      </c>
      <c r="C2066" s="57" t="s">
        <v>6125</v>
      </c>
      <c r="D2066" s="56" t="s">
        <v>6792</v>
      </c>
      <c r="E2066" s="56" t="s">
        <v>19</v>
      </c>
      <c r="F2066" s="58">
        <v>7</v>
      </c>
      <c r="G2066" s="59">
        <f>VLOOKUP(B2066,'[3]COM DESONERAÇÃO'!$B$12:$H$2288,6,FALSE)</f>
        <v>203.7</v>
      </c>
      <c r="H2066" s="60">
        <f t="shared" si="37"/>
        <v>1425.9</v>
      </c>
    </row>
    <row r="2067" spans="1:8" x14ac:dyDescent="0.25">
      <c r="A2067" s="55" t="s">
        <v>6114</v>
      </c>
      <c r="B2067" s="56" t="s">
        <v>6127</v>
      </c>
      <c r="C2067" s="57" t="s">
        <v>6128</v>
      </c>
      <c r="D2067" s="56" t="s">
        <v>6792</v>
      </c>
      <c r="E2067" s="56" t="s">
        <v>19</v>
      </c>
      <c r="F2067" s="58">
        <v>7</v>
      </c>
      <c r="G2067" s="59">
        <f>VLOOKUP(B2067,'[3]COM DESONERAÇÃO'!$B$12:$H$2288,6,FALSE)</f>
        <v>231.21</v>
      </c>
      <c r="H2067" s="60">
        <f t="shared" si="37"/>
        <v>1618.47</v>
      </c>
    </row>
    <row r="2068" spans="1:8" x14ac:dyDescent="0.25">
      <c r="A2068" s="55" t="s">
        <v>6117</v>
      </c>
      <c r="B2068" s="56" t="s">
        <v>6130</v>
      </c>
      <c r="C2068" s="57" t="s">
        <v>6131</v>
      </c>
      <c r="D2068" s="56" t="s">
        <v>6792</v>
      </c>
      <c r="E2068" s="56" t="s">
        <v>19</v>
      </c>
      <c r="F2068" s="58">
        <v>7</v>
      </c>
      <c r="G2068" s="59">
        <f>VLOOKUP(B2068,'[3]COM DESONERAÇÃO'!$B$12:$H$2288,6,FALSE)</f>
        <v>86.21</v>
      </c>
      <c r="H2068" s="60">
        <f t="shared" si="37"/>
        <v>603.47</v>
      </c>
    </row>
    <row r="2069" spans="1:8" x14ac:dyDescent="0.25">
      <c r="A2069" s="55" t="s">
        <v>6120</v>
      </c>
      <c r="B2069" s="56" t="s">
        <v>6133</v>
      </c>
      <c r="C2069" s="57" t="s">
        <v>6134</v>
      </c>
      <c r="D2069" s="56" t="s">
        <v>6792</v>
      </c>
      <c r="E2069" s="56" t="s">
        <v>19</v>
      </c>
      <c r="F2069" s="58">
        <v>7</v>
      </c>
      <c r="G2069" s="59">
        <f>VLOOKUP(B2069,'[3]COM DESONERAÇÃO'!$B$12:$H$2288,6,FALSE)</f>
        <v>329.7</v>
      </c>
      <c r="H2069" s="60">
        <f t="shared" si="37"/>
        <v>2307.9</v>
      </c>
    </row>
    <row r="2070" spans="1:8" x14ac:dyDescent="0.25">
      <c r="A2070" s="55" t="s">
        <v>6123</v>
      </c>
      <c r="B2070" s="56" t="s">
        <v>6136</v>
      </c>
      <c r="C2070" s="57" t="s">
        <v>6137</v>
      </c>
      <c r="D2070" s="56" t="s">
        <v>6792</v>
      </c>
      <c r="E2070" s="56" t="s">
        <v>19</v>
      </c>
      <c r="F2070" s="58">
        <v>7</v>
      </c>
      <c r="G2070" s="59">
        <f>VLOOKUP(B2070,'[3]COM DESONERAÇÃO'!$B$12:$H$2288,6,FALSE)</f>
        <v>86.21</v>
      </c>
      <c r="H2070" s="60">
        <f t="shared" si="37"/>
        <v>603.47</v>
      </c>
    </row>
    <row r="2071" spans="1:8" ht="16.5" x14ac:dyDescent="0.25">
      <c r="A2071" s="55" t="s">
        <v>6126</v>
      </c>
      <c r="B2071" s="56" t="s">
        <v>6139</v>
      </c>
      <c r="C2071" s="57" t="s">
        <v>6140</v>
      </c>
      <c r="D2071" s="56" t="s">
        <v>6792</v>
      </c>
      <c r="E2071" s="56" t="s">
        <v>68</v>
      </c>
      <c r="F2071" s="58">
        <v>7</v>
      </c>
      <c r="G2071" s="59">
        <f>VLOOKUP(B2071,'[3]COM DESONERAÇÃO'!$B$12:$H$2288,6,FALSE)</f>
        <v>193.86</v>
      </c>
      <c r="H2071" s="60">
        <f t="shared" si="37"/>
        <v>1357.02</v>
      </c>
    </row>
    <row r="2072" spans="1:8" ht="24.75" x14ac:dyDescent="0.25">
      <c r="A2072" s="55" t="s">
        <v>6129</v>
      </c>
      <c r="B2072" s="56" t="s">
        <v>6142</v>
      </c>
      <c r="C2072" s="57" t="s">
        <v>6143</v>
      </c>
      <c r="D2072" s="56" t="s">
        <v>11</v>
      </c>
      <c r="E2072" s="56" t="s">
        <v>68</v>
      </c>
      <c r="F2072" s="58">
        <v>7</v>
      </c>
      <c r="G2072" s="59">
        <f>VLOOKUP(B2072,'[3]COM DESONERAÇÃO'!$B$12:$H$2288,6,FALSE)</f>
        <v>25.01</v>
      </c>
      <c r="H2072" s="60">
        <f t="shared" si="37"/>
        <v>175.07</v>
      </c>
    </row>
    <row r="2073" spans="1:8" x14ac:dyDescent="0.25">
      <c r="A2073" s="55" t="s">
        <v>6132</v>
      </c>
      <c r="B2073" s="56" t="s">
        <v>6145</v>
      </c>
      <c r="C2073" s="57" t="s">
        <v>6146</v>
      </c>
      <c r="D2073" s="56" t="s">
        <v>6792</v>
      </c>
      <c r="E2073" s="56" t="s">
        <v>68</v>
      </c>
      <c r="F2073" s="58">
        <v>3</v>
      </c>
      <c r="G2073" s="59">
        <f>VLOOKUP(B2073,'[3]COM DESONERAÇÃO'!$B$12:$H$2288,6,FALSE)</f>
        <v>307.69</v>
      </c>
      <c r="H2073" s="60">
        <f t="shared" si="37"/>
        <v>923.07</v>
      </c>
    </row>
    <row r="2074" spans="1:8" x14ac:dyDescent="0.25">
      <c r="A2074" s="55" t="s">
        <v>6135</v>
      </c>
      <c r="B2074" s="56" t="s">
        <v>6148</v>
      </c>
      <c r="C2074" s="57" t="s">
        <v>6149</v>
      </c>
      <c r="D2074" s="56" t="s">
        <v>6792</v>
      </c>
      <c r="E2074" s="56" t="s">
        <v>68</v>
      </c>
      <c r="F2074" s="58">
        <v>3</v>
      </c>
      <c r="G2074" s="59">
        <f>VLOOKUP(B2074,'[3]COM DESONERAÇÃO'!$B$12:$H$2288,6,FALSE)</f>
        <v>337.9</v>
      </c>
      <c r="H2074" s="60">
        <f t="shared" si="37"/>
        <v>1013.7</v>
      </c>
    </row>
    <row r="2075" spans="1:8" ht="16.5" x14ac:dyDescent="0.25">
      <c r="A2075" s="55" t="s">
        <v>6138</v>
      </c>
      <c r="B2075" s="56" t="s">
        <v>6151</v>
      </c>
      <c r="C2075" s="57" t="s">
        <v>6152</v>
      </c>
      <c r="D2075" s="56" t="s">
        <v>11</v>
      </c>
      <c r="E2075" s="56" t="s">
        <v>12</v>
      </c>
      <c r="F2075" s="58">
        <v>60</v>
      </c>
      <c r="G2075" s="59">
        <f>VLOOKUP(B2075,'[3]COM DESONERAÇÃO'!$B$12:$H$2288,6,FALSE)</f>
        <v>24.49</v>
      </c>
      <c r="H2075" s="60">
        <f t="shared" si="37"/>
        <v>1469.4</v>
      </c>
    </row>
    <row r="2076" spans="1:8" x14ac:dyDescent="0.25">
      <c r="A2076" s="55" t="s">
        <v>6141</v>
      </c>
      <c r="B2076" s="56" t="s">
        <v>6154</v>
      </c>
      <c r="C2076" s="57" t="s">
        <v>6155</v>
      </c>
      <c r="D2076" s="56" t="s">
        <v>6792</v>
      </c>
      <c r="E2076" s="56" t="s">
        <v>68</v>
      </c>
      <c r="F2076" s="58">
        <v>3</v>
      </c>
      <c r="G2076" s="59">
        <f>VLOOKUP(B2076,'[3]COM DESONERAÇÃO'!$B$12:$H$2288,6,FALSE)</f>
        <v>5.73</v>
      </c>
      <c r="H2076" s="60">
        <f t="shared" si="37"/>
        <v>17.190000000000001</v>
      </c>
    </row>
    <row r="2077" spans="1:8" x14ac:dyDescent="0.25">
      <c r="A2077" s="55" t="s">
        <v>6144</v>
      </c>
      <c r="B2077" s="56" t="s">
        <v>6157</v>
      </c>
      <c r="C2077" s="57" t="s">
        <v>6158</v>
      </c>
      <c r="D2077" s="56" t="s">
        <v>6792</v>
      </c>
      <c r="E2077" s="56" t="s">
        <v>12</v>
      </c>
      <c r="F2077" s="58">
        <v>9</v>
      </c>
      <c r="G2077" s="59">
        <f>VLOOKUP(B2077,'[3]COM DESONERAÇÃO'!$B$12:$H$2288,6,FALSE)</f>
        <v>213.57</v>
      </c>
      <c r="H2077" s="60">
        <f t="shared" si="37"/>
        <v>1922.13</v>
      </c>
    </row>
    <row r="2078" spans="1:8" x14ac:dyDescent="0.25">
      <c r="A2078" s="55" t="s">
        <v>6147</v>
      </c>
      <c r="B2078" s="56" t="s">
        <v>6160</v>
      </c>
      <c r="C2078" s="57" t="s">
        <v>6161</v>
      </c>
      <c r="D2078" s="56" t="s">
        <v>6792</v>
      </c>
      <c r="E2078" s="56" t="s">
        <v>12</v>
      </c>
      <c r="F2078" s="58">
        <v>5</v>
      </c>
      <c r="G2078" s="59">
        <f>VLOOKUP(B2078,'[3]COM DESONERAÇÃO'!$B$12:$H$2288,6,FALSE)</f>
        <v>30.66</v>
      </c>
      <c r="H2078" s="60">
        <f t="shared" si="37"/>
        <v>153.30000000000001</v>
      </c>
    </row>
    <row r="2079" spans="1:8" x14ac:dyDescent="0.25">
      <c r="A2079" s="55" t="s">
        <v>6150</v>
      </c>
      <c r="B2079" s="56" t="s">
        <v>6163</v>
      </c>
      <c r="C2079" s="57" t="s">
        <v>6164</v>
      </c>
      <c r="D2079" s="56" t="s">
        <v>6792</v>
      </c>
      <c r="E2079" s="56" t="s">
        <v>12</v>
      </c>
      <c r="F2079" s="58">
        <v>200</v>
      </c>
      <c r="G2079" s="59">
        <f>VLOOKUP(B2079,'[3]COM DESONERAÇÃO'!$B$12:$H$2288,6,FALSE)</f>
        <v>141.83000000000001</v>
      </c>
      <c r="H2079" s="60">
        <f t="shared" si="37"/>
        <v>28366</v>
      </c>
    </row>
    <row r="2080" spans="1:8" x14ac:dyDescent="0.25">
      <c r="A2080" s="55" t="s">
        <v>6153</v>
      </c>
      <c r="B2080" s="56" t="s">
        <v>6166</v>
      </c>
      <c r="C2080" s="57" t="s">
        <v>6167</v>
      </c>
      <c r="D2080" s="56" t="s">
        <v>6792</v>
      </c>
      <c r="E2080" s="56" t="s">
        <v>12</v>
      </c>
      <c r="F2080" s="58">
        <v>102</v>
      </c>
      <c r="G2080" s="59">
        <f>VLOOKUP(B2080,'[3]COM DESONERAÇÃO'!$B$12:$H$2288,6,FALSE)</f>
        <v>317.57</v>
      </c>
      <c r="H2080" s="60">
        <f t="shared" si="37"/>
        <v>32392.14</v>
      </c>
    </row>
    <row r="2081" spans="1:8" x14ac:dyDescent="0.25">
      <c r="A2081" s="55" t="s">
        <v>6156</v>
      </c>
      <c r="B2081" s="56" t="s">
        <v>6169</v>
      </c>
      <c r="C2081" s="57" t="s">
        <v>6170</v>
      </c>
      <c r="D2081" s="56" t="s">
        <v>6792</v>
      </c>
      <c r="E2081" s="56" t="s">
        <v>12</v>
      </c>
      <c r="F2081" s="58">
        <v>8</v>
      </c>
      <c r="G2081" s="59">
        <f>VLOOKUP(B2081,'[3]COM DESONERAÇÃO'!$B$12:$H$2288,6,FALSE)</f>
        <v>236.38</v>
      </c>
      <c r="H2081" s="60">
        <f t="shared" si="37"/>
        <v>1891.04</v>
      </c>
    </row>
    <row r="2082" spans="1:8" x14ac:dyDescent="0.25">
      <c r="A2082" s="55" t="s">
        <v>6159</v>
      </c>
      <c r="B2082" s="56" t="s">
        <v>6172</v>
      </c>
      <c r="C2082" s="57" t="s">
        <v>6173</v>
      </c>
      <c r="D2082" s="56" t="s">
        <v>6792</v>
      </c>
      <c r="E2082" s="56" t="s">
        <v>68</v>
      </c>
      <c r="F2082" s="58">
        <v>7</v>
      </c>
      <c r="G2082" s="59">
        <f>VLOOKUP(B2082,'[3]COM DESONERAÇÃO'!$B$12:$H$2288,6,FALSE)</f>
        <v>6.12</v>
      </c>
      <c r="H2082" s="60">
        <f t="shared" si="37"/>
        <v>42.84</v>
      </c>
    </row>
    <row r="2083" spans="1:8" x14ac:dyDescent="0.25">
      <c r="A2083" s="55" t="s">
        <v>6162</v>
      </c>
      <c r="B2083" s="56" t="s">
        <v>6175</v>
      </c>
      <c r="C2083" s="57" t="s">
        <v>6176</v>
      </c>
      <c r="D2083" s="56" t="s">
        <v>6792</v>
      </c>
      <c r="E2083" s="56" t="s">
        <v>12</v>
      </c>
      <c r="F2083" s="58">
        <v>5</v>
      </c>
      <c r="G2083" s="59">
        <f>VLOOKUP(B2083,'[3]COM DESONERAÇÃO'!$B$12:$H$2288,6,FALSE)</f>
        <v>8.4499999999999993</v>
      </c>
      <c r="H2083" s="60">
        <f t="shared" si="37"/>
        <v>42.25</v>
      </c>
    </row>
    <row r="2084" spans="1:8" x14ac:dyDescent="0.25">
      <c r="A2084" s="55" t="s">
        <v>6165</v>
      </c>
      <c r="B2084" s="56" t="s">
        <v>6178</v>
      </c>
      <c r="C2084" s="57" t="s">
        <v>6179</v>
      </c>
      <c r="D2084" s="56" t="s">
        <v>6792</v>
      </c>
      <c r="E2084" s="56" t="s">
        <v>12</v>
      </c>
      <c r="F2084" s="58">
        <v>5</v>
      </c>
      <c r="G2084" s="59">
        <f>VLOOKUP(B2084,'[3]COM DESONERAÇÃO'!$B$12:$H$2288,6,FALSE)</f>
        <v>111.59</v>
      </c>
      <c r="H2084" s="60">
        <f t="shared" si="37"/>
        <v>557.95000000000005</v>
      </c>
    </row>
    <row r="2085" spans="1:8" x14ac:dyDescent="0.25">
      <c r="A2085" s="55" t="s">
        <v>6168</v>
      </c>
      <c r="B2085" s="56" t="s">
        <v>6181</v>
      </c>
      <c r="C2085" s="57" t="s">
        <v>6182</v>
      </c>
      <c r="D2085" s="56" t="s">
        <v>6792</v>
      </c>
      <c r="E2085" s="56" t="s">
        <v>12</v>
      </c>
      <c r="F2085" s="58">
        <v>5</v>
      </c>
      <c r="G2085" s="59">
        <f>VLOOKUP(B2085,'[3]COM DESONERAÇÃO'!$B$12:$H$2288,6,FALSE)</f>
        <v>38.630000000000003</v>
      </c>
      <c r="H2085" s="60">
        <f t="shared" si="37"/>
        <v>193.15</v>
      </c>
    </row>
    <row r="2086" spans="1:8" x14ac:dyDescent="0.25">
      <c r="A2086" s="55" t="s">
        <v>6171</v>
      </c>
      <c r="B2086" s="56" t="s">
        <v>6184</v>
      </c>
      <c r="C2086" s="57" t="s">
        <v>6185</v>
      </c>
      <c r="D2086" s="56" t="s">
        <v>6792</v>
      </c>
      <c r="E2086" s="56" t="s">
        <v>12</v>
      </c>
      <c r="F2086" s="58">
        <v>5</v>
      </c>
      <c r="G2086" s="59">
        <f>VLOOKUP(B2086,'[3]COM DESONERAÇÃO'!$B$12:$H$2288,6,FALSE)</f>
        <v>20.399999999999999</v>
      </c>
      <c r="H2086" s="60">
        <f t="shared" si="37"/>
        <v>102</v>
      </c>
    </row>
    <row r="2087" spans="1:8" x14ac:dyDescent="0.25">
      <c r="A2087" s="55" t="s">
        <v>6174</v>
      </c>
      <c r="B2087" s="56" t="s">
        <v>6187</v>
      </c>
      <c r="C2087" s="57" t="s">
        <v>6188</v>
      </c>
      <c r="D2087" s="56" t="s">
        <v>6792</v>
      </c>
      <c r="E2087" s="56" t="s">
        <v>12</v>
      </c>
      <c r="F2087" s="58">
        <v>5</v>
      </c>
      <c r="G2087" s="59">
        <f>VLOOKUP(B2087,'[3]COM DESONERAÇÃO'!$B$12:$H$2288,6,FALSE)</f>
        <v>36.46</v>
      </c>
      <c r="H2087" s="60">
        <f t="shared" si="37"/>
        <v>182.3</v>
      </c>
    </row>
    <row r="2088" spans="1:8" x14ac:dyDescent="0.25">
      <c r="A2088" s="55" t="s">
        <v>6177</v>
      </c>
      <c r="B2088" s="56" t="s">
        <v>6190</v>
      </c>
      <c r="C2088" s="57" t="s">
        <v>6191</v>
      </c>
      <c r="D2088" s="56" t="s">
        <v>6792</v>
      </c>
      <c r="E2088" s="56" t="s">
        <v>12</v>
      </c>
      <c r="F2088" s="58">
        <v>5</v>
      </c>
      <c r="G2088" s="59">
        <f>VLOOKUP(B2088,'[3]COM DESONERAÇÃO'!$B$12:$H$2288,6,FALSE)</f>
        <v>11.31</v>
      </c>
      <c r="H2088" s="60">
        <f t="shared" si="37"/>
        <v>56.55</v>
      </c>
    </row>
    <row r="2089" spans="1:8" x14ac:dyDescent="0.25">
      <c r="A2089" s="55" t="s">
        <v>6180</v>
      </c>
      <c r="B2089" s="56" t="s">
        <v>6193</v>
      </c>
      <c r="C2089" s="57" t="s">
        <v>6194</v>
      </c>
      <c r="D2089" s="56" t="s">
        <v>6792</v>
      </c>
      <c r="E2089" s="56" t="s">
        <v>12</v>
      </c>
      <c r="F2089" s="58">
        <v>5</v>
      </c>
      <c r="G2089" s="59">
        <f>VLOOKUP(B2089,'[3]COM DESONERAÇÃO'!$B$12:$H$2288,6,FALSE)</f>
        <v>18.760000000000002</v>
      </c>
      <c r="H2089" s="60">
        <f t="shared" si="37"/>
        <v>93.8</v>
      </c>
    </row>
    <row r="2090" spans="1:8" x14ac:dyDescent="0.25">
      <c r="A2090" s="55" t="s">
        <v>6183</v>
      </c>
      <c r="B2090" s="56" t="s">
        <v>6196</v>
      </c>
      <c r="C2090" s="57" t="s">
        <v>6197</v>
      </c>
      <c r="D2090" s="56" t="s">
        <v>6792</v>
      </c>
      <c r="E2090" s="56" t="s">
        <v>12</v>
      </c>
      <c r="F2090" s="58">
        <v>2</v>
      </c>
      <c r="G2090" s="59">
        <f>VLOOKUP(B2090,'[3]COM DESONERAÇÃO'!$B$12:$H$2288,6,FALSE)</f>
        <v>13.74</v>
      </c>
      <c r="H2090" s="60">
        <f t="shared" si="37"/>
        <v>27.48</v>
      </c>
    </row>
    <row r="2091" spans="1:8" x14ac:dyDescent="0.25">
      <c r="A2091" s="55" t="s">
        <v>6186</v>
      </c>
      <c r="B2091" s="56" t="s">
        <v>6199</v>
      </c>
      <c r="C2091" s="57" t="s">
        <v>6200</v>
      </c>
      <c r="D2091" s="56" t="s">
        <v>6792</v>
      </c>
      <c r="E2091" s="56" t="s">
        <v>12</v>
      </c>
      <c r="F2091" s="58">
        <v>5</v>
      </c>
      <c r="G2091" s="59">
        <f>VLOOKUP(B2091,'[3]COM DESONERAÇÃO'!$B$12:$H$2288,6,FALSE)</f>
        <v>7.7</v>
      </c>
      <c r="H2091" s="60">
        <f t="shared" ref="H2091:H2154" si="38">ROUND(F2091*G2091,2)</f>
        <v>38.5</v>
      </c>
    </row>
    <row r="2092" spans="1:8" x14ac:dyDescent="0.25">
      <c r="A2092" s="55" t="s">
        <v>6189</v>
      </c>
      <c r="B2092" s="56" t="s">
        <v>6202</v>
      </c>
      <c r="C2092" s="57" t="s">
        <v>6203</v>
      </c>
      <c r="D2092" s="56" t="s">
        <v>6792</v>
      </c>
      <c r="E2092" s="56" t="s">
        <v>12</v>
      </c>
      <c r="F2092" s="58">
        <v>5</v>
      </c>
      <c r="G2092" s="59">
        <f>VLOOKUP(B2092,'[3]COM DESONERAÇÃO'!$B$12:$H$2288,6,FALSE)</f>
        <v>18.690000000000001</v>
      </c>
      <c r="H2092" s="60">
        <f t="shared" si="38"/>
        <v>93.45</v>
      </c>
    </row>
    <row r="2093" spans="1:8" x14ac:dyDescent="0.25">
      <c r="A2093" s="55" t="s">
        <v>6192</v>
      </c>
      <c r="B2093" s="56" t="s">
        <v>6205</v>
      </c>
      <c r="C2093" s="57" t="s">
        <v>6206</v>
      </c>
      <c r="D2093" s="56" t="s">
        <v>6792</v>
      </c>
      <c r="E2093" s="56" t="s">
        <v>12</v>
      </c>
      <c r="F2093" s="58">
        <v>5</v>
      </c>
      <c r="G2093" s="59">
        <f>VLOOKUP(B2093,'[3]COM DESONERAÇÃO'!$B$12:$H$2288,6,FALSE)</f>
        <v>9.7899999999999991</v>
      </c>
      <c r="H2093" s="60">
        <f t="shared" si="38"/>
        <v>48.95</v>
      </c>
    </row>
    <row r="2094" spans="1:8" x14ac:dyDescent="0.25">
      <c r="A2094" s="55" t="s">
        <v>6195</v>
      </c>
      <c r="B2094" s="56" t="s">
        <v>6208</v>
      </c>
      <c r="C2094" s="57" t="s">
        <v>6209</v>
      </c>
      <c r="D2094" s="56" t="s">
        <v>6792</v>
      </c>
      <c r="E2094" s="56" t="s">
        <v>12</v>
      </c>
      <c r="F2094" s="58">
        <v>5</v>
      </c>
      <c r="G2094" s="59">
        <f>VLOOKUP(B2094,'[3]COM DESONERAÇÃO'!$B$12:$H$2288,6,FALSE)</f>
        <v>23.86</v>
      </c>
      <c r="H2094" s="60">
        <f t="shared" si="38"/>
        <v>119.3</v>
      </c>
    </row>
    <row r="2095" spans="1:8" x14ac:dyDescent="0.25">
      <c r="A2095" s="55" t="s">
        <v>6198</v>
      </c>
      <c r="B2095" s="56" t="s">
        <v>6211</v>
      </c>
      <c r="C2095" s="57" t="s">
        <v>6212</v>
      </c>
      <c r="D2095" s="56" t="s">
        <v>6792</v>
      </c>
      <c r="E2095" s="56" t="s">
        <v>12</v>
      </c>
      <c r="F2095" s="58">
        <v>79</v>
      </c>
      <c r="G2095" s="59">
        <f>VLOOKUP(B2095,'[3]COM DESONERAÇÃO'!$B$12:$H$2288,6,FALSE)</f>
        <v>10.14</v>
      </c>
      <c r="H2095" s="60">
        <f t="shared" si="38"/>
        <v>801.06</v>
      </c>
    </row>
    <row r="2096" spans="1:8" x14ac:dyDescent="0.25">
      <c r="A2096" s="55" t="s">
        <v>6201</v>
      </c>
      <c r="B2096" s="56" t="s">
        <v>6214</v>
      </c>
      <c r="C2096" s="57" t="s">
        <v>6215</v>
      </c>
      <c r="D2096" s="56" t="s">
        <v>6792</v>
      </c>
      <c r="E2096" s="56" t="s">
        <v>12</v>
      </c>
      <c r="F2096" s="58">
        <v>52</v>
      </c>
      <c r="G2096" s="59">
        <f>VLOOKUP(B2096,'[3]COM DESONERAÇÃO'!$B$12:$H$2288,6,FALSE)</f>
        <v>7.4</v>
      </c>
      <c r="H2096" s="60">
        <f t="shared" si="38"/>
        <v>384.8</v>
      </c>
    </row>
    <row r="2097" spans="1:8" x14ac:dyDescent="0.25">
      <c r="A2097" s="55" t="s">
        <v>6204</v>
      </c>
      <c r="B2097" s="56" t="s">
        <v>6217</v>
      </c>
      <c r="C2097" s="57" t="s">
        <v>6218</v>
      </c>
      <c r="D2097" s="56" t="s">
        <v>6792</v>
      </c>
      <c r="E2097" s="56" t="s">
        <v>12</v>
      </c>
      <c r="F2097" s="58">
        <v>52</v>
      </c>
      <c r="G2097" s="59">
        <f>VLOOKUP(B2097,'[3]COM DESONERAÇÃO'!$B$12:$H$2288,6,FALSE)</f>
        <v>53.4</v>
      </c>
      <c r="H2097" s="60">
        <f t="shared" si="38"/>
        <v>2776.8</v>
      </c>
    </row>
    <row r="2098" spans="1:8" x14ac:dyDescent="0.25">
      <c r="A2098" s="55" t="s">
        <v>6207</v>
      </c>
      <c r="B2098" s="56" t="s">
        <v>6220</v>
      </c>
      <c r="C2098" s="57" t="s">
        <v>6221</v>
      </c>
      <c r="D2098" s="56" t="s">
        <v>6792</v>
      </c>
      <c r="E2098" s="56" t="s">
        <v>12</v>
      </c>
      <c r="F2098" s="58">
        <v>52</v>
      </c>
      <c r="G2098" s="59">
        <f>VLOOKUP(B2098,'[3]COM DESONERAÇÃO'!$B$12:$H$2288,6,FALSE)</f>
        <v>253.09</v>
      </c>
      <c r="H2098" s="60">
        <f t="shared" si="38"/>
        <v>13160.68</v>
      </c>
    </row>
    <row r="2099" spans="1:8" ht="16.5" x14ac:dyDescent="0.25">
      <c r="A2099" s="55" t="s">
        <v>6210</v>
      </c>
      <c r="B2099" s="56" t="s">
        <v>6223</v>
      </c>
      <c r="C2099" s="57" t="s">
        <v>6224</v>
      </c>
      <c r="D2099" s="56" t="s">
        <v>6792</v>
      </c>
      <c r="E2099" s="56" t="s">
        <v>12</v>
      </c>
      <c r="F2099" s="58">
        <v>52</v>
      </c>
      <c r="G2099" s="59">
        <f>VLOOKUP(B2099,'[3]COM DESONERAÇÃO'!$B$12:$H$2288,6,FALSE)</f>
        <v>409.61</v>
      </c>
      <c r="H2099" s="60">
        <f t="shared" si="38"/>
        <v>21299.72</v>
      </c>
    </row>
    <row r="2100" spans="1:8" ht="16.5" x14ac:dyDescent="0.25">
      <c r="A2100" s="55" t="s">
        <v>6213</v>
      </c>
      <c r="B2100" s="56" t="s">
        <v>6226</v>
      </c>
      <c r="C2100" s="57" t="s">
        <v>6227</v>
      </c>
      <c r="D2100" s="56" t="s">
        <v>6792</v>
      </c>
      <c r="E2100" s="56" t="s">
        <v>12</v>
      </c>
      <c r="F2100" s="58">
        <v>52</v>
      </c>
      <c r="G2100" s="59">
        <f>VLOOKUP(B2100,'[3]COM DESONERAÇÃO'!$B$12:$H$2288,6,FALSE)</f>
        <v>447.05</v>
      </c>
      <c r="H2100" s="60">
        <f t="shared" si="38"/>
        <v>23246.6</v>
      </c>
    </row>
    <row r="2101" spans="1:8" x14ac:dyDescent="0.25">
      <c r="A2101" s="55" t="s">
        <v>6216</v>
      </c>
      <c r="B2101" s="56" t="s">
        <v>6229</v>
      </c>
      <c r="C2101" s="57" t="s">
        <v>6230</v>
      </c>
      <c r="D2101" s="56" t="s">
        <v>6792</v>
      </c>
      <c r="E2101" s="56" t="s">
        <v>12</v>
      </c>
      <c r="F2101" s="58">
        <v>50</v>
      </c>
      <c r="G2101" s="59">
        <f>VLOOKUP(B2101,'[3]COM DESONERAÇÃO'!$B$12:$H$2288,6,FALSE)</f>
        <v>868.91</v>
      </c>
      <c r="H2101" s="60">
        <f t="shared" si="38"/>
        <v>43445.5</v>
      </c>
    </row>
    <row r="2102" spans="1:8" x14ac:dyDescent="0.25">
      <c r="A2102" s="55" t="s">
        <v>6219</v>
      </c>
      <c r="B2102" s="56" t="s">
        <v>6232</v>
      </c>
      <c r="C2102" s="57" t="s">
        <v>6233</v>
      </c>
      <c r="D2102" s="56" t="s">
        <v>6792</v>
      </c>
      <c r="E2102" s="56" t="s">
        <v>12</v>
      </c>
      <c r="F2102" s="58">
        <v>70</v>
      </c>
      <c r="G2102" s="59">
        <f>VLOOKUP(B2102,'[3]COM DESONERAÇÃO'!$B$12:$H$2288,6,FALSE)</f>
        <v>498.09</v>
      </c>
      <c r="H2102" s="60">
        <f t="shared" si="38"/>
        <v>34866.300000000003</v>
      </c>
    </row>
    <row r="2103" spans="1:8" x14ac:dyDescent="0.25">
      <c r="A2103" s="55" t="s">
        <v>6222</v>
      </c>
      <c r="B2103" s="56" t="s">
        <v>6235</v>
      </c>
      <c r="C2103" s="57" t="s">
        <v>6236</v>
      </c>
      <c r="D2103" s="56" t="s">
        <v>6792</v>
      </c>
      <c r="E2103" s="56" t="s">
        <v>12</v>
      </c>
      <c r="F2103" s="58">
        <v>52</v>
      </c>
      <c r="G2103" s="59">
        <f>VLOOKUP(B2103,'[3]COM DESONERAÇÃO'!$B$12:$H$2288,6,FALSE)</f>
        <v>324.20999999999998</v>
      </c>
      <c r="H2103" s="60">
        <f t="shared" si="38"/>
        <v>16858.919999999998</v>
      </c>
    </row>
    <row r="2104" spans="1:8" ht="16.5" x14ac:dyDescent="0.25">
      <c r="A2104" s="55" t="s">
        <v>6225</v>
      </c>
      <c r="B2104" s="56" t="s">
        <v>6238</v>
      </c>
      <c r="C2104" s="57" t="s">
        <v>6239</v>
      </c>
      <c r="D2104" s="56" t="s">
        <v>6792</v>
      </c>
      <c r="E2104" s="56" t="s">
        <v>12</v>
      </c>
      <c r="F2104" s="58">
        <v>52</v>
      </c>
      <c r="G2104" s="59">
        <f>VLOOKUP(B2104,'[3]COM DESONERAÇÃO'!$B$12:$H$2288,6,FALSE)</f>
        <v>574.65</v>
      </c>
      <c r="H2104" s="60">
        <f t="shared" si="38"/>
        <v>29881.8</v>
      </c>
    </row>
    <row r="2105" spans="1:8" ht="16.5" x14ac:dyDescent="0.25">
      <c r="A2105" s="55" t="s">
        <v>6228</v>
      </c>
      <c r="B2105" s="56" t="s">
        <v>6241</v>
      </c>
      <c r="C2105" s="57" t="s">
        <v>6242</v>
      </c>
      <c r="D2105" s="56" t="s">
        <v>6792</v>
      </c>
      <c r="E2105" s="56" t="s">
        <v>12</v>
      </c>
      <c r="F2105" s="58">
        <v>52</v>
      </c>
      <c r="G2105" s="59">
        <f>VLOOKUP(B2105,'[3]COM DESONERAÇÃO'!$B$12:$H$2288,6,FALSE)</f>
        <v>634.54999999999995</v>
      </c>
      <c r="H2105" s="60">
        <f t="shared" si="38"/>
        <v>32996.6</v>
      </c>
    </row>
    <row r="2106" spans="1:8" ht="16.5" x14ac:dyDescent="0.25">
      <c r="A2106" s="55" t="s">
        <v>6231</v>
      </c>
      <c r="B2106" s="56" t="s">
        <v>6244</v>
      </c>
      <c r="C2106" s="57" t="s">
        <v>6245</v>
      </c>
      <c r="D2106" s="56" t="s">
        <v>6792</v>
      </c>
      <c r="E2106" s="56" t="s">
        <v>12</v>
      </c>
      <c r="F2106" s="58">
        <v>52</v>
      </c>
      <c r="G2106" s="59">
        <f>VLOOKUP(B2106,'[3]COM DESONERAÇÃO'!$B$12:$H$2288,6,FALSE)</f>
        <v>512.36</v>
      </c>
      <c r="H2106" s="60">
        <f t="shared" si="38"/>
        <v>26642.720000000001</v>
      </c>
    </row>
    <row r="2107" spans="1:8" ht="16.5" x14ac:dyDescent="0.25">
      <c r="A2107" s="55" t="s">
        <v>6234</v>
      </c>
      <c r="B2107" s="56" t="s">
        <v>6247</v>
      </c>
      <c r="C2107" s="57" t="s">
        <v>6248</v>
      </c>
      <c r="D2107" s="56" t="s">
        <v>6792</v>
      </c>
      <c r="E2107" s="56" t="s">
        <v>12</v>
      </c>
      <c r="F2107" s="58">
        <v>26</v>
      </c>
      <c r="G2107" s="59">
        <f>VLOOKUP(B2107,'[3]COM DESONERAÇÃO'!$B$12:$H$2288,6,FALSE)</f>
        <v>950.61</v>
      </c>
      <c r="H2107" s="60">
        <f t="shared" si="38"/>
        <v>24715.86</v>
      </c>
    </row>
    <row r="2108" spans="1:8" ht="16.5" x14ac:dyDescent="0.25">
      <c r="A2108" s="55" t="s">
        <v>6237</v>
      </c>
      <c r="B2108" s="56" t="s">
        <v>6250</v>
      </c>
      <c r="C2108" s="57" t="s">
        <v>6251</v>
      </c>
      <c r="D2108" s="56" t="s">
        <v>6792</v>
      </c>
      <c r="E2108" s="56" t="s">
        <v>12</v>
      </c>
      <c r="F2108" s="58">
        <v>52</v>
      </c>
      <c r="G2108" s="59">
        <f>VLOOKUP(B2108,'[3]COM DESONERAÇÃO'!$B$12:$H$2288,6,FALSE)</f>
        <v>52.29</v>
      </c>
      <c r="H2108" s="60">
        <f t="shared" si="38"/>
        <v>2719.08</v>
      </c>
    </row>
    <row r="2109" spans="1:8" ht="16.5" x14ac:dyDescent="0.25">
      <c r="A2109" s="55" t="s">
        <v>6240</v>
      </c>
      <c r="B2109" s="56" t="s">
        <v>6253</v>
      </c>
      <c r="C2109" s="57" t="s">
        <v>6254</v>
      </c>
      <c r="D2109" s="56" t="s">
        <v>6792</v>
      </c>
      <c r="E2109" s="56" t="s">
        <v>12</v>
      </c>
      <c r="F2109" s="58">
        <v>52</v>
      </c>
      <c r="G2109" s="59">
        <f>VLOOKUP(B2109,'[3]COM DESONERAÇÃO'!$B$12:$H$2288,6,FALSE)</f>
        <v>83.59</v>
      </c>
      <c r="H2109" s="60">
        <f t="shared" si="38"/>
        <v>4346.68</v>
      </c>
    </row>
    <row r="2110" spans="1:8" ht="16.5" x14ac:dyDescent="0.25">
      <c r="A2110" s="55" t="s">
        <v>6243</v>
      </c>
      <c r="B2110" s="56" t="s">
        <v>6256</v>
      </c>
      <c r="C2110" s="57" t="s">
        <v>6257</v>
      </c>
      <c r="D2110" s="56" t="s">
        <v>6792</v>
      </c>
      <c r="E2110" s="56" t="s">
        <v>12</v>
      </c>
      <c r="F2110" s="58">
        <v>52</v>
      </c>
      <c r="G2110" s="59">
        <f>VLOOKUP(B2110,'[3]COM DESONERAÇÃO'!$B$12:$H$2288,6,FALSE)</f>
        <v>91.08</v>
      </c>
      <c r="H2110" s="60">
        <f t="shared" si="38"/>
        <v>4736.16</v>
      </c>
    </row>
    <row r="2111" spans="1:8" x14ac:dyDescent="0.25">
      <c r="A2111" s="55" t="s">
        <v>6246</v>
      </c>
      <c r="B2111" s="56" t="s">
        <v>6259</v>
      </c>
      <c r="C2111" s="57" t="s">
        <v>6260</v>
      </c>
      <c r="D2111" s="56" t="s">
        <v>6792</v>
      </c>
      <c r="E2111" s="56" t="s">
        <v>12</v>
      </c>
      <c r="F2111" s="58">
        <v>52</v>
      </c>
      <c r="G2111" s="59">
        <f>VLOOKUP(B2111,'[3]COM DESONERAÇÃO'!$B$12:$H$2288,6,FALSE)</f>
        <v>289.79000000000002</v>
      </c>
      <c r="H2111" s="60">
        <f t="shared" si="38"/>
        <v>15069.08</v>
      </c>
    </row>
    <row r="2112" spans="1:8" x14ac:dyDescent="0.25">
      <c r="A2112" s="55" t="s">
        <v>6249</v>
      </c>
      <c r="B2112" s="56" t="s">
        <v>6262</v>
      </c>
      <c r="C2112" s="57" t="s">
        <v>6263</v>
      </c>
      <c r="D2112" s="56" t="s">
        <v>6792</v>
      </c>
      <c r="E2112" s="56" t="s">
        <v>12</v>
      </c>
      <c r="F2112" s="58">
        <v>52</v>
      </c>
      <c r="G2112" s="59">
        <f>VLOOKUP(B2112,'[3]COM DESONERAÇÃO'!$B$12:$H$2288,6,FALSE)</f>
        <v>446.31</v>
      </c>
      <c r="H2112" s="60">
        <f t="shared" si="38"/>
        <v>23208.12</v>
      </c>
    </row>
    <row r="2113" spans="1:8" ht="16.5" x14ac:dyDescent="0.25">
      <c r="A2113" s="55" t="s">
        <v>6252</v>
      </c>
      <c r="B2113" s="56" t="s">
        <v>6265</v>
      </c>
      <c r="C2113" s="57" t="s">
        <v>6266</v>
      </c>
      <c r="D2113" s="56" t="s">
        <v>6792</v>
      </c>
      <c r="E2113" s="56" t="s">
        <v>12</v>
      </c>
      <c r="F2113" s="58">
        <v>52</v>
      </c>
      <c r="G2113" s="59">
        <f>VLOOKUP(B2113,'[3]COM DESONERAÇÃO'!$B$12:$H$2288,6,FALSE)</f>
        <v>483.74</v>
      </c>
      <c r="H2113" s="60">
        <f t="shared" si="38"/>
        <v>25154.48</v>
      </c>
    </row>
    <row r="2114" spans="1:8" x14ac:dyDescent="0.25">
      <c r="A2114" s="55" t="s">
        <v>6255</v>
      </c>
      <c r="B2114" s="56" t="s">
        <v>6268</v>
      </c>
      <c r="C2114" s="57" t="s">
        <v>6269</v>
      </c>
      <c r="D2114" s="56" t="s">
        <v>6792</v>
      </c>
      <c r="E2114" s="56" t="s">
        <v>12</v>
      </c>
      <c r="F2114" s="58">
        <v>26</v>
      </c>
      <c r="G2114" s="59">
        <f>VLOOKUP(B2114,'[3]COM DESONERAÇÃO'!$B$12:$H$2288,6,FALSE)</f>
        <v>905.6</v>
      </c>
      <c r="H2114" s="60">
        <f t="shared" si="38"/>
        <v>23545.599999999999</v>
      </c>
    </row>
    <row r="2115" spans="1:8" x14ac:dyDescent="0.25">
      <c r="A2115" s="55" t="s">
        <v>6258</v>
      </c>
      <c r="B2115" s="56" t="s">
        <v>6271</v>
      </c>
      <c r="C2115" s="57" t="s">
        <v>6272</v>
      </c>
      <c r="D2115" s="56" t="s">
        <v>6792</v>
      </c>
      <c r="E2115" s="56" t="s">
        <v>6273</v>
      </c>
      <c r="F2115" s="58">
        <v>7</v>
      </c>
      <c r="G2115" s="59">
        <f>VLOOKUP(B2115,'[3]COM DESONERAÇÃO'!$B$12:$H$2288,6,FALSE)</f>
        <v>217</v>
      </c>
      <c r="H2115" s="60">
        <f t="shared" si="38"/>
        <v>1519</v>
      </c>
    </row>
    <row r="2116" spans="1:8" x14ac:dyDescent="0.25">
      <c r="A2116" s="55" t="s">
        <v>6261</v>
      </c>
      <c r="B2116" s="56" t="s">
        <v>6275</v>
      </c>
      <c r="C2116" s="57" t="s">
        <v>6276</v>
      </c>
      <c r="D2116" s="56" t="s">
        <v>6792</v>
      </c>
      <c r="E2116" s="56" t="s">
        <v>12</v>
      </c>
      <c r="F2116" s="58">
        <v>7</v>
      </c>
      <c r="G2116" s="59">
        <f>VLOOKUP(B2116,'[3]COM DESONERAÇÃO'!$B$12:$H$2288,6,FALSE)</f>
        <v>356.37</v>
      </c>
      <c r="H2116" s="60">
        <f t="shared" si="38"/>
        <v>2494.59</v>
      </c>
    </row>
    <row r="2117" spans="1:8" x14ac:dyDescent="0.25">
      <c r="A2117" s="55" t="s">
        <v>6264</v>
      </c>
      <c r="B2117" s="56" t="s">
        <v>6278</v>
      </c>
      <c r="C2117" s="57" t="s">
        <v>6279</v>
      </c>
      <c r="D2117" s="56" t="s">
        <v>6792</v>
      </c>
      <c r="E2117" s="56" t="s">
        <v>68</v>
      </c>
      <c r="F2117" s="58">
        <v>7</v>
      </c>
      <c r="G2117" s="59">
        <f>VLOOKUP(B2117,'[3]COM DESONERAÇÃO'!$B$12:$H$2288,6,FALSE)</f>
        <v>6.14</v>
      </c>
      <c r="H2117" s="60">
        <f t="shared" si="38"/>
        <v>42.98</v>
      </c>
    </row>
    <row r="2118" spans="1:8" x14ac:dyDescent="0.25">
      <c r="A2118" s="55" t="s">
        <v>6267</v>
      </c>
      <c r="B2118" s="56" t="s">
        <v>6281</v>
      </c>
      <c r="C2118" s="57" t="s">
        <v>6282</v>
      </c>
      <c r="D2118" s="56" t="s">
        <v>6792</v>
      </c>
      <c r="E2118" s="56" t="s">
        <v>29</v>
      </c>
      <c r="F2118" s="58">
        <v>7</v>
      </c>
      <c r="G2118" s="59">
        <f>VLOOKUP(B2118,'[3]COM DESONERAÇÃO'!$B$12:$H$2288,6,FALSE)</f>
        <v>1439.2</v>
      </c>
      <c r="H2118" s="60">
        <f t="shared" si="38"/>
        <v>10074.4</v>
      </c>
    </row>
    <row r="2119" spans="1:8" x14ac:dyDescent="0.25">
      <c r="A2119" s="55" t="s">
        <v>6270</v>
      </c>
      <c r="B2119" s="56" t="s">
        <v>6284</v>
      </c>
      <c r="C2119" s="57" t="s">
        <v>6285</v>
      </c>
      <c r="D2119" s="56" t="s">
        <v>6792</v>
      </c>
      <c r="E2119" s="56" t="s">
        <v>93</v>
      </c>
      <c r="F2119" s="58">
        <v>7</v>
      </c>
      <c r="G2119" s="59">
        <f>VLOOKUP(B2119,'[3]COM DESONERAÇÃO'!$B$12:$H$2288,6,FALSE)</f>
        <v>14.67</v>
      </c>
      <c r="H2119" s="60">
        <f t="shared" si="38"/>
        <v>102.69</v>
      </c>
    </row>
    <row r="2120" spans="1:8" x14ac:dyDescent="0.25">
      <c r="A2120" s="55" t="s">
        <v>6274</v>
      </c>
      <c r="B2120" s="56" t="s">
        <v>6287</v>
      </c>
      <c r="C2120" s="57" t="s">
        <v>6288</v>
      </c>
      <c r="D2120" s="56" t="s">
        <v>6792</v>
      </c>
      <c r="E2120" s="56" t="s">
        <v>19</v>
      </c>
      <c r="F2120" s="58">
        <v>7</v>
      </c>
      <c r="G2120" s="59">
        <f>VLOOKUP(B2120,'[3]COM DESONERAÇÃO'!$B$12:$H$2288,6,FALSE)</f>
        <v>18.100000000000001</v>
      </c>
      <c r="H2120" s="60">
        <f t="shared" si="38"/>
        <v>126.7</v>
      </c>
    </row>
    <row r="2121" spans="1:8" x14ac:dyDescent="0.25">
      <c r="A2121" s="55" t="s">
        <v>6277</v>
      </c>
      <c r="B2121" s="56" t="s">
        <v>6290</v>
      </c>
      <c r="C2121" s="57" t="s">
        <v>6291</v>
      </c>
      <c r="D2121" s="56" t="s">
        <v>6792</v>
      </c>
      <c r="E2121" s="56" t="s">
        <v>68</v>
      </c>
      <c r="F2121" s="58">
        <v>7</v>
      </c>
      <c r="G2121" s="59">
        <f>VLOOKUP(B2121,'[3]COM DESONERAÇÃO'!$B$12:$H$2288,6,FALSE)</f>
        <v>432.57</v>
      </c>
      <c r="H2121" s="60">
        <f t="shared" si="38"/>
        <v>3027.99</v>
      </c>
    </row>
    <row r="2122" spans="1:8" x14ac:dyDescent="0.25">
      <c r="A2122" s="55" t="s">
        <v>6280</v>
      </c>
      <c r="B2122" s="56" t="s">
        <v>6293</v>
      </c>
      <c r="C2122" s="57" t="s">
        <v>6294</v>
      </c>
      <c r="D2122" s="56" t="s">
        <v>6792</v>
      </c>
      <c r="E2122" s="56" t="s">
        <v>68</v>
      </c>
      <c r="F2122" s="58">
        <v>7</v>
      </c>
      <c r="G2122" s="59">
        <f>VLOOKUP(B2122,'[3]COM DESONERAÇÃO'!$B$12:$H$2288,6,FALSE)</f>
        <v>151.72</v>
      </c>
      <c r="H2122" s="60">
        <f t="shared" si="38"/>
        <v>1062.04</v>
      </c>
    </row>
    <row r="2123" spans="1:8" x14ac:dyDescent="0.25">
      <c r="A2123" s="55" t="s">
        <v>6283</v>
      </c>
      <c r="B2123" s="56" t="s">
        <v>6296</v>
      </c>
      <c r="C2123" s="57" t="s">
        <v>6297</v>
      </c>
      <c r="D2123" s="56" t="s">
        <v>6792</v>
      </c>
      <c r="E2123" s="56" t="s">
        <v>68</v>
      </c>
      <c r="F2123" s="58">
        <v>7</v>
      </c>
      <c r="G2123" s="59">
        <f>VLOOKUP(B2123,'[3]COM DESONERAÇÃO'!$B$12:$H$2288,6,FALSE)</f>
        <v>205.66</v>
      </c>
      <c r="H2123" s="60">
        <f t="shared" si="38"/>
        <v>1439.62</v>
      </c>
    </row>
    <row r="2124" spans="1:8" x14ac:dyDescent="0.25">
      <c r="A2124" s="55" t="s">
        <v>6286</v>
      </c>
      <c r="B2124" s="56" t="s">
        <v>6299</v>
      </c>
      <c r="C2124" s="57" t="s">
        <v>6300</v>
      </c>
      <c r="D2124" s="56" t="s">
        <v>6792</v>
      </c>
      <c r="E2124" s="56" t="s">
        <v>12</v>
      </c>
      <c r="F2124" s="58">
        <v>7</v>
      </c>
      <c r="G2124" s="59">
        <f>VLOOKUP(B2124,'[3]COM DESONERAÇÃO'!$B$12:$H$2288,6,FALSE)</f>
        <v>16.48</v>
      </c>
      <c r="H2124" s="60">
        <f t="shared" si="38"/>
        <v>115.36</v>
      </c>
    </row>
    <row r="2125" spans="1:8" x14ac:dyDescent="0.25">
      <c r="A2125" s="55" t="s">
        <v>6289</v>
      </c>
      <c r="B2125" s="56" t="s">
        <v>6302</v>
      </c>
      <c r="C2125" s="57" t="s">
        <v>6303</v>
      </c>
      <c r="D2125" s="56" t="s">
        <v>6792</v>
      </c>
      <c r="E2125" s="56" t="s">
        <v>68</v>
      </c>
      <c r="F2125" s="58">
        <v>7</v>
      </c>
      <c r="G2125" s="59">
        <f>VLOOKUP(B2125,'[3]COM DESONERAÇÃO'!$B$12:$H$2288,6,FALSE)</f>
        <v>48.39</v>
      </c>
      <c r="H2125" s="60">
        <f t="shared" si="38"/>
        <v>338.73</v>
      </c>
    </row>
    <row r="2126" spans="1:8" x14ac:dyDescent="0.25">
      <c r="A2126" s="55" t="s">
        <v>6292</v>
      </c>
      <c r="B2126" s="56" t="s">
        <v>6305</v>
      </c>
      <c r="C2126" s="57" t="s">
        <v>6306</v>
      </c>
      <c r="D2126" s="56" t="s">
        <v>6792</v>
      </c>
      <c r="E2126" s="56" t="s">
        <v>68</v>
      </c>
      <c r="F2126" s="58">
        <v>7</v>
      </c>
      <c r="G2126" s="59">
        <f>VLOOKUP(B2126,'[3]COM DESONERAÇÃO'!$B$12:$H$2288,6,FALSE)</f>
        <v>65.25</v>
      </c>
      <c r="H2126" s="60">
        <f t="shared" si="38"/>
        <v>456.75</v>
      </c>
    </row>
    <row r="2127" spans="1:8" x14ac:dyDescent="0.25">
      <c r="A2127" s="55" t="s">
        <v>6295</v>
      </c>
      <c r="B2127" s="56" t="s">
        <v>6308</v>
      </c>
      <c r="C2127" s="57" t="s">
        <v>6309</v>
      </c>
      <c r="D2127" s="56" t="s">
        <v>6792</v>
      </c>
      <c r="E2127" s="56" t="s">
        <v>68</v>
      </c>
      <c r="F2127" s="58">
        <v>7</v>
      </c>
      <c r="G2127" s="59">
        <f>VLOOKUP(B2127,'[3]COM DESONERAÇÃO'!$B$12:$H$2288,6,FALSE)</f>
        <v>85.87</v>
      </c>
      <c r="H2127" s="60">
        <f t="shared" si="38"/>
        <v>601.09</v>
      </c>
    </row>
    <row r="2128" spans="1:8" x14ac:dyDescent="0.25">
      <c r="A2128" s="55" t="s">
        <v>6298</v>
      </c>
      <c r="B2128" s="56" t="s">
        <v>6311</v>
      </c>
      <c r="C2128" s="57" t="s">
        <v>6312</v>
      </c>
      <c r="D2128" s="56" t="s">
        <v>6792</v>
      </c>
      <c r="E2128" s="56" t="s">
        <v>68</v>
      </c>
      <c r="F2128" s="58">
        <v>7</v>
      </c>
      <c r="G2128" s="59">
        <f>VLOOKUP(B2128,'[3]COM DESONERAÇÃO'!$B$12:$H$2288,6,FALSE)</f>
        <v>112.79</v>
      </c>
      <c r="H2128" s="60">
        <f t="shared" si="38"/>
        <v>789.53</v>
      </c>
    </row>
    <row r="2129" spans="1:8" x14ac:dyDescent="0.25">
      <c r="A2129" s="55" t="s">
        <v>6301</v>
      </c>
      <c r="B2129" s="56" t="s">
        <v>6314</v>
      </c>
      <c r="C2129" s="57" t="s">
        <v>6315</v>
      </c>
      <c r="D2129" s="56" t="s">
        <v>6792</v>
      </c>
      <c r="E2129" s="56" t="s">
        <v>68</v>
      </c>
      <c r="F2129" s="58">
        <v>7</v>
      </c>
      <c r="G2129" s="59">
        <f>VLOOKUP(B2129,'[3]COM DESONERAÇÃO'!$B$12:$H$2288,6,FALSE)</f>
        <v>139.77000000000001</v>
      </c>
      <c r="H2129" s="60">
        <f t="shared" si="38"/>
        <v>978.39</v>
      </c>
    </row>
    <row r="2130" spans="1:8" x14ac:dyDescent="0.25">
      <c r="A2130" s="55" t="s">
        <v>6304</v>
      </c>
      <c r="B2130" s="56" t="s">
        <v>6317</v>
      </c>
      <c r="C2130" s="57" t="s">
        <v>6318</v>
      </c>
      <c r="D2130" s="56" t="s">
        <v>6792</v>
      </c>
      <c r="E2130" s="56" t="s">
        <v>19</v>
      </c>
      <c r="F2130" s="58">
        <v>7</v>
      </c>
      <c r="G2130" s="59">
        <f>VLOOKUP(B2130,'[3]COM DESONERAÇÃO'!$B$12:$H$2288,6,FALSE)</f>
        <v>341.32</v>
      </c>
      <c r="H2130" s="60">
        <f t="shared" si="38"/>
        <v>2389.2399999999998</v>
      </c>
    </row>
    <row r="2131" spans="1:8" x14ac:dyDescent="0.25">
      <c r="A2131" s="55" t="s">
        <v>6307</v>
      </c>
      <c r="B2131" s="56" t="s">
        <v>6320</v>
      </c>
      <c r="C2131" s="57" t="s">
        <v>6321</v>
      </c>
      <c r="D2131" s="56" t="s">
        <v>6792</v>
      </c>
      <c r="E2131" s="56" t="s">
        <v>19</v>
      </c>
      <c r="F2131" s="58">
        <v>7</v>
      </c>
      <c r="G2131" s="59">
        <f>VLOOKUP(B2131,'[3]COM DESONERAÇÃO'!$B$12:$H$2288,6,FALSE)</f>
        <v>79.05</v>
      </c>
      <c r="H2131" s="60">
        <f t="shared" si="38"/>
        <v>553.35</v>
      </c>
    </row>
    <row r="2132" spans="1:8" x14ac:dyDescent="0.25">
      <c r="A2132" s="55" t="s">
        <v>6310</v>
      </c>
      <c r="B2132" s="56" t="s">
        <v>6323</v>
      </c>
      <c r="C2132" s="57" t="s">
        <v>6324</v>
      </c>
      <c r="D2132" s="56" t="s">
        <v>6792</v>
      </c>
      <c r="E2132" s="56" t="s">
        <v>19</v>
      </c>
      <c r="F2132" s="58">
        <v>7</v>
      </c>
      <c r="G2132" s="59">
        <f>VLOOKUP(B2132,'[3]COM DESONERAÇÃO'!$B$12:$H$2288,6,FALSE)</f>
        <v>35.71</v>
      </c>
      <c r="H2132" s="60">
        <f t="shared" si="38"/>
        <v>249.97</v>
      </c>
    </row>
    <row r="2133" spans="1:8" x14ac:dyDescent="0.25">
      <c r="A2133" s="55" t="s">
        <v>6313</v>
      </c>
      <c r="B2133" s="56" t="s">
        <v>6326</v>
      </c>
      <c r="C2133" s="57" t="s">
        <v>6327</v>
      </c>
      <c r="D2133" s="56" t="s">
        <v>6792</v>
      </c>
      <c r="E2133" s="56" t="s">
        <v>19</v>
      </c>
      <c r="F2133" s="58">
        <v>7</v>
      </c>
      <c r="G2133" s="59">
        <f>VLOOKUP(B2133,'[3]COM DESONERAÇÃO'!$B$12:$H$2288,6,FALSE)</f>
        <v>24.11</v>
      </c>
      <c r="H2133" s="60">
        <f t="shared" si="38"/>
        <v>168.77</v>
      </c>
    </row>
    <row r="2134" spans="1:8" x14ac:dyDescent="0.25">
      <c r="A2134" s="55" t="s">
        <v>6316</v>
      </c>
      <c r="B2134" s="56" t="s">
        <v>6329</v>
      </c>
      <c r="C2134" s="57" t="s">
        <v>6330</v>
      </c>
      <c r="D2134" s="56" t="s">
        <v>6792</v>
      </c>
      <c r="E2134" s="56" t="s">
        <v>19</v>
      </c>
      <c r="F2134" s="58">
        <v>7</v>
      </c>
      <c r="G2134" s="59">
        <f>VLOOKUP(B2134,'[3]COM DESONERAÇÃO'!$B$12:$H$2288,6,FALSE)</f>
        <v>33.64</v>
      </c>
      <c r="H2134" s="60">
        <f t="shared" si="38"/>
        <v>235.48</v>
      </c>
    </row>
    <row r="2135" spans="1:8" x14ac:dyDescent="0.25">
      <c r="A2135" s="55" t="s">
        <v>6319</v>
      </c>
      <c r="B2135" s="56" t="s">
        <v>6332</v>
      </c>
      <c r="C2135" s="57" t="s">
        <v>6333</v>
      </c>
      <c r="D2135" s="56" t="s">
        <v>6792</v>
      </c>
      <c r="E2135" s="56" t="s">
        <v>19</v>
      </c>
      <c r="F2135" s="58">
        <v>7</v>
      </c>
      <c r="G2135" s="59">
        <f>VLOOKUP(B2135,'[3]COM DESONERAÇÃO'!$B$12:$H$2288,6,FALSE)</f>
        <v>14.13</v>
      </c>
      <c r="H2135" s="60">
        <f t="shared" si="38"/>
        <v>98.91</v>
      </c>
    </row>
    <row r="2136" spans="1:8" x14ac:dyDescent="0.25">
      <c r="A2136" s="55" t="s">
        <v>6322</v>
      </c>
      <c r="B2136" s="56" t="s">
        <v>6335</v>
      </c>
      <c r="C2136" s="57" t="s">
        <v>6336</v>
      </c>
      <c r="D2136" s="56" t="s">
        <v>6792</v>
      </c>
      <c r="E2136" s="56" t="s">
        <v>19</v>
      </c>
      <c r="F2136" s="58">
        <v>26</v>
      </c>
      <c r="G2136" s="59">
        <f>VLOOKUP(B2136,'[3]COM DESONERAÇÃO'!$B$12:$H$2288,6,FALSE)</f>
        <v>7.85</v>
      </c>
      <c r="H2136" s="60">
        <f t="shared" si="38"/>
        <v>204.1</v>
      </c>
    </row>
    <row r="2137" spans="1:8" x14ac:dyDescent="0.25">
      <c r="A2137" s="55" t="s">
        <v>6325</v>
      </c>
      <c r="B2137" s="56" t="s">
        <v>6338</v>
      </c>
      <c r="C2137" s="57" t="s">
        <v>6339</v>
      </c>
      <c r="D2137" s="56" t="s">
        <v>6792</v>
      </c>
      <c r="E2137" s="56" t="s">
        <v>19</v>
      </c>
      <c r="F2137" s="58">
        <v>7</v>
      </c>
      <c r="G2137" s="59">
        <f>VLOOKUP(B2137,'[3]COM DESONERAÇÃO'!$B$12:$H$2288,6,FALSE)</f>
        <v>16.96</v>
      </c>
      <c r="H2137" s="60">
        <f t="shared" si="38"/>
        <v>118.72</v>
      </c>
    </row>
    <row r="2138" spans="1:8" x14ac:dyDescent="0.25">
      <c r="A2138" s="55" t="s">
        <v>6328</v>
      </c>
      <c r="B2138" s="56" t="s">
        <v>6341</v>
      </c>
      <c r="C2138" s="57" t="s">
        <v>6342</v>
      </c>
      <c r="D2138" s="56" t="s">
        <v>6792</v>
      </c>
      <c r="E2138" s="56" t="s">
        <v>6273</v>
      </c>
      <c r="F2138" s="58">
        <v>7</v>
      </c>
      <c r="G2138" s="59">
        <f>VLOOKUP(B2138,'[3]COM DESONERAÇÃO'!$B$12:$H$2288,6,FALSE)</f>
        <v>100.18</v>
      </c>
      <c r="H2138" s="60">
        <f t="shared" si="38"/>
        <v>701.26</v>
      </c>
    </row>
    <row r="2139" spans="1:8" x14ac:dyDescent="0.25">
      <c r="A2139" s="55" t="s">
        <v>6331</v>
      </c>
      <c r="B2139" s="56" t="s">
        <v>6344</v>
      </c>
      <c r="C2139" s="57" t="s">
        <v>6345</v>
      </c>
      <c r="D2139" s="56" t="s">
        <v>6792</v>
      </c>
      <c r="E2139" s="56" t="s">
        <v>6273</v>
      </c>
      <c r="F2139" s="58">
        <v>7</v>
      </c>
      <c r="G2139" s="59">
        <f>VLOOKUP(B2139,'[3]COM DESONERAÇÃO'!$B$12:$H$2288,6,FALSE)</f>
        <v>127.9</v>
      </c>
      <c r="H2139" s="60">
        <f t="shared" si="38"/>
        <v>895.3</v>
      </c>
    </row>
    <row r="2140" spans="1:8" x14ac:dyDescent="0.25">
      <c r="A2140" s="55" t="s">
        <v>6334</v>
      </c>
      <c r="B2140" s="56" t="s">
        <v>6347</v>
      </c>
      <c r="C2140" s="57" t="s">
        <v>6348</v>
      </c>
      <c r="D2140" s="56" t="s">
        <v>6792</v>
      </c>
      <c r="E2140" s="56" t="s">
        <v>12</v>
      </c>
      <c r="F2140" s="58">
        <v>7</v>
      </c>
      <c r="G2140" s="59">
        <f>VLOOKUP(B2140,'[3]COM DESONERAÇÃO'!$B$12:$H$2288,6,FALSE)</f>
        <v>18.260000000000002</v>
      </c>
      <c r="H2140" s="60">
        <f t="shared" si="38"/>
        <v>127.82</v>
      </c>
    </row>
    <row r="2141" spans="1:8" x14ac:dyDescent="0.25">
      <c r="A2141" s="55" t="s">
        <v>6337</v>
      </c>
      <c r="B2141" s="56" t="s">
        <v>6350</v>
      </c>
      <c r="C2141" s="57" t="s">
        <v>6351</v>
      </c>
      <c r="D2141" s="56" t="s">
        <v>6792</v>
      </c>
      <c r="E2141" s="56" t="s">
        <v>12</v>
      </c>
      <c r="F2141" s="58">
        <v>250</v>
      </c>
      <c r="G2141" s="59">
        <f>VLOOKUP(B2141,'[3]COM DESONERAÇÃO'!$B$12:$H$2288,6,FALSE)</f>
        <v>99.36</v>
      </c>
      <c r="H2141" s="60">
        <f t="shared" si="38"/>
        <v>24840</v>
      </c>
    </row>
    <row r="2142" spans="1:8" x14ac:dyDescent="0.25">
      <c r="A2142" s="55" t="s">
        <v>6340</v>
      </c>
      <c r="B2142" s="56" t="s">
        <v>6353</v>
      </c>
      <c r="C2142" s="57" t="s">
        <v>6354</v>
      </c>
      <c r="D2142" s="56" t="s">
        <v>6840</v>
      </c>
      <c r="E2142" s="56" t="s">
        <v>12</v>
      </c>
      <c r="F2142" s="58">
        <v>179</v>
      </c>
      <c r="G2142" s="59">
        <f>VLOOKUP(B2142,'[3]COM DESONERAÇÃO'!$B$12:$H$2288,6,FALSE)</f>
        <v>68.91</v>
      </c>
      <c r="H2142" s="60">
        <f t="shared" si="38"/>
        <v>12334.89</v>
      </c>
    </row>
    <row r="2143" spans="1:8" ht="16.5" x14ac:dyDescent="0.25">
      <c r="A2143" s="55" t="s">
        <v>6343</v>
      </c>
      <c r="B2143" s="56" t="s">
        <v>6356</v>
      </c>
      <c r="C2143" s="57" t="s">
        <v>6357</v>
      </c>
      <c r="D2143" s="56" t="s">
        <v>6358</v>
      </c>
      <c r="E2143" s="56" t="s">
        <v>1368</v>
      </c>
      <c r="F2143" s="58">
        <v>179</v>
      </c>
      <c r="G2143" s="59">
        <f>VLOOKUP(B2143,'[3]COM DESONERAÇÃO'!$B$12:$H$2288,6,FALSE)</f>
        <v>12.37</v>
      </c>
      <c r="H2143" s="60">
        <f t="shared" si="38"/>
        <v>2214.23</v>
      </c>
    </row>
    <row r="2144" spans="1:8" x14ac:dyDescent="0.25">
      <c r="A2144" s="55" t="s">
        <v>6346</v>
      </c>
      <c r="B2144" s="56" t="s">
        <v>6360</v>
      </c>
      <c r="C2144" s="57" t="s">
        <v>6361</v>
      </c>
      <c r="D2144" s="56" t="s">
        <v>6792</v>
      </c>
      <c r="E2144" s="56" t="s">
        <v>12</v>
      </c>
      <c r="F2144" s="58">
        <v>7</v>
      </c>
      <c r="G2144" s="59">
        <f>VLOOKUP(B2144,'[3]COM DESONERAÇÃO'!$B$12:$H$2288,6,FALSE)</f>
        <v>12.27</v>
      </c>
      <c r="H2144" s="60">
        <f t="shared" si="38"/>
        <v>85.89</v>
      </c>
    </row>
    <row r="2145" spans="1:8" x14ac:dyDescent="0.25">
      <c r="A2145" s="55" t="s">
        <v>6349</v>
      </c>
      <c r="B2145" s="56" t="s">
        <v>6363</v>
      </c>
      <c r="C2145" s="57" t="s">
        <v>6364</v>
      </c>
      <c r="D2145" s="56" t="s">
        <v>6792</v>
      </c>
      <c r="E2145" s="56" t="s">
        <v>12</v>
      </c>
      <c r="F2145" s="58">
        <v>7</v>
      </c>
      <c r="G2145" s="59">
        <f>VLOOKUP(B2145,'[3]COM DESONERAÇÃO'!$B$12:$H$2288,6,FALSE)</f>
        <v>18.05</v>
      </c>
      <c r="H2145" s="60">
        <f t="shared" si="38"/>
        <v>126.35</v>
      </c>
    </row>
    <row r="2146" spans="1:8" x14ac:dyDescent="0.25">
      <c r="A2146" s="55" t="s">
        <v>6352</v>
      </c>
      <c r="B2146" s="56" t="s">
        <v>6366</v>
      </c>
      <c r="C2146" s="57" t="s">
        <v>6367</v>
      </c>
      <c r="D2146" s="56" t="s">
        <v>6792</v>
      </c>
      <c r="E2146" s="56" t="s">
        <v>12</v>
      </c>
      <c r="F2146" s="58">
        <v>7</v>
      </c>
      <c r="G2146" s="59">
        <f>VLOOKUP(B2146,'[3]COM DESONERAÇÃO'!$B$12:$H$2288,6,FALSE)</f>
        <v>19.600000000000001</v>
      </c>
      <c r="H2146" s="60">
        <f t="shared" si="38"/>
        <v>137.19999999999999</v>
      </c>
    </row>
    <row r="2147" spans="1:8" x14ac:dyDescent="0.25">
      <c r="A2147" s="55" t="s">
        <v>6355</v>
      </c>
      <c r="B2147" s="56" t="s">
        <v>6369</v>
      </c>
      <c r="C2147" s="57" t="s">
        <v>6370</v>
      </c>
      <c r="D2147" s="56" t="s">
        <v>6792</v>
      </c>
      <c r="E2147" s="56" t="s">
        <v>12</v>
      </c>
      <c r="F2147" s="58">
        <v>7</v>
      </c>
      <c r="G2147" s="59">
        <f>VLOOKUP(B2147,'[3]COM DESONERAÇÃO'!$B$12:$H$2288,6,FALSE)</f>
        <v>6.93</v>
      </c>
      <c r="H2147" s="60">
        <f t="shared" si="38"/>
        <v>48.51</v>
      </c>
    </row>
    <row r="2148" spans="1:8" x14ac:dyDescent="0.25">
      <c r="A2148" s="55" t="s">
        <v>6359</v>
      </c>
      <c r="B2148" s="56" t="s">
        <v>6372</v>
      </c>
      <c r="C2148" s="57" t="s">
        <v>6373</v>
      </c>
      <c r="D2148" s="56" t="s">
        <v>6792</v>
      </c>
      <c r="E2148" s="56" t="s">
        <v>12</v>
      </c>
      <c r="F2148" s="58">
        <v>7</v>
      </c>
      <c r="G2148" s="59">
        <f>VLOOKUP(B2148,'[3]COM DESONERAÇÃO'!$B$12:$H$2288,6,FALSE)</f>
        <v>22.05</v>
      </c>
      <c r="H2148" s="60">
        <f t="shared" si="38"/>
        <v>154.35</v>
      </c>
    </row>
    <row r="2149" spans="1:8" x14ac:dyDescent="0.25">
      <c r="A2149" s="55" t="s">
        <v>6362</v>
      </c>
      <c r="B2149" s="56" t="s">
        <v>6375</v>
      </c>
      <c r="C2149" s="57" t="s">
        <v>6376</v>
      </c>
      <c r="D2149" s="56" t="s">
        <v>6792</v>
      </c>
      <c r="E2149" s="56" t="s">
        <v>12</v>
      </c>
      <c r="F2149" s="58">
        <v>7</v>
      </c>
      <c r="G2149" s="59">
        <f>VLOOKUP(B2149,'[3]COM DESONERAÇÃO'!$B$12:$H$2288,6,FALSE)</f>
        <v>66.02</v>
      </c>
      <c r="H2149" s="60">
        <f t="shared" si="38"/>
        <v>462.14</v>
      </c>
    </row>
    <row r="2150" spans="1:8" ht="16.5" x14ac:dyDescent="0.25">
      <c r="A2150" s="55" t="s">
        <v>6365</v>
      </c>
      <c r="B2150" s="56" t="s">
        <v>6378</v>
      </c>
      <c r="C2150" s="57" t="s">
        <v>6379</v>
      </c>
      <c r="D2150" s="56" t="s">
        <v>6792</v>
      </c>
      <c r="E2150" s="56" t="s">
        <v>12</v>
      </c>
      <c r="F2150" s="58">
        <v>7</v>
      </c>
      <c r="G2150" s="59">
        <f>VLOOKUP(B2150,'[3]COM DESONERAÇÃO'!$B$12:$H$2288,6,FALSE)</f>
        <v>31.18</v>
      </c>
      <c r="H2150" s="60">
        <f t="shared" si="38"/>
        <v>218.26</v>
      </c>
    </row>
    <row r="2151" spans="1:8" ht="16.5" x14ac:dyDescent="0.25">
      <c r="A2151" s="55" t="s">
        <v>6368</v>
      </c>
      <c r="B2151" s="56" t="s">
        <v>6381</v>
      </c>
      <c r="C2151" s="57" t="s">
        <v>6382</v>
      </c>
      <c r="D2151" s="56" t="s">
        <v>6792</v>
      </c>
      <c r="E2151" s="56" t="s">
        <v>12</v>
      </c>
      <c r="F2151" s="58">
        <v>7</v>
      </c>
      <c r="G2151" s="59">
        <f>VLOOKUP(B2151,'[3]COM DESONERAÇÃO'!$B$12:$H$2288,6,FALSE)</f>
        <v>30.89</v>
      </c>
      <c r="H2151" s="60">
        <f t="shared" si="38"/>
        <v>216.23</v>
      </c>
    </row>
    <row r="2152" spans="1:8" x14ac:dyDescent="0.25">
      <c r="A2152" s="55" t="s">
        <v>6371</v>
      </c>
      <c r="B2152" s="56" t="s">
        <v>6384</v>
      </c>
      <c r="C2152" s="57" t="s">
        <v>6385</v>
      </c>
      <c r="D2152" s="56" t="s">
        <v>6792</v>
      </c>
      <c r="E2152" s="56" t="s">
        <v>12</v>
      </c>
      <c r="F2152" s="58">
        <v>7</v>
      </c>
      <c r="G2152" s="59">
        <f>VLOOKUP(B2152,'[3]COM DESONERAÇÃO'!$B$12:$H$2288,6,FALSE)</f>
        <v>42.79</v>
      </c>
      <c r="H2152" s="60">
        <f t="shared" si="38"/>
        <v>299.52999999999997</v>
      </c>
    </row>
    <row r="2153" spans="1:8" x14ac:dyDescent="0.25">
      <c r="A2153" s="55" t="s">
        <v>6374</v>
      </c>
      <c r="B2153" s="56" t="s">
        <v>6387</v>
      </c>
      <c r="C2153" s="57" t="s">
        <v>6388</v>
      </c>
      <c r="D2153" s="56" t="s">
        <v>6792</v>
      </c>
      <c r="E2153" s="56" t="s">
        <v>12</v>
      </c>
      <c r="F2153" s="58">
        <v>7</v>
      </c>
      <c r="G2153" s="59">
        <f>VLOOKUP(B2153,'[3]COM DESONERAÇÃO'!$B$12:$H$2288,6,FALSE)</f>
        <v>44.25</v>
      </c>
      <c r="H2153" s="60">
        <f t="shared" si="38"/>
        <v>309.75</v>
      </c>
    </row>
    <row r="2154" spans="1:8" ht="16.5" x14ac:dyDescent="0.25">
      <c r="A2154" s="55" t="s">
        <v>6377</v>
      </c>
      <c r="B2154" s="56" t="s">
        <v>6390</v>
      </c>
      <c r="C2154" s="57" t="s">
        <v>6391</v>
      </c>
      <c r="D2154" s="56" t="s">
        <v>6792</v>
      </c>
      <c r="E2154" s="56" t="s">
        <v>12</v>
      </c>
      <c r="F2154" s="58">
        <v>7</v>
      </c>
      <c r="G2154" s="59">
        <f>VLOOKUP(B2154,'[3]COM DESONERAÇÃO'!$B$12:$H$2288,6,FALSE)</f>
        <v>38.56</v>
      </c>
      <c r="H2154" s="60">
        <f t="shared" si="38"/>
        <v>269.92</v>
      </c>
    </row>
    <row r="2155" spans="1:8" x14ac:dyDescent="0.25">
      <c r="A2155" s="55" t="s">
        <v>6380</v>
      </c>
      <c r="B2155" s="56" t="s">
        <v>6393</v>
      </c>
      <c r="C2155" s="57" t="s">
        <v>6394</v>
      </c>
      <c r="D2155" s="56" t="s">
        <v>6792</v>
      </c>
      <c r="E2155" s="56" t="s">
        <v>12</v>
      </c>
      <c r="F2155" s="58">
        <v>7</v>
      </c>
      <c r="G2155" s="59">
        <f>VLOOKUP(B2155,'[3]COM DESONERAÇÃO'!$B$12:$H$2288,6,FALSE)</f>
        <v>45.96</v>
      </c>
      <c r="H2155" s="60">
        <f t="shared" ref="H2155:H2218" si="39">ROUND(F2155*G2155,2)</f>
        <v>321.72000000000003</v>
      </c>
    </row>
    <row r="2156" spans="1:8" x14ac:dyDescent="0.25">
      <c r="A2156" s="55" t="s">
        <v>6383</v>
      </c>
      <c r="B2156" s="56" t="s">
        <v>6396</v>
      </c>
      <c r="C2156" s="57" t="s">
        <v>6397</v>
      </c>
      <c r="D2156" s="56" t="s">
        <v>6792</v>
      </c>
      <c r="E2156" s="56" t="s">
        <v>12</v>
      </c>
      <c r="F2156" s="58">
        <v>7</v>
      </c>
      <c r="G2156" s="59">
        <f>VLOOKUP(B2156,'[3]COM DESONERAÇÃO'!$B$12:$H$2288,6,FALSE)</f>
        <v>33.31</v>
      </c>
      <c r="H2156" s="60">
        <f t="shared" si="39"/>
        <v>233.17</v>
      </c>
    </row>
    <row r="2157" spans="1:8" x14ac:dyDescent="0.25">
      <c r="A2157" s="55" t="s">
        <v>6386</v>
      </c>
      <c r="B2157" s="56" t="s">
        <v>6399</v>
      </c>
      <c r="C2157" s="57" t="s">
        <v>6400</v>
      </c>
      <c r="D2157" s="56" t="s">
        <v>6792</v>
      </c>
      <c r="E2157" s="56" t="s">
        <v>12</v>
      </c>
      <c r="F2157" s="58">
        <v>7</v>
      </c>
      <c r="G2157" s="59">
        <f>VLOOKUP(B2157,'[3]COM DESONERAÇÃO'!$B$12:$H$2288,6,FALSE)</f>
        <v>67.260000000000005</v>
      </c>
      <c r="H2157" s="60">
        <f t="shared" si="39"/>
        <v>470.82</v>
      </c>
    </row>
    <row r="2158" spans="1:8" x14ac:dyDescent="0.25">
      <c r="A2158" s="55" t="s">
        <v>6389</v>
      </c>
      <c r="B2158" s="56" t="s">
        <v>6402</v>
      </c>
      <c r="C2158" s="57" t="s">
        <v>6403</v>
      </c>
      <c r="D2158" s="56" t="s">
        <v>6792</v>
      </c>
      <c r="E2158" s="56" t="s">
        <v>12</v>
      </c>
      <c r="F2158" s="58">
        <v>7</v>
      </c>
      <c r="G2158" s="59">
        <f>VLOOKUP(B2158,'[3]COM DESONERAÇÃO'!$B$12:$H$2288,6,FALSE)</f>
        <v>71.58</v>
      </c>
      <c r="H2158" s="60">
        <f t="shared" si="39"/>
        <v>501.06</v>
      </c>
    </row>
    <row r="2159" spans="1:8" x14ac:dyDescent="0.25">
      <c r="A2159" s="55" t="s">
        <v>6392</v>
      </c>
      <c r="B2159" s="56" t="s">
        <v>6405</v>
      </c>
      <c r="C2159" s="57" t="s">
        <v>6406</v>
      </c>
      <c r="D2159" s="56" t="s">
        <v>6792</v>
      </c>
      <c r="E2159" s="56" t="s">
        <v>12</v>
      </c>
      <c r="F2159" s="58">
        <v>7</v>
      </c>
      <c r="G2159" s="59">
        <f>VLOOKUP(B2159,'[3]COM DESONERAÇÃO'!$B$12:$H$2288,6,FALSE)</f>
        <v>49.64</v>
      </c>
      <c r="H2159" s="60">
        <f t="shared" si="39"/>
        <v>347.48</v>
      </c>
    </row>
    <row r="2160" spans="1:8" x14ac:dyDescent="0.25">
      <c r="A2160" s="55" t="s">
        <v>6395</v>
      </c>
      <c r="B2160" s="56" t="s">
        <v>6408</v>
      </c>
      <c r="C2160" s="57" t="s">
        <v>6409</v>
      </c>
      <c r="D2160" s="56" t="s">
        <v>6792</v>
      </c>
      <c r="E2160" s="56" t="s">
        <v>12</v>
      </c>
      <c r="F2160" s="58">
        <v>7</v>
      </c>
      <c r="G2160" s="59">
        <f>VLOOKUP(B2160,'[3]COM DESONERAÇÃO'!$B$12:$H$2288,6,FALSE)</f>
        <v>126.63</v>
      </c>
      <c r="H2160" s="60">
        <f t="shared" si="39"/>
        <v>886.41</v>
      </c>
    </row>
    <row r="2161" spans="1:8" ht="33" x14ac:dyDescent="0.25">
      <c r="A2161" s="55" t="s">
        <v>6398</v>
      </c>
      <c r="B2161" s="56" t="s">
        <v>6411</v>
      </c>
      <c r="C2161" s="57" t="s">
        <v>6412</v>
      </c>
      <c r="D2161" s="56" t="s">
        <v>11</v>
      </c>
      <c r="E2161" s="56" t="s">
        <v>12</v>
      </c>
      <c r="F2161" s="58">
        <v>7</v>
      </c>
      <c r="G2161" s="59">
        <f>VLOOKUP(B2161,'[3]COM DESONERAÇÃO'!$B$12:$H$2288,6,FALSE)</f>
        <v>191.13</v>
      </c>
      <c r="H2161" s="60">
        <f t="shared" si="39"/>
        <v>1337.91</v>
      </c>
    </row>
    <row r="2162" spans="1:8" x14ac:dyDescent="0.25">
      <c r="A2162" s="55" t="s">
        <v>6401</v>
      </c>
      <c r="B2162" s="56" t="s">
        <v>6414</v>
      </c>
      <c r="C2162" s="57" t="s">
        <v>6415</v>
      </c>
      <c r="D2162" s="56" t="s">
        <v>6792</v>
      </c>
      <c r="E2162" s="56" t="s">
        <v>6273</v>
      </c>
      <c r="F2162" s="58">
        <v>14</v>
      </c>
      <c r="G2162" s="59">
        <f>VLOOKUP(B2162,'[3]COM DESONERAÇÃO'!$B$12:$H$2288,6,FALSE)</f>
        <v>192.19</v>
      </c>
      <c r="H2162" s="60">
        <f t="shared" si="39"/>
        <v>2690.66</v>
      </c>
    </row>
    <row r="2163" spans="1:8" x14ac:dyDescent="0.25">
      <c r="A2163" s="55" t="s">
        <v>6404</v>
      </c>
      <c r="B2163" s="56" t="s">
        <v>6417</v>
      </c>
      <c r="C2163" s="57" t="s">
        <v>6418</v>
      </c>
      <c r="D2163" s="56" t="s">
        <v>6792</v>
      </c>
      <c r="E2163" s="56" t="s">
        <v>19</v>
      </c>
      <c r="F2163" s="58">
        <v>28</v>
      </c>
      <c r="G2163" s="59">
        <f>VLOOKUP(B2163,'[3]COM DESONERAÇÃO'!$B$12:$H$2288,6,FALSE)</f>
        <v>27.76</v>
      </c>
      <c r="H2163" s="60">
        <f t="shared" si="39"/>
        <v>777.28</v>
      </c>
    </row>
    <row r="2164" spans="1:8" x14ac:dyDescent="0.25">
      <c r="A2164" s="55" t="s">
        <v>6407</v>
      </c>
      <c r="B2164" s="56" t="s">
        <v>6420</v>
      </c>
      <c r="C2164" s="57" t="s">
        <v>6421</v>
      </c>
      <c r="D2164" s="56" t="s">
        <v>6792</v>
      </c>
      <c r="E2164" s="56" t="s">
        <v>12</v>
      </c>
      <c r="F2164" s="58">
        <v>21</v>
      </c>
      <c r="G2164" s="59">
        <f>VLOOKUP(B2164,'[3]COM DESONERAÇÃO'!$B$12:$H$2288,6,FALSE)</f>
        <v>2.37</v>
      </c>
      <c r="H2164" s="60">
        <f t="shared" si="39"/>
        <v>49.77</v>
      </c>
    </row>
    <row r="2165" spans="1:8" ht="24.75" x14ac:dyDescent="0.25">
      <c r="A2165" s="55" t="s">
        <v>6410</v>
      </c>
      <c r="B2165" s="56" t="s">
        <v>6423</v>
      </c>
      <c r="C2165" s="57" t="s">
        <v>6424</v>
      </c>
      <c r="D2165" s="56" t="s">
        <v>11</v>
      </c>
      <c r="E2165" s="56" t="s">
        <v>29</v>
      </c>
      <c r="F2165" s="58">
        <v>5</v>
      </c>
      <c r="G2165" s="59">
        <f>VLOOKUP(B2165,'[3]COM DESONERAÇÃO'!$B$12:$H$2288,6,FALSE)</f>
        <v>118.1</v>
      </c>
      <c r="H2165" s="60">
        <f t="shared" si="39"/>
        <v>590.5</v>
      </c>
    </row>
    <row r="2166" spans="1:8" x14ac:dyDescent="0.25">
      <c r="A2166" s="55" t="s">
        <v>6413</v>
      </c>
      <c r="B2166" s="56" t="s">
        <v>6426</v>
      </c>
      <c r="C2166" s="57" t="s">
        <v>6427</v>
      </c>
      <c r="D2166" s="56" t="s">
        <v>6792</v>
      </c>
      <c r="E2166" s="56" t="s">
        <v>12</v>
      </c>
      <c r="F2166" s="58">
        <v>5</v>
      </c>
      <c r="G2166" s="59">
        <f>VLOOKUP(B2166,'[3]COM DESONERAÇÃO'!$B$12:$H$2288,6,FALSE)</f>
        <v>101.14</v>
      </c>
      <c r="H2166" s="60">
        <f t="shared" si="39"/>
        <v>505.7</v>
      </c>
    </row>
    <row r="2167" spans="1:8" x14ac:dyDescent="0.25">
      <c r="A2167" s="55" t="s">
        <v>6416</v>
      </c>
      <c r="B2167" s="56" t="s">
        <v>6429</v>
      </c>
      <c r="C2167" s="57" t="s">
        <v>6430</v>
      </c>
      <c r="D2167" s="56" t="s">
        <v>6792</v>
      </c>
      <c r="E2167" s="56" t="s">
        <v>93</v>
      </c>
      <c r="F2167" s="58">
        <v>41</v>
      </c>
      <c r="G2167" s="59">
        <f>VLOOKUP(B2167,'[3]COM DESONERAÇÃO'!$B$12:$H$2288,6,FALSE)</f>
        <v>36.4</v>
      </c>
      <c r="H2167" s="60">
        <f t="shared" si="39"/>
        <v>1492.4</v>
      </c>
    </row>
    <row r="2168" spans="1:8" x14ac:dyDescent="0.25">
      <c r="A2168" s="55" t="s">
        <v>6419</v>
      </c>
      <c r="B2168" s="56" t="s">
        <v>6432</v>
      </c>
      <c r="C2168" s="57" t="s">
        <v>6433</v>
      </c>
      <c r="D2168" s="56" t="s">
        <v>6792</v>
      </c>
      <c r="E2168" s="56" t="s">
        <v>68</v>
      </c>
      <c r="F2168" s="58">
        <v>15</v>
      </c>
      <c r="G2168" s="59">
        <f>VLOOKUP(B2168,'[3]COM DESONERAÇÃO'!$B$12:$H$2288,6,FALSE)</f>
        <v>99.29</v>
      </c>
      <c r="H2168" s="60">
        <f t="shared" si="39"/>
        <v>1489.35</v>
      </c>
    </row>
    <row r="2169" spans="1:8" x14ac:dyDescent="0.25">
      <c r="A2169" s="55" t="s">
        <v>6422</v>
      </c>
      <c r="B2169" s="56" t="s">
        <v>6435</v>
      </c>
      <c r="C2169" s="57" t="s">
        <v>6436</v>
      </c>
      <c r="D2169" s="56" t="s">
        <v>6792</v>
      </c>
      <c r="E2169" s="56" t="s">
        <v>12</v>
      </c>
      <c r="F2169" s="58">
        <v>5</v>
      </c>
      <c r="G2169" s="59">
        <f>VLOOKUP(B2169,'[3]COM DESONERAÇÃO'!$B$12:$H$2288,6,FALSE)</f>
        <v>78.58</v>
      </c>
      <c r="H2169" s="60">
        <f t="shared" si="39"/>
        <v>392.9</v>
      </c>
    </row>
    <row r="2170" spans="1:8" x14ac:dyDescent="0.25">
      <c r="A2170" s="55" t="s">
        <v>6425</v>
      </c>
      <c r="B2170" s="56" t="s">
        <v>6438</v>
      </c>
      <c r="C2170" s="57" t="s">
        <v>6439</v>
      </c>
      <c r="D2170" s="56" t="s">
        <v>6792</v>
      </c>
      <c r="E2170" s="56" t="s">
        <v>12</v>
      </c>
      <c r="F2170" s="58">
        <v>141</v>
      </c>
      <c r="G2170" s="59">
        <f>VLOOKUP(B2170,'[3]COM DESONERAÇÃO'!$B$12:$H$2288,6,FALSE)</f>
        <v>94.34</v>
      </c>
      <c r="H2170" s="60">
        <f t="shared" si="39"/>
        <v>13301.94</v>
      </c>
    </row>
    <row r="2171" spans="1:8" x14ac:dyDescent="0.25">
      <c r="A2171" s="55" t="s">
        <v>6428</v>
      </c>
      <c r="B2171" s="56" t="s">
        <v>6441</v>
      </c>
      <c r="C2171" s="57" t="s">
        <v>6442</v>
      </c>
      <c r="D2171" s="56" t="s">
        <v>6792</v>
      </c>
      <c r="E2171" s="56" t="s">
        <v>12</v>
      </c>
      <c r="F2171" s="58">
        <v>391</v>
      </c>
      <c r="G2171" s="59">
        <f>VLOOKUP(B2171,'[3]COM DESONERAÇÃO'!$B$12:$H$2288,6,FALSE)</f>
        <v>81.180000000000007</v>
      </c>
      <c r="H2171" s="60">
        <f t="shared" si="39"/>
        <v>31741.38</v>
      </c>
    </row>
    <row r="2172" spans="1:8" x14ac:dyDescent="0.25">
      <c r="A2172" s="55" t="s">
        <v>6431</v>
      </c>
      <c r="B2172" s="56" t="s">
        <v>6444</v>
      </c>
      <c r="C2172" s="57" t="s">
        <v>6445</v>
      </c>
      <c r="D2172" s="56" t="s">
        <v>6792</v>
      </c>
      <c r="E2172" s="56" t="s">
        <v>12</v>
      </c>
      <c r="F2172" s="58">
        <v>500</v>
      </c>
      <c r="G2172" s="59">
        <f>VLOOKUP(B2172,'[3]COM DESONERAÇÃO'!$B$12:$H$2288,6,FALSE)</f>
        <v>19.54</v>
      </c>
      <c r="H2172" s="60">
        <f t="shared" si="39"/>
        <v>9770</v>
      </c>
    </row>
    <row r="2173" spans="1:8" x14ac:dyDescent="0.25">
      <c r="A2173" s="55" t="s">
        <v>6434</v>
      </c>
      <c r="B2173" s="56" t="s">
        <v>6837</v>
      </c>
      <c r="C2173" s="57" t="s">
        <v>6847</v>
      </c>
      <c r="D2173" s="56" t="s">
        <v>6848</v>
      </c>
      <c r="E2173" s="56" t="s">
        <v>29</v>
      </c>
      <c r="F2173" s="58">
        <v>100</v>
      </c>
      <c r="G2173" s="59">
        <f>VLOOKUP(B2173,'[3]COM DESONERAÇÃO'!$B$12:$H$2288,6,FALSE)</f>
        <v>264.48</v>
      </c>
      <c r="H2173" s="60">
        <f t="shared" si="39"/>
        <v>26448</v>
      </c>
    </row>
    <row r="2174" spans="1:8" ht="16.5" x14ac:dyDescent="0.25">
      <c r="A2174" s="55" t="s">
        <v>6437</v>
      </c>
      <c r="B2174" s="56" t="s">
        <v>6448</v>
      </c>
      <c r="C2174" s="57" t="s">
        <v>6449</v>
      </c>
      <c r="D2174" s="56" t="s">
        <v>11</v>
      </c>
      <c r="E2174" s="56" t="s">
        <v>12</v>
      </c>
      <c r="F2174" s="58">
        <v>53</v>
      </c>
      <c r="G2174" s="59">
        <f>VLOOKUP(B2174,'[3]COM DESONERAÇÃO'!$B$12:$H$2288,6,FALSE)</f>
        <v>1.65</v>
      </c>
      <c r="H2174" s="60">
        <f t="shared" si="39"/>
        <v>87.45</v>
      </c>
    </row>
    <row r="2175" spans="1:8" x14ac:dyDescent="0.25">
      <c r="A2175" s="55" t="s">
        <v>6440</v>
      </c>
      <c r="B2175" s="56" t="s">
        <v>6451</v>
      </c>
      <c r="C2175" s="57" t="s">
        <v>6452</v>
      </c>
      <c r="D2175" s="56" t="s">
        <v>6792</v>
      </c>
      <c r="E2175" s="56" t="s">
        <v>19</v>
      </c>
      <c r="F2175" s="58">
        <v>5</v>
      </c>
      <c r="G2175" s="59">
        <f>VLOOKUP(B2175,'[3]COM DESONERAÇÃO'!$B$12:$H$2288,6,FALSE)</f>
        <v>294.31</v>
      </c>
      <c r="H2175" s="60">
        <f t="shared" si="39"/>
        <v>1471.55</v>
      </c>
    </row>
    <row r="2176" spans="1:8" ht="16.5" x14ac:dyDescent="0.25">
      <c r="A2176" s="55" t="s">
        <v>6443</v>
      </c>
      <c r="B2176" s="56" t="s">
        <v>6454</v>
      </c>
      <c r="C2176" s="57" t="s">
        <v>6455</v>
      </c>
      <c r="D2176" s="56" t="s">
        <v>6792</v>
      </c>
      <c r="E2176" s="56" t="s">
        <v>12</v>
      </c>
      <c r="F2176" s="58">
        <v>7</v>
      </c>
      <c r="G2176" s="59">
        <f>VLOOKUP(B2176,'[3]COM DESONERAÇÃO'!$B$12:$H$2288,6,FALSE)</f>
        <v>77.790000000000006</v>
      </c>
      <c r="H2176" s="60">
        <f t="shared" si="39"/>
        <v>544.53</v>
      </c>
    </row>
    <row r="2177" spans="1:8" ht="16.5" x14ac:dyDescent="0.25">
      <c r="A2177" s="55" t="s">
        <v>6446</v>
      </c>
      <c r="B2177" s="56" t="s">
        <v>6457</v>
      </c>
      <c r="C2177" s="57" t="s">
        <v>6458</v>
      </c>
      <c r="D2177" s="56" t="s">
        <v>11</v>
      </c>
      <c r="E2177" s="56" t="s">
        <v>19</v>
      </c>
      <c r="F2177" s="58">
        <v>18</v>
      </c>
      <c r="G2177" s="59">
        <f>VLOOKUP(B2177,'[3]COM DESONERAÇÃO'!$B$12:$H$2288,6,FALSE)</f>
        <v>2844.05</v>
      </c>
      <c r="H2177" s="60">
        <f t="shared" si="39"/>
        <v>51192.9</v>
      </c>
    </row>
    <row r="2178" spans="1:8" x14ac:dyDescent="0.25">
      <c r="A2178" s="55" t="s">
        <v>6447</v>
      </c>
      <c r="B2178" s="56" t="s">
        <v>6460</v>
      </c>
      <c r="C2178" s="57" t="s">
        <v>6461</v>
      </c>
      <c r="D2178" s="56" t="s">
        <v>6792</v>
      </c>
      <c r="E2178" s="56" t="s">
        <v>68</v>
      </c>
      <c r="F2178" s="58">
        <v>5</v>
      </c>
      <c r="G2178" s="59">
        <f>VLOOKUP(B2178,'[3]COM DESONERAÇÃO'!$B$12:$H$2288,6,FALSE)</f>
        <v>884.28</v>
      </c>
      <c r="H2178" s="60">
        <f t="shared" si="39"/>
        <v>4421.3999999999996</v>
      </c>
    </row>
    <row r="2179" spans="1:8" x14ac:dyDescent="0.25">
      <c r="A2179" s="55" t="s">
        <v>6450</v>
      </c>
      <c r="B2179" s="56" t="s">
        <v>6463</v>
      </c>
      <c r="C2179" s="57" t="s">
        <v>6464</v>
      </c>
      <c r="D2179" s="56" t="s">
        <v>6792</v>
      </c>
      <c r="E2179" s="56" t="s">
        <v>29</v>
      </c>
      <c r="F2179" s="58">
        <v>5</v>
      </c>
      <c r="G2179" s="59">
        <f>VLOOKUP(B2179,'[3]COM DESONERAÇÃO'!$B$12:$H$2288,6,FALSE)</f>
        <v>679.54</v>
      </c>
      <c r="H2179" s="60">
        <f t="shared" si="39"/>
        <v>3397.7</v>
      </c>
    </row>
    <row r="2180" spans="1:8" x14ac:dyDescent="0.25">
      <c r="A2180" s="55" t="s">
        <v>6453</v>
      </c>
      <c r="B2180" s="56" t="s">
        <v>6466</v>
      </c>
      <c r="C2180" s="57" t="s">
        <v>6467</v>
      </c>
      <c r="D2180" s="56" t="s">
        <v>6792</v>
      </c>
      <c r="E2180" s="56" t="s">
        <v>68</v>
      </c>
      <c r="F2180" s="58">
        <v>5</v>
      </c>
      <c r="G2180" s="59">
        <f>VLOOKUP(B2180,'[3]COM DESONERAÇÃO'!$B$12:$H$2288,6,FALSE)</f>
        <v>2066.96</v>
      </c>
      <c r="H2180" s="60">
        <f t="shared" si="39"/>
        <v>10334.799999999999</v>
      </c>
    </row>
    <row r="2181" spans="1:8" x14ac:dyDescent="0.25">
      <c r="A2181" s="55" t="s">
        <v>6456</v>
      </c>
      <c r="B2181" s="56" t="s">
        <v>6469</v>
      </c>
      <c r="C2181" s="57" t="s">
        <v>6470</v>
      </c>
      <c r="D2181" s="56" t="s">
        <v>6792</v>
      </c>
      <c r="E2181" s="56" t="s">
        <v>68</v>
      </c>
      <c r="F2181" s="58">
        <v>5</v>
      </c>
      <c r="G2181" s="59">
        <f>VLOOKUP(B2181,'[3]COM DESONERAÇÃO'!$B$12:$H$2288,6,FALSE)</f>
        <v>427.79</v>
      </c>
      <c r="H2181" s="60">
        <f t="shared" si="39"/>
        <v>2138.9499999999998</v>
      </c>
    </row>
    <row r="2182" spans="1:8" x14ac:dyDescent="0.25">
      <c r="A2182" s="55" t="s">
        <v>6459</v>
      </c>
      <c r="B2182" s="56" t="s">
        <v>6472</v>
      </c>
      <c r="C2182" s="57" t="s">
        <v>6473</v>
      </c>
      <c r="D2182" s="56" t="s">
        <v>6792</v>
      </c>
      <c r="E2182" s="56" t="s">
        <v>29</v>
      </c>
      <c r="F2182" s="58">
        <v>5</v>
      </c>
      <c r="G2182" s="59">
        <f>VLOOKUP(B2182,'[3]COM DESONERAÇÃO'!$B$12:$H$2288,6,FALSE)</f>
        <v>202.97</v>
      </c>
      <c r="H2182" s="60">
        <f t="shared" si="39"/>
        <v>1014.85</v>
      </c>
    </row>
    <row r="2183" spans="1:8" x14ac:dyDescent="0.25">
      <c r="A2183" s="55" t="s">
        <v>6462</v>
      </c>
      <c r="B2183" s="56" t="s">
        <v>6475</v>
      </c>
      <c r="C2183" s="57" t="s">
        <v>5992</v>
      </c>
      <c r="D2183" s="56" t="s">
        <v>6792</v>
      </c>
      <c r="E2183" s="56" t="s">
        <v>19</v>
      </c>
      <c r="F2183" s="58">
        <v>5</v>
      </c>
      <c r="G2183" s="59">
        <f>VLOOKUP(B2183,'[3]COM DESONERAÇÃO'!$B$12:$H$2288,6,FALSE)</f>
        <v>17.09</v>
      </c>
      <c r="H2183" s="60">
        <f t="shared" si="39"/>
        <v>85.45</v>
      </c>
    </row>
    <row r="2184" spans="1:8" x14ac:dyDescent="0.25">
      <c r="A2184" s="55" t="s">
        <v>6465</v>
      </c>
      <c r="B2184" s="56" t="s">
        <v>6477</v>
      </c>
      <c r="C2184" s="57" t="s">
        <v>5995</v>
      </c>
      <c r="D2184" s="56" t="s">
        <v>6792</v>
      </c>
      <c r="E2184" s="56" t="s">
        <v>12</v>
      </c>
      <c r="F2184" s="58">
        <v>5</v>
      </c>
      <c r="G2184" s="59">
        <f>VLOOKUP(B2184,'[3]COM DESONERAÇÃO'!$B$12:$H$2288,6,FALSE)</f>
        <v>12.82</v>
      </c>
      <c r="H2184" s="60">
        <f t="shared" si="39"/>
        <v>64.099999999999994</v>
      </c>
    </row>
    <row r="2185" spans="1:8" x14ac:dyDescent="0.25">
      <c r="A2185" s="55" t="s">
        <v>6468</v>
      </c>
      <c r="B2185" s="56" t="s">
        <v>6479</v>
      </c>
      <c r="C2185" s="57" t="s">
        <v>5998</v>
      </c>
      <c r="D2185" s="56" t="s">
        <v>6792</v>
      </c>
      <c r="E2185" s="56" t="s">
        <v>12</v>
      </c>
      <c r="F2185" s="58">
        <v>7</v>
      </c>
      <c r="G2185" s="59">
        <f>VLOOKUP(B2185,'[3]COM DESONERAÇÃO'!$B$12:$H$2288,6,FALSE)</f>
        <v>16.02</v>
      </c>
      <c r="H2185" s="60">
        <f t="shared" si="39"/>
        <v>112.14</v>
      </c>
    </row>
    <row r="2186" spans="1:8" x14ac:dyDescent="0.25">
      <c r="A2186" s="55" t="s">
        <v>6471</v>
      </c>
      <c r="B2186" s="56" t="s">
        <v>6481</v>
      </c>
      <c r="C2186" s="57" t="s">
        <v>6482</v>
      </c>
      <c r="D2186" s="56" t="s">
        <v>6792</v>
      </c>
      <c r="E2186" s="56" t="s">
        <v>12</v>
      </c>
      <c r="F2186" s="58">
        <v>5</v>
      </c>
      <c r="G2186" s="59">
        <f>VLOOKUP(B2186,'[3]COM DESONERAÇÃO'!$B$12:$H$2288,6,FALSE)</f>
        <v>32.04</v>
      </c>
      <c r="H2186" s="60">
        <f t="shared" si="39"/>
        <v>160.19999999999999</v>
      </c>
    </row>
    <row r="2187" spans="1:8" x14ac:dyDescent="0.25">
      <c r="A2187" s="55" t="s">
        <v>6474</v>
      </c>
      <c r="B2187" s="56" t="s">
        <v>6484</v>
      </c>
      <c r="C2187" s="57" t="s">
        <v>6485</v>
      </c>
      <c r="D2187" s="56" t="s">
        <v>6792</v>
      </c>
      <c r="E2187" s="56" t="s">
        <v>19</v>
      </c>
      <c r="F2187" s="58">
        <v>20</v>
      </c>
      <c r="G2187" s="59">
        <f>VLOOKUP(B2187,'[3]COM DESONERAÇÃO'!$B$12:$H$2288,6,FALSE)</f>
        <v>6.41</v>
      </c>
      <c r="H2187" s="60">
        <f t="shared" si="39"/>
        <v>128.19999999999999</v>
      </c>
    </row>
    <row r="2188" spans="1:8" x14ac:dyDescent="0.25">
      <c r="A2188" s="55" t="s">
        <v>6476</v>
      </c>
      <c r="B2188" s="56" t="s">
        <v>6487</v>
      </c>
      <c r="C2188" s="57" t="s">
        <v>6488</v>
      </c>
      <c r="D2188" s="56" t="s">
        <v>6792</v>
      </c>
      <c r="E2188" s="56" t="s">
        <v>29</v>
      </c>
      <c r="F2188" s="58">
        <v>5</v>
      </c>
      <c r="G2188" s="59">
        <f>VLOOKUP(B2188,'[3]COM DESONERAÇÃO'!$B$12:$H$2288,6,FALSE)</f>
        <v>197.49</v>
      </c>
      <c r="H2188" s="60">
        <f t="shared" si="39"/>
        <v>987.45</v>
      </c>
    </row>
    <row r="2189" spans="1:8" x14ac:dyDescent="0.25">
      <c r="A2189" s="55" t="s">
        <v>6478</v>
      </c>
      <c r="B2189" s="56" t="s">
        <v>6490</v>
      </c>
      <c r="C2189" s="57" t="s">
        <v>6491</v>
      </c>
      <c r="D2189" s="56" t="s">
        <v>6792</v>
      </c>
      <c r="E2189" s="56" t="s">
        <v>6492</v>
      </c>
      <c r="F2189" s="58">
        <v>5</v>
      </c>
      <c r="G2189" s="59">
        <f>VLOOKUP(B2189,'[3]COM DESONERAÇÃO'!$B$12:$H$2288,6,FALSE)</f>
        <v>1512.18</v>
      </c>
      <c r="H2189" s="60">
        <f t="shared" si="39"/>
        <v>7560.9</v>
      </c>
    </row>
    <row r="2190" spans="1:8" x14ac:dyDescent="0.25">
      <c r="A2190" s="55" t="s">
        <v>6480</v>
      </c>
      <c r="B2190" s="56" t="s">
        <v>6494</v>
      </c>
      <c r="C2190" s="57" t="s">
        <v>6495</v>
      </c>
      <c r="D2190" s="56" t="s">
        <v>6792</v>
      </c>
      <c r="E2190" s="56" t="s">
        <v>19</v>
      </c>
      <c r="F2190" s="58">
        <v>26</v>
      </c>
      <c r="G2190" s="59">
        <f>VLOOKUP(B2190,'[3]COM DESONERAÇÃO'!$B$12:$H$2288,6,FALSE)</f>
        <v>717.14</v>
      </c>
      <c r="H2190" s="60">
        <f t="shared" si="39"/>
        <v>18645.64</v>
      </c>
    </row>
    <row r="2191" spans="1:8" ht="33" x14ac:dyDescent="0.25">
      <c r="A2191" s="55" t="s">
        <v>6483</v>
      </c>
      <c r="B2191" s="56" t="s">
        <v>6497</v>
      </c>
      <c r="C2191" s="57" t="s">
        <v>6498</v>
      </c>
      <c r="D2191" s="56" t="s">
        <v>11</v>
      </c>
      <c r="E2191" s="56" t="s">
        <v>29</v>
      </c>
      <c r="F2191" s="58">
        <v>152</v>
      </c>
      <c r="G2191" s="59">
        <f>VLOOKUP(B2191,'[3]COM DESONERAÇÃO'!$B$12:$H$2288,6,FALSE)</f>
        <v>9.83</v>
      </c>
      <c r="H2191" s="60">
        <f t="shared" si="39"/>
        <v>1494.16</v>
      </c>
    </row>
    <row r="2192" spans="1:8" x14ac:dyDescent="0.25">
      <c r="A2192" s="55" t="s">
        <v>6486</v>
      </c>
      <c r="B2192" s="56" t="s">
        <v>6500</v>
      </c>
      <c r="C2192" s="57" t="s">
        <v>6501</v>
      </c>
      <c r="D2192" s="56" t="s">
        <v>6792</v>
      </c>
      <c r="E2192" s="56" t="s">
        <v>19</v>
      </c>
      <c r="F2192" s="58">
        <v>5</v>
      </c>
      <c r="G2192" s="59">
        <f>VLOOKUP(B2192,'[3]COM DESONERAÇÃO'!$B$12:$H$2288,6,FALSE)</f>
        <v>373.62</v>
      </c>
      <c r="H2192" s="60">
        <f t="shared" si="39"/>
        <v>1868.1</v>
      </c>
    </row>
    <row r="2193" spans="1:8" x14ac:dyDescent="0.25">
      <c r="A2193" s="55" t="s">
        <v>6489</v>
      </c>
      <c r="B2193" s="56" t="s">
        <v>6503</v>
      </c>
      <c r="C2193" s="57" t="s">
        <v>6504</v>
      </c>
      <c r="D2193" s="56" t="s">
        <v>6792</v>
      </c>
      <c r="E2193" s="56" t="s">
        <v>19</v>
      </c>
      <c r="F2193" s="58">
        <v>5</v>
      </c>
      <c r="G2193" s="59">
        <f>VLOOKUP(B2193,'[3]COM DESONERAÇÃO'!$B$12:$H$2288,6,FALSE)</f>
        <v>1551.7</v>
      </c>
      <c r="H2193" s="60">
        <f t="shared" si="39"/>
        <v>7758.5</v>
      </c>
    </row>
    <row r="2194" spans="1:8" x14ac:dyDescent="0.25">
      <c r="A2194" s="55" t="s">
        <v>6493</v>
      </c>
      <c r="B2194" s="56" t="s">
        <v>6506</v>
      </c>
      <c r="C2194" s="57" t="s">
        <v>6507</v>
      </c>
      <c r="D2194" s="56" t="s">
        <v>6792</v>
      </c>
      <c r="E2194" s="56" t="s">
        <v>19</v>
      </c>
      <c r="F2194" s="58">
        <v>4</v>
      </c>
      <c r="G2194" s="59">
        <f>VLOOKUP(B2194,'[3]COM DESONERAÇÃO'!$B$12:$H$2288,6,FALSE)</f>
        <v>6495.75</v>
      </c>
      <c r="H2194" s="60">
        <f t="shared" si="39"/>
        <v>25983</v>
      </c>
    </row>
    <row r="2195" spans="1:8" ht="24.75" x14ac:dyDescent="0.25">
      <c r="A2195" s="55" t="s">
        <v>6496</v>
      </c>
      <c r="B2195" s="56" t="s">
        <v>6509</v>
      </c>
      <c r="C2195" s="57" t="s">
        <v>6510</v>
      </c>
      <c r="D2195" s="56" t="s">
        <v>11</v>
      </c>
      <c r="E2195" s="56" t="s">
        <v>19</v>
      </c>
      <c r="F2195" s="58">
        <v>2</v>
      </c>
      <c r="G2195" s="59">
        <f>VLOOKUP(B2195,'[3]COM DESONERAÇÃO'!$B$12:$H$2288,6,FALSE)</f>
        <v>8491.89</v>
      </c>
      <c r="H2195" s="60">
        <f t="shared" si="39"/>
        <v>16983.78</v>
      </c>
    </row>
    <row r="2196" spans="1:8" x14ac:dyDescent="0.25">
      <c r="A2196" s="55" t="s">
        <v>6499</v>
      </c>
      <c r="B2196" s="56" t="s">
        <v>6512</v>
      </c>
      <c r="C2196" s="57" t="s">
        <v>6513</v>
      </c>
      <c r="D2196" s="56" t="s">
        <v>6792</v>
      </c>
      <c r="E2196" s="56" t="s">
        <v>19</v>
      </c>
      <c r="F2196" s="58">
        <v>19</v>
      </c>
      <c r="G2196" s="59">
        <f>VLOOKUP(B2196,'[3]COM DESONERAÇÃO'!$B$12:$H$2288,6,FALSE)</f>
        <v>1340.79</v>
      </c>
      <c r="H2196" s="60">
        <f t="shared" si="39"/>
        <v>25475.01</v>
      </c>
    </row>
    <row r="2197" spans="1:8" x14ac:dyDescent="0.25">
      <c r="A2197" s="55" t="s">
        <v>6502</v>
      </c>
      <c r="B2197" s="56" t="s">
        <v>6515</v>
      </c>
      <c r="C2197" s="57" t="s">
        <v>6516</v>
      </c>
      <c r="D2197" s="56" t="s">
        <v>6792</v>
      </c>
      <c r="E2197" s="56" t="s">
        <v>19</v>
      </c>
      <c r="F2197" s="58">
        <v>19</v>
      </c>
      <c r="G2197" s="59">
        <f>VLOOKUP(B2197,'[3]COM DESONERAÇÃO'!$B$12:$H$2288,6,FALSE)</f>
        <v>1489</v>
      </c>
      <c r="H2197" s="60">
        <f t="shared" si="39"/>
        <v>28291</v>
      </c>
    </row>
    <row r="2198" spans="1:8" x14ac:dyDescent="0.25">
      <c r="A2198" s="55" t="s">
        <v>6505</v>
      </c>
      <c r="B2198" s="56" t="s">
        <v>6518</v>
      </c>
      <c r="C2198" s="57" t="s">
        <v>6519</v>
      </c>
      <c r="D2198" s="56" t="s">
        <v>6792</v>
      </c>
      <c r="E2198" s="56" t="s">
        <v>19</v>
      </c>
      <c r="F2198" s="58">
        <v>13</v>
      </c>
      <c r="G2198" s="59">
        <f>VLOOKUP(B2198,'[3]COM DESONERAÇÃO'!$B$12:$H$2288,6,FALSE)</f>
        <v>1521.33</v>
      </c>
      <c r="H2198" s="60">
        <f t="shared" si="39"/>
        <v>19777.29</v>
      </c>
    </row>
    <row r="2199" spans="1:8" x14ac:dyDescent="0.25">
      <c r="A2199" s="55" t="s">
        <v>6508</v>
      </c>
      <c r="B2199" s="56" t="s">
        <v>6521</v>
      </c>
      <c r="C2199" s="57" t="s">
        <v>6522</v>
      </c>
      <c r="D2199" s="56" t="s">
        <v>6840</v>
      </c>
      <c r="E2199" s="56" t="s">
        <v>19</v>
      </c>
      <c r="F2199" s="58">
        <v>2</v>
      </c>
      <c r="G2199" s="59">
        <f>VLOOKUP(B2199,'[3]COM DESONERAÇÃO'!$B$12:$H$2288,6,FALSE)</f>
        <v>13428.24</v>
      </c>
      <c r="H2199" s="60">
        <f t="shared" si="39"/>
        <v>26856.48</v>
      </c>
    </row>
    <row r="2200" spans="1:8" x14ac:dyDescent="0.25">
      <c r="A2200" s="55" t="s">
        <v>6511</v>
      </c>
      <c r="B2200" s="56" t="s">
        <v>6031</v>
      </c>
      <c r="C2200" s="57" t="s">
        <v>6032</v>
      </c>
      <c r="D2200" s="56" t="s">
        <v>6792</v>
      </c>
      <c r="E2200" s="56" t="s">
        <v>12</v>
      </c>
      <c r="F2200" s="58">
        <v>9</v>
      </c>
      <c r="G2200" s="59">
        <f>VLOOKUP(B2200,'[3]COM DESONERAÇÃO'!$B$12:$H$2288,6,FALSE)</f>
        <v>88.46</v>
      </c>
      <c r="H2200" s="60">
        <f t="shared" si="39"/>
        <v>796.14</v>
      </c>
    </row>
    <row r="2201" spans="1:8" x14ac:dyDescent="0.25">
      <c r="A2201" s="55" t="s">
        <v>6514</v>
      </c>
      <c r="B2201" s="56" t="s">
        <v>6525</v>
      </c>
      <c r="C2201" s="57" t="s">
        <v>6526</v>
      </c>
      <c r="D2201" s="56" t="s">
        <v>6840</v>
      </c>
      <c r="E2201" s="56" t="s">
        <v>12</v>
      </c>
      <c r="F2201" s="58">
        <v>7</v>
      </c>
      <c r="G2201" s="59">
        <f>VLOOKUP(B2201,'[3]COM DESONERAÇÃO'!$B$12:$H$2288,6,FALSE)</f>
        <v>34.65</v>
      </c>
      <c r="H2201" s="60">
        <f t="shared" si="39"/>
        <v>242.55</v>
      </c>
    </row>
    <row r="2202" spans="1:8" ht="16.5" x14ac:dyDescent="0.25">
      <c r="A2202" s="55" t="s">
        <v>6517</v>
      </c>
      <c r="B2202" s="56" t="s">
        <v>6528</v>
      </c>
      <c r="C2202" s="57" t="s">
        <v>6529</v>
      </c>
      <c r="D2202" s="56" t="s">
        <v>6840</v>
      </c>
      <c r="E2202" s="56" t="s">
        <v>12</v>
      </c>
      <c r="F2202" s="58">
        <v>5026</v>
      </c>
      <c r="G2202" s="59">
        <f>VLOOKUP(B2202,'[3]COM DESONERAÇÃO'!$B$12:$H$2288,6,FALSE)</f>
        <v>1.01</v>
      </c>
      <c r="H2202" s="60">
        <f t="shared" si="39"/>
        <v>5076.26</v>
      </c>
    </row>
    <row r="2203" spans="1:8" x14ac:dyDescent="0.25">
      <c r="A2203" s="55" t="s">
        <v>6520</v>
      </c>
      <c r="B2203" s="56" t="s">
        <v>6531</v>
      </c>
      <c r="C2203" s="57" t="s">
        <v>6532</v>
      </c>
      <c r="D2203" s="56" t="s">
        <v>11</v>
      </c>
      <c r="E2203" s="56" t="s">
        <v>6533</v>
      </c>
      <c r="F2203" s="58">
        <v>405</v>
      </c>
      <c r="G2203" s="59">
        <f>VLOOKUP(B2203,'[3]COM DESONERAÇÃO'!$B$12:$H$2288,6,FALSE)</f>
        <v>57.23</v>
      </c>
      <c r="H2203" s="60">
        <f t="shared" si="39"/>
        <v>23178.15</v>
      </c>
    </row>
    <row r="2204" spans="1:8" ht="16.5" x14ac:dyDescent="0.25">
      <c r="A2204" s="55" t="s">
        <v>6523</v>
      </c>
      <c r="B2204" s="56" t="s">
        <v>6535</v>
      </c>
      <c r="C2204" s="57" t="s">
        <v>6536</v>
      </c>
      <c r="D2204" s="56" t="s">
        <v>11</v>
      </c>
      <c r="E2204" s="56" t="s">
        <v>6533</v>
      </c>
      <c r="F2204" s="58">
        <v>41</v>
      </c>
      <c r="G2204" s="59">
        <f>VLOOKUP(B2204,'[3]COM DESONERAÇÃO'!$B$12:$H$2288,6,FALSE)</f>
        <v>165.69</v>
      </c>
      <c r="H2204" s="60">
        <f t="shared" si="39"/>
        <v>6793.29</v>
      </c>
    </row>
    <row r="2205" spans="1:8" ht="16.5" x14ac:dyDescent="0.25">
      <c r="A2205" s="55" t="s">
        <v>6524</v>
      </c>
      <c r="B2205" s="56" t="s">
        <v>6538</v>
      </c>
      <c r="C2205" s="57" t="s">
        <v>6539</v>
      </c>
      <c r="D2205" s="56" t="s">
        <v>11</v>
      </c>
      <c r="E2205" s="56" t="s">
        <v>6533</v>
      </c>
      <c r="F2205" s="61">
        <v>500</v>
      </c>
      <c r="G2205" s="59">
        <f>VLOOKUP(B2205,'[3]COM DESONERAÇÃO'!$B$12:$H$2288,6,FALSE)</f>
        <v>27.47</v>
      </c>
      <c r="H2205" s="60">
        <f t="shared" si="39"/>
        <v>13735</v>
      </c>
    </row>
    <row r="2206" spans="1:8" x14ac:dyDescent="0.25">
      <c r="A2206" s="55" t="s">
        <v>6527</v>
      </c>
      <c r="B2206" s="56" t="s">
        <v>6541</v>
      </c>
      <c r="C2206" s="57" t="s">
        <v>6542</v>
      </c>
      <c r="D2206" s="56" t="s">
        <v>11</v>
      </c>
      <c r="E2206" s="56" t="s">
        <v>6533</v>
      </c>
      <c r="F2206" s="61">
        <v>500</v>
      </c>
      <c r="G2206" s="59">
        <f>VLOOKUP(B2206,'[3]COM DESONERAÇÃO'!$B$12:$H$2288,6,FALSE)</f>
        <v>30.99</v>
      </c>
      <c r="H2206" s="60">
        <f t="shared" si="39"/>
        <v>15495</v>
      </c>
    </row>
    <row r="2207" spans="1:8" x14ac:dyDescent="0.25">
      <c r="A2207" s="55" t="s">
        <v>6530</v>
      </c>
      <c r="B2207" s="56" t="s">
        <v>6544</v>
      </c>
      <c r="C2207" s="57" t="s">
        <v>6545</v>
      </c>
      <c r="D2207" s="56" t="s">
        <v>11</v>
      </c>
      <c r="E2207" s="56" t="s">
        <v>6533</v>
      </c>
      <c r="F2207" s="61">
        <v>500</v>
      </c>
      <c r="G2207" s="59">
        <f>VLOOKUP(B2207,'[3]COM DESONERAÇÃO'!$B$12:$H$2288,6,FALSE)</f>
        <v>40.32</v>
      </c>
      <c r="H2207" s="60">
        <f t="shared" si="39"/>
        <v>20160</v>
      </c>
    </row>
    <row r="2208" spans="1:8" ht="16.5" x14ac:dyDescent="0.25">
      <c r="A2208" s="55" t="s">
        <v>6534</v>
      </c>
      <c r="B2208" s="56" t="s">
        <v>6547</v>
      </c>
      <c r="C2208" s="57" t="s">
        <v>6548</v>
      </c>
      <c r="D2208" s="56" t="s">
        <v>11</v>
      </c>
      <c r="E2208" s="56" t="s">
        <v>6533</v>
      </c>
      <c r="F2208" s="61">
        <v>500</v>
      </c>
      <c r="G2208" s="59">
        <f>VLOOKUP(B2208,'[3]COM DESONERAÇÃO'!$B$12:$H$2288,6,FALSE)</f>
        <v>35.17</v>
      </c>
      <c r="H2208" s="60">
        <f t="shared" si="39"/>
        <v>17585</v>
      </c>
    </row>
    <row r="2209" spans="1:8" x14ac:dyDescent="0.25">
      <c r="A2209" s="55" t="s">
        <v>6537</v>
      </c>
      <c r="B2209" s="56" t="s">
        <v>6550</v>
      </c>
      <c r="C2209" s="57" t="s">
        <v>6551</v>
      </c>
      <c r="D2209" s="56" t="s">
        <v>11</v>
      </c>
      <c r="E2209" s="56" t="s">
        <v>6533</v>
      </c>
      <c r="F2209" s="61">
        <v>500</v>
      </c>
      <c r="G2209" s="59">
        <f>VLOOKUP(B2209,'[3]COM DESONERAÇÃO'!$B$12:$H$2288,6,FALSE)</f>
        <v>31.21</v>
      </c>
      <c r="H2209" s="60">
        <f t="shared" si="39"/>
        <v>15605</v>
      </c>
    </row>
    <row r="2210" spans="1:8" x14ac:dyDescent="0.25">
      <c r="A2210" s="55" t="s">
        <v>6540</v>
      </c>
      <c r="B2210" s="56" t="s">
        <v>6553</v>
      </c>
      <c r="C2210" s="57" t="s">
        <v>6554</v>
      </c>
      <c r="D2210" s="56" t="s">
        <v>11</v>
      </c>
      <c r="E2210" s="56" t="s">
        <v>6533</v>
      </c>
      <c r="F2210" s="61">
        <v>500</v>
      </c>
      <c r="G2210" s="59">
        <f>VLOOKUP(B2210,'[3]COM DESONERAÇÃO'!$B$12:$H$2288,6,FALSE)</f>
        <v>31.42</v>
      </c>
      <c r="H2210" s="60">
        <f t="shared" si="39"/>
        <v>15710</v>
      </c>
    </row>
    <row r="2211" spans="1:8" x14ac:dyDescent="0.25">
      <c r="A2211" s="55" t="s">
        <v>6543</v>
      </c>
      <c r="B2211" s="56" t="s">
        <v>6556</v>
      </c>
      <c r="C2211" s="57" t="s">
        <v>6557</v>
      </c>
      <c r="D2211" s="56" t="s">
        <v>11</v>
      </c>
      <c r="E2211" s="56" t="s">
        <v>6533</v>
      </c>
      <c r="F2211" s="61">
        <v>500</v>
      </c>
      <c r="G2211" s="59">
        <f>VLOOKUP(B2211,'[3]COM DESONERAÇÃO'!$B$12:$H$2288,6,FALSE)</f>
        <v>44.64</v>
      </c>
      <c r="H2211" s="60">
        <f t="shared" si="39"/>
        <v>22320</v>
      </c>
    </row>
    <row r="2212" spans="1:8" ht="41.25" x14ac:dyDescent="0.25">
      <c r="A2212" s="55" t="s">
        <v>6546</v>
      </c>
      <c r="B2212" s="56" t="s">
        <v>6559</v>
      </c>
      <c r="C2212" s="57" t="s">
        <v>6560</v>
      </c>
      <c r="D2212" s="56" t="s">
        <v>11</v>
      </c>
      <c r="E2212" s="56" t="s">
        <v>6561</v>
      </c>
      <c r="F2212" s="61">
        <v>160</v>
      </c>
      <c r="G2212" s="59">
        <f>VLOOKUP(B2212,'[3]COM DESONERAÇÃO'!$B$12:$H$2288,6,FALSE)</f>
        <v>140.93</v>
      </c>
      <c r="H2212" s="60">
        <f t="shared" si="39"/>
        <v>22548.799999999999</v>
      </c>
    </row>
    <row r="2213" spans="1:8" ht="33" x14ac:dyDescent="0.25">
      <c r="A2213" s="55" t="s">
        <v>6549</v>
      </c>
      <c r="B2213" s="56" t="s">
        <v>6563</v>
      </c>
      <c r="C2213" s="57" t="s">
        <v>6564</v>
      </c>
      <c r="D2213" s="56" t="s">
        <v>11</v>
      </c>
      <c r="E2213" s="56" t="s">
        <v>6561</v>
      </c>
      <c r="F2213" s="61">
        <v>100</v>
      </c>
      <c r="G2213" s="59">
        <f>VLOOKUP(B2213,'[3]COM DESONERAÇÃO'!$B$12:$H$2288,6,FALSE)</f>
        <v>275.13</v>
      </c>
      <c r="H2213" s="60">
        <f t="shared" si="39"/>
        <v>27513</v>
      </c>
    </row>
    <row r="2214" spans="1:8" ht="16.5" x14ac:dyDescent="0.25">
      <c r="A2214" s="55" t="s">
        <v>6552</v>
      </c>
      <c r="B2214" s="56" t="s">
        <v>6566</v>
      </c>
      <c r="C2214" s="57" t="s">
        <v>6567</v>
      </c>
      <c r="D2214" s="56" t="s">
        <v>6840</v>
      </c>
      <c r="E2214" s="56" t="s">
        <v>12</v>
      </c>
      <c r="F2214" s="61">
        <v>12</v>
      </c>
      <c r="G2214" s="59">
        <f>VLOOKUP(B2214,'[3]COM DESONERAÇÃO'!$B$12:$H$2288,6,FALSE)</f>
        <v>2728.29</v>
      </c>
      <c r="H2214" s="60">
        <f t="shared" si="39"/>
        <v>32739.48</v>
      </c>
    </row>
    <row r="2215" spans="1:8" ht="16.5" x14ac:dyDescent="0.25">
      <c r="A2215" s="55" t="s">
        <v>6555</v>
      </c>
      <c r="B2215" s="56" t="s">
        <v>6569</v>
      </c>
      <c r="C2215" s="57" t="s">
        <v>6570</v>
      </c>
      <c r="D2215" s="56" t="s">
        <v>6840</v>
      </c>
      <c r="E2215" s="56" t="s">
        <v>12</v>
      </c>
      <c r="F2215" s="61">
        <v>12</v>
      </c>
      <c r="G2215" s="59">
        <f>VLOOKUP(B2215,'[3]COM DESONERAÇÃO'!$B$12:$H$2288,6,FALSE)</f>
        <v>2268.04</v>
      </c>
      <c r="H2215" s="60">
        <f t="shared" si="39"/>
        <v>27216.48</v>
      </c>
    </row>
    <row r="2216" spans="1:8" x14ac:dyDescent="0.25">
      <c r="A2216" s="55" t="s">
        <v>6558</v>
      </c>
      <c r="B2216" s="56" t="s">
        <v>6572</v>
      </c>
      <c r="C2216" s="57" t="s">
        <v>6573</v>
      </c>
      <c r="D2216" s="56" t="s">
        <v>6840</v>
      </c>
      <c r="E2216" s="56" t="s">
        <v>12</v>
      </c>
      <c r="F2216" s="61">
        <v>52</v>
      </c>
      <c r="G2216" s="59">
        <f>VLOOKUP(B2216,'[3]COM DESONERAÇÃO'!$B$12:$H$2288,6,FALSE)</f>
        <v>221.6</v>
      </c>
      <c r="H2216" s="60">
        <f t="shared" si="39"/>
        <v>11523.2</v>
      </c>
    </row>
    <row r="2217" spans="1:8" ht="16.5" x14ac:dyDescent="0.25">
      <c r="A2217" s="55" t="s">
        <v>6562</v>
      </c>
      <c r="B2217" s="56" t="s">
        <v>6575</v>
      </c>
      <c r="C2217" s="57" t="s">
        <v>6576</v>
      </c>
      <c r="D2217" s="56" t="s">
        <v>6840</v>
      </c>
      <c r="E2217" s="56" t="s">
        <v>12</v>
      </c>
      <c r="F2217" s="61">
        <v>12</v>
      </c>
      <c r="G2217" s="59">
        <f>VLOOKUP(B2217,'[3]COM DESONERAÇÃO'!$B$12:$H$2288,6,FALSE)</f>
        <v>2024.43</v>
      </c>
      <c r="H2217" s="60">
        <f t="shared" si="39"/>
        <v>24293.16</v>
      </c>
    </row>
    <row r="2218" spans="1:8" ht="16.5" x14ac:dyDescent="0.25">
      <c r="A2218" s="55" t="s">
        <v>6565</v>
      </c>
      <c r="B2218" s="56" t="s">
        <v>6578</v>
      </c>
      <c r="C2218" s="57" t="s">
        <v>6579</v>
      </c>
      <c r="D2218" s="56" t="s">
        <v>6840</v>
      </c>
      <c r="E2218" s="56" t="s">
        <v>12</v>
      </c>
      <c r="F2218" s="61">
        <v>34</v>
      </c>
      <c r="G2218" s="59">
        <f>VLOOKUP(B2218,'[3]COM DESONERAÇÃO'!$B$12:$H$2288,6,FALSE)</f>
        <v>1077.58</v>
      </c>
      <c r="H2218" s="60">
        <f t="shared" si="39"/>
        <v>36637.72</v>
      </c>
    </row>
    <row r="2219" spans="1:8" ht="16.5" x14ac:dyDescent="0.25">
      <c r="A2219" s="55" t="s">
        <v>6568</v>
      </c>
      <c r="B2219" s="56" t="s">
        <v>6581</v>
      </c>
      <c r="C2219" s="57" t="s">
        <v>6582</v>
      </c>
      <c r="D2219" s="56" t="s">
        <v>6840</v>
      </c>
      <c r="E2219" s="56" t="s">
        <v>12</v>
      </c>
      <c r="F2219" s="61">
        <v>34</v>
      </c>
      <c r="G2219" s="59">
        <f>VLOOKUP(B2219,'[3]COM DESONERAÇÃO'!$B$12:$H$2288,6,FALSE)</f>
        <v>850.79</v>
      </c>
      <c r="H2219" s="60">
        <f t="shared" ref="H2219:H2282" si="40">ROUND(F2219*G2219,2)</f>
        <v>28926.86</v>
      </c>
    </row>
    <row r="2220" spans="1:8" ht="16.5" x14ac:dyDescent="0.25">
      <c r="A2220" s="55" t="s">
        <v>6571</v>
      </c>
      <c r="B2220" s="56" t="s">
        <v>6584</v>
      </c>
      <c r="C2220" s="57" t="s">
        <v>6585</v>
      </c>
      <c r="D2220" s="56" t="s">
        <v>6840</v>
      </c>
      <c r="E2220" s="56" t="s">
        <v>68</v>
      </c>
      <c r="F2220" s="61">
        <v>26</v>
      </c>
      <c r="G2220" s="59">
        <f>VLOOKUP(B2220,'[3]COM DESONERAÇÃO'!$B$12:$H$2288,6,FALSE)</f>
        <v>147.79</v>
      </c>
      <c r="H2220" s="60">
        <f t="shared" si="40"/>
        <v>3842.54</v>
      </c>
    </row>
    <row r="2221" spans="1:8" ht="16.5" x14ac:dyDescent="0.25">
      <c r="A2221" s="55" t="s">
        <v>6574</v>
      </c>
      <c r="B2221" s="56" t="s">
        <v>6587</v>
      </c>
      <c r="C2221" s="57" t="s">
        <v>6588</v>
      </c>
      <c r="D2221" s="56" t="s">
        <v>6840</v>
      </c>
      <c r="E2221" s="56" t="s">
        <v>68</v>
      </c>
      <c r="F2221" s="61">
        <v>26</v>
      </c>
      <c r="G2221" s="59">
        <f>VLOOKUP(B2221,'[3]COM DESONERAÇÃO'!$B$12:$H$2288,6,FALSE)</f>
        <v>73.89</v>
      </c>
      <c r="H2221" s="60">
        <f t="shared" si="40"/>
        <v>1921.14</v>
      </c>
    </row>
    <row r="2222" spans="1:8" ht="16.5" x14ac:dyDescent="0.25">
      <c r="A2222" s="55" t="s">
        <v>6577</v>
      </c>
      <c r="B2222" s="56" t="s">
        <v>6590</v>
      </c>
      <c r="C2222" s="57" t="s">
        <v>6591</v>
      </c>
      <c r="D2222" s="56" t="s">
        <v>6840</v>
      </c>
      <c r="E2222" s="56" t="s">
        <v>68</v>
      </c>
      <c r="F2222" s="61">
        <v>41</v>
      </c>
      <c r="G2222" s="59">
        <f>VLOOKUP(B2222,'[3]COM DESONERAÇÃO'!$B$12:$H$2288,6,FALSE)</f>
        <v>223.5</v>
      </c>
      <c r="H2222" s="60">
        <f t="shared" si="40"/>
        <v>9163.5</v>
      </c>
    </row>
    <row r="2223" spans="1:8" ht="16.5" x14ac:dyDescent="0.25">
      <c r="A2223" s="55" t="s">
        <v>6580</v>
      </c>
      <c r="B2223" s="56" t="s">
        <v>6593</v>
      </c>
      <c r="C2223" s="57" t="s">
        <v>6594</v>
      </c>
      <c r="D2223" s="56" t="s">
        <v>6840</v>
      </c>
      <c r="E2223" s="56" t="s">
        <v>68</v>
      </c>
      <c r="F2223" s="61">
        <v>41</v>
      </c>
      <c r="G2223" s="59">
        <f>VLOOKUP(B2223,'[3]COM DESONERAÇÃO'!$B$12:$H$2288,6,FALSE)</f>
        <v>151.25</v>
      </c>
      <c r="H2223" s="60">
        <f t="shared" si="40"/>
        <v>6201.25</v>
      </c>
    </row>
    <row r="2224" spans="1:8" ht="16.5" x14ac:dyDescent="0.25">
      <c r="A2224" s="55" t="s">
        <v>6583</v>
      </c>
      <c r="B2224" s="56" t="s">
        <v>6596</v>
      </c>
      <c r="C2224" s="57" t="s">
        <v>6597</v>
      </c>
      <c r="D2224" s="56" t="s">
        <v>6840</v>
      </c>
      <c r="E2224" s="56" t="s">
        <v>19</v>
      </c>
      <c r="F2224" s="61">
        <v>3</v>
      </c>
      <c r="G2224" s="59">
        <f>VLOOKUP(B2224,'[3]COM DESONERAÇÃO'!$B$12:$H$2288,6,FALSE)</f>
        <v>15687.34</v>
      </c>
      <c r="H2224" s="60">
        <f t="shared" si="40"/>
        <v>47062.02</v>
      </c>
    </row>
    <row r="2225" spans="1:8" ht="16.5" x14ac:dyDescent="0.25">
      <c r="A2225" s="55" t="s">
        <v>6586</v>
      </c>
      <c r="B2225" s="56" t="s">
        <v>6599</v>
      </c>
      <c r="C2225" s="57" t="s">
        <v>6600</v>
      </c>
      <c r="D2225" s="56" t="s">
        <v>6840</v>
      </c>
      <c r="E2225" s="56" t="s">
        <v>19</v>
      </c>
      <c r="F2225" s="61">
        <v>4</v>
      </c>
      <c r="G2225" s="59">
        <f>VLOOKUP(B2225,'[3]COM DESONERAÇÃO'!$B$12:$H$2288,6,FALSE)</f>
        <v>31.57</v>
      </c>
      <c r="H2225" s="60">
        <f t="shared" si="40"/>
        <v>126.28</v>
      </c>
    </row>
    <row r="2226" spans="1:8" ht="16.5" x14ac:dyDescent="0.25">
      <c r="A2226" s="55" t="s">
        <v>6589</v>
      </c>
      <c r="B2226" s="56" t="s">
        <v>6602</v>
      </c>
      <c r="C2226" s="57" t="s">
        <v>6603</v>
      </c>
      <c r="D2226" s="56" t="s">
        <v>6840</v>
      </c>
      <c r="E2226" s="56" t="s">
        <v>12</v>
      </c>
      <c r="F2226" s="61">
        <v>26</v>
      </c>
      <c r="G2226" s="59">
        <f>VLOOKUP(B2226,'[3]COM DESONERAÇÃO'!$B$12:$H$2288,6,FALSE)</f>
        <v>183.21</v>
      </c>
      <c r="H2226" s="60">
        <f t="shared" si="40"/>
        <v>4763.46</v>
      </c>
    </row>
    <row r="2227" spans="1:8" ht="16.5" x14ac:dyDescent="0.25">
      <c r="A2227" s="55" t="s">
        <v>6592</v>
      </c>
      <c r="B2227" s="56" t="s">
        <v>6605</v>
      </c>
      <c r="C2227" s="57" t="s">
        <v>6606</v>
      </c>
      <c r="D2227" s="56" t="s">
        <v>6840</v>
      </c>
      <c r="E2227" s="56" t="s">
        <v>12</v>
      </c>
      <c r="F2227" s="61">
        <v>12</v>
      </c>
      <c r="G2227" s="59">
        <f>VLOOKUP(B2227,'[3]COM DESONERAÇÃO'!$B$12:$H$2288,6,FALSE)</f>
        <v>1397.54</v>
      </c>
      <c r="H2227" s="60">
        <f t="shared" si="40"/>
        <v>16770.48</v>
      </c>
    </row>
    <row r="2228" spans="1:8" x14ac:dyDescent="0.25">
      <c r="A2228" s="55" t="s">
        <v>6595</v>
      </c>
      <c r="B2228" s="56" t="s">
        <v>6608</v>
      </c>
      <c r="C2228" s="57" t="s">
        <v>6609</v>
      </c>
      <c r="D2228" s="56" t="s">
        <v>6840</v>
      </c>
      <c r="E2228" s="56" t="s">
        <v>12</v>
      </c>
      <c r="F2228" s="61">
        <v>12</v>
      </c>
      <c r="G2228" s="59">
        <f>VLOOKUP(B2228,'[3]COM DESONERAÇÃO'!$B$12:$H$2288,6,FALSE)</f>
        <v>114.02</v>
      </c>
      <c r="H2228" s="60">
        <f t="shared" si="40"/>
        <v>1368.24</v>
      </c>
    </row>
    <row r="2229" spans="1:8" ht="16.5" x14ac:dyDescent="0.25">
      <c r="A2229" s="55" t="s">
        <v>6598</v>
      </c>
      <c r="B2229" s="56" t="s">
        <v>6611</v>
      </c>
      <c r="C2229" s="57" t="s">
        <v>6612</v>
      </c>
      <c r="D2229" s="56" t="s">
        <v>6840</v>
      </c>
      <c r="E2229" s="56" t="s">
        <v>12</v>
      </c>
      <c r="F2229" s="61">
        <v>7</v>
      </c>
      <c r="G2229" s="59">
        <f>VLOOKUP(B2229,'[3]COM DESONERAÇÃO'!$B$12:$H$2288,6,FALSE)</f>
        <v>603.32000000000005</v>
      </c>
      <c r="H2229" s="60">
        <f t="shared" si="40"/>
        <v>4223.24</v>
      </c>
    </row>
    <row r="2230" spans="1:8" x14ac:dyDescent="0.25">
      <c r="A2230" s="55" t="s">
        <v>6601</v>
      </c>
      <c r="B2230" s="56" t="s">
        <v>6614</v>
      </c>
      <c r="C2230" s="57" t="s">
        <v>6615</v>
      </c>
      <c r="D2230" s="56" t="s">
        <v>6840</v>
      </c>
      <c r="E2230" s="56" t="s">
        <v>12</v>
      </c>
      <c r="F2230" s="61">
        <v>17</v>
      </c>
      <c r="G2230" s="59">
        <f>VLOOKUP(B2230,'[3]COM DESONERAÇÃO'!$B$12:$H$2288,6,FALSE)</f>
        <v>83.03</v>
      </c>
      <c r="H2230" s="60">
        <f t="shared" si="40"/>
        <v>1411.51</v>
      </c>
    </row>
    <row r="2231" spans="1:8" x14ac:dyDescent="0.25">
      <c r="A2231" s="55" t="s">
        <v>6604</v>
      </c>
      <c r="B2231" s="56" t="s">
        <v>6617</v>
      </c>
      <c r="C2231" s="57" t="s">
        <v>6618</v>
      </c>
      <c r="D2231" s="56" t="s">
        <v>6840</v>
      </c>
      <c r="E2231" s="56" t="s">
        <v>29</v>
      </c>
      <c r="F2231" s="61">
        <v>7</v>
      </c>
      <c r="G2231" s="59">
        <f>VLOOKUP(B2231,'[3]COM DESONERAÇÃO'!$B$12:$H$2288,6,FALSE)</f>
        <v>408.8</v>
      </c>
      <c r="H2231" s="60">
        <f t="shared" si="40"/>
        <v>2861.6</v>
      </c>
    </row>
    <row r="2232" spans="1:8" ht="16.5" x14ac:dyDescent="0.25">
      <c r="A2232" s="55" t="s">
        <v>6607</v>
      </c>
      <c r="B2232" s="56" t="s">
        <v>6620</v>
      </c>
      <c r="C2232" s="57" t="s">
        <v>6621</v>
      </c>
      <c r="D2232" s="56" t="s">
        <v>6840</v>
      </c>
      <c r="E2232" s="56" t="s">
        <v>698</v>
      </c>
      <c r="F2232" s="61">
        <v>4</v>
      </c>
      <c r="G2232" s="59">
        <f>VLOOKUP(B2232,'[3]COM DESONERAÇÃO'!$B$12:$H$2288,6,FALSE)</f>
        <v>1948.45</v>
      </c>
      <c r="H2232" s="60">
        <f t="shared" si="40"/>
        <v>7793.8</v>
      </c>
    </row>
    <row r="2233" spans="1:8" ht="16.5" x14ac:dyDescent="0.25">
      <c r="A2233" s="55" t="s">
        <v>6610</v>
      </c>
      <c r="B2233" s="56" t="s">
        <v>6623</v>
      </c>
      <c r="C2233" s="57" t="s">
        <v>6624</v>
      </c>
      <c r="D2233" s="56" t="s">
        <v>6840</v>
      </c>
      <c r="E2233" s="56" t="s">
        <v>698</v>
      </c>
      <c r="F2233" s="61">
        <v>4</v>
      </c>
      <c r="G2233" s="59">
        <f>VLOOKUP(B2233,'[3]COM DESONERAÇÃO'!$B$12:$H$2288,6,FALSE)</f>
        <v>5915.65</v>
      </c>
      <c r="H2233" s="60">
        <f t="shared" si="40"/>
        <v>23662.6</v>
      </c>
    </row>
    <row r="2234" spans="1:8" ht="16.5" x14ac:dyDescent="0.25">
      <c r="A2234" s="55" t="s">
        <v>6613</v>
      </c>
      <c r="B2234" s="56" t="s">
        <v>6626</v>
      </c>
      <c r="C2234" s="57" t="s">
        <v>6627</v>
      </c>
      <c r="D2234" s="56" t="s">
        <v>6840</v>
      </c>
      <c r="E2234" s="56" t="s">
        <v>68</v>
      </c>
      <c r="F2234" s="61">
        <v>26</v>
      </c>
      <c r="G2234" s="59">
        <f>VLOOKUP(B2234,'[3]COM DESONERAÇÃO'!$B$12:$H$2288,6,FALSE)</f>
        <v>40.31</v>
      </c>
      <c r="H2234" s="60">
        <f t="shared" si="40"/>
        <v>1048.06</v>
      </c>
    </row>
    <row r="2235" spans="1:8" ht="16.5" x14ac:dyDescent="0.25">
      <c r="A2235" s="55" t="s">
        <v>6616</v>
      </c>
      <c r="B2235" s="56" t="s">
        <v>6629</v>
      </c>
      <c r="C2235" s="57" t="s">
        <v>6630</v>
      </c>
      <c r="D2235" s="56" t="s">
        <v>6840</v>
      </c>
      <c r="E2235" s="56" t="s">
        <v>68</v>
      </c>
      <c r="F2235" s="61">
        <v>26</v>
      </c>
      <c r="G2235" s="59">
        <f>VLOOKUP(B2235,'[3]COM DESONERAÇÃO'!$B$12:$H$2288,6,FALSE)</f>
        <v>21.49</v>
      </c>
      <c r="H2235" s="60">
        <f t="shared" si="40"/>
        <v>558.74</v>
      </c>
    </row>
    <row r="2236" spans="1:8" ht="16.5" x14ac:dyDescent="0.25">
      <c r="A2236" s="55" t="s">
        <v>6619</v>
      </c>
      <c r="B2236" s="56" t="s">
        <v>6632</v>
      </c>
      <c r="C2236" s="57" t="s">
        <v>6633</v>
      </c>
      <c r="D2236" s="56" t="s">
        <v>6840</v>
      </c>
      <c r="E2236" s="56" t="s">
        <v>68</v>
      </c>
      <c r="F2236" s="61">
        <v>26</v>
      </c>
      <c r="G2236" s="59">
        <f>VLOOKUP(B2236,'[3]COM DESONERAÇÃO'!$B$12:$H$2288,6,FALSE)</f>
        <v>56.41</v>
      </c>
      <c r="H2236" s="60">
        <f t="shared" si="40"/>
        <v>1466.66</v>
      </c>
    </row>
    <row r="2237" spans="1:8" ht="16.5" x14ac:dyDescent="0.25">
      <c r="A2237" s="55" t="s">
        <v>6622</v>
      </c>
      <c r="B2237" s="56" t="s">
        <v>6635</v>
      </c>
      <c r="C2237" s="57" t="s">
        <v>6636</v>
      </c>
      <c r="D2237" s="56" t="s">
        <v>6840</v>
      </c>
      <c r="E2237" s="56" t="s">
        <v>19</v>
      </c>
      <c r="F2237" s="61">
        <v>9</v>
      </c>
      <c r="G2237" s="59">
        <f>VLOOKUP(B2237,'[3]COM DESONERAÇÃO'!$B$12:$H$2288,6,FALSE)</f>
        <v>22.14</v>
      </c>
      <c r="H2237" s="60">
        <f t="shared" si="40"/>
        <v>199.26</v>
      </c>
    </row>
    <row r="2238" spans="1:8" ht="16.5" x14ac:dyDescent="0.25">
      <c r="A2238" s="55" t="s">
        <v>6625</v>
      </c>
      <c r="B2238" s="56" t="s">
        <v>6638</v>
      </c>
      <c r="C2238" s="57" t="s">
        <v>6639</v>
      </c>
      <c r="D2238" s="56" t="s">
        <v>6840</v>
      </c>
      <c r="E2238" s="56" t="s">
        <v>19</v>
      </c>
      <c r="F2238" s="61">
        <v>9</v>
      </c>
      <c r="G2238" s="59">
        <f>VLOOKUP(B2238,'[3]COM DESONERAÇÃO'!$B$12:$H$2288,6,FALSE)</f>
        <v>16.420000000000002</v>
      </c>
      <c r="H2238" s="60">
        <f t="shared" si="40"/>
        <v>147.78</v>
      </c>
    </row>
    <row r="2239" spans="1:8" ht="16.5" x14ac:dyDescent="0.25">
      <c r="A2239" s="55" t="s">
        <v>6628</v>
      </c>
      <c r="B2239" s="56" t="s">
        <v>6641</v>
      </c>
      <c r="C2239" s="57" t="s">
        <v>6642</v>
      </c>
      <c r="D2239" s="56" t="s">
        <v>6840</v>
      </c>
      <c r="E2239" s="56" t="s">
        <v>12</v>
      </c>
      <c r="F2239" s="61">
        <v>10</v>
      </c>
      <c r="G2239" s="59">
        <f>VLOOKUP(B2239,'[3]COM DESONERAÇÃO'!$B$12:$H$2288,6,FALSE)</f>
        <v>3745.62</v>
      </c>
      <c r="H2239" s="60">
        <f t="shared" si="40"/>
        <v>37456.199999999997</v>
      </c>
    </row>
    <row r="2240" spans="1:8" ht="16.5" x14ac:dyDescent="0.25">
      <c r="A2240" s="55" t="s">
        <v>6631</v>
      </c>
      <c r="B2240" s="56" t="s">
        <v>6644</v>
      </c>
      <c r="C2240" s="57" t="s">
        <v>6645</v>
      </c>
      <c r="D2240" s="56" t="s">
        <v>6840</v>
      </c>
      <c r="E2240" s="56" t="s">
        <v>12</v>
      </c>
      <c r="F2240" s="61">
        <v>6</v>
      </c>
      <c r="G2240" s="59">
        <f>VLOOKUP(B2240,'[3]COM DESONERAÇÃO'!$B$12:$H$2288,6,FALSE)</f>
        <v>2390.98</v>
      </c>
      <c r="H2240" s="60">
        <f t="shared" si="40"/>
        <v>14345.88</v>
      </c>
    </row>
    <row r="2241" spans="1:8" ht="16.5" x14ac:dyDescent="0.25">
      <c r="A2241" s="55" t="s">
        <v>6634</v>
      </c>
      <c r="B2241" s="56" t="s">
        <v>6647</v>
      </c>
      <c r="C2241" s="57" t="s">
        <v>6648</v>
      </c>
      <c r="D2241" s="56" t="s">
        <v>6840</v>
      </c>
      <c r="E2241" s="56" t="s">
        <v>12</v>
      </c>
      <c r="F2241" s="61">
        <v>18</v>
      </c>
      <c r="G2241" s="59">
        <f>VLOOKUP(B2241,'[3]COM DESONERAÇÃO'!$B$12:$H$2288,6,FALSE)</f>
        <v>1862.84</v>
      </c>
      <c r="H2241" s="60">
        <f t="shared" si="40"/>
        <v>33531.120000000003</v>
      </c>
    </row>
    <row r="2242" spans="1:8" ht="24.75" x14ac:dyDescent="0.25">
      <c r="A2242" s="55" t="s">
        <v>6637</v>
      </c>
      <c r="B2242" s="56" t="s">
        <v>6650</v>
      </c>
      <c r="C2242" s="57" t="s">
        <v>6651</v>
      </c>
      <c r="D2242" s="56" t="s">
        <v>11</v>
      </c>
      <c r="E2242" s="56" t="s">
        <v>19</v>
      </c>
      <c r="F2242" s="61">
        <v>12</v>
      </c>
      <c r="G2242" s="59">
        <f>VLOOKUP(B2242,'[3]COM DESONERAÇÃO'!$B$12:$H$2288,6,FALSE)</f>
        <v>9.6300000000000008</v>
      </c>
      <c r="H2242" s="60">
        <f t="shared" si="40"/>
        <v>115.56</v>
      </c>
    </row>
    <row r="2243" spans="1:8" ht="24.75" x14ac:dyDescent="0.25">
      <c r="A2243" s="55" t="s">
        <v>6640</v>
      </c>
      <c r="B2243" s="56" t="s">
        <v>6653</v>
      </c>
      <c r="C2243" s="57" t="s">
        <v>6654</v>
      </c>
      <c r="D2243" s="56" t="s">
        <v>11</v>
      </c>
      <c r="E2243" s="56" t="s">
        <v>19</v>
      </c>
      <c r="F2243" s="61">
        <v>12</v>
      </c>
      <c r="G2243" s="59">
        <f>VLOOKUP(B2243,'[3]COM DESONERAÇÃO'!$B$12:$H$2288,6,FALSE)</f>
        <v>8.82</v>
      </c>
      <c r="H2243" s="60">
        <f t="shared" si="40"/>
        <v>105.84</v>
      </c>
    </row>
    <row r="2244" spans="1:8" ht="16.5" x14ac:dyDescent="0.25">
      <c r="A2244" s="55" t="s">
        <v>6643</v>
      </c>
      <c r="B2244" s="56" t="s">
        <v>6656</v>
      </c>
      <c r="C2244" s="57" t="s">
        <v>6657</v>
      </c>
      <c r="D2244" s="56" t="s">
        <v>11</v>
      </c>
      <c r="E2244" s="56" t="s">
        <v>19</v>
      </c>
      <c r="F2244" s="61">
        <v>12</v>
      </c>
      <c r="G2244" s="59">
        <f>VLOOKUP(B2244,'[3]COM DESONERAÇÃO'!$B$12:$H$2288,6,FALSE)</f>
        <v>6.56</v>
      </c>
      <c r="H2244" s="60">
        <f t="shared" si="40"/>
        <v>78.72</v>
      </c>
    </row>
    <row r="2245" spans="1:8" ht="16.5" x14ac:dyDescent="0.25">
      <c r="A2245" s="55" t="s">
        <v>6646</v>
      </c>
      <c r="B2245" s="56" t="s">
        <v>6659</v>
      </c>
      <c r="C2245" s="57" t="s">
        <v>6660</v>
      </c>
      <c r="D2245" s="56" t="s">
        <v>11</v>
      </c>
      <c r="E2245" s="56" t="s">
        <v>19</v>
      </c>
      <c r="F2245" s="61">
        <v>12</v>
      </c>
      <c r="G2245" s="59">
        <f>VLOOKUP(B2245,'[3]COM DESONERAÇÃO'!$B$12:$H$2288,6,FALSE)</f>
        <v>12.18</v>
      </c>
      <c r="H2245" s="60">
        <f t="shared" si="40"/>
        <v>146.16</v>
      </c>
    </row>
    <row r="2246" spans="1:8" ht="16.5" x14ac:dyDescent="0.25">
      <c r="A2246" s="55" t="s">
        <v>6649</v>
      </c>
      <c r="B2246" s="56" t="s">
        <v>6662</v>
      </c>
      <c r="C2246" s="57" t="s">
        <v>6663</v>
      </c>
      <c r="D2246" s="56" t="s">
        <v>11</v>
      </c>
      <c r="E2246" s="56" t="s">
        <v>68</v>
      </c>
      <c r="F2246" s="61">
        <v>26</v>
      </c>
      <c r="G2246" s="59">
        <f>VLOOKUP(B2246,'[3]COM DESONERAÇÃO'!$B$12:$H$2288,6,FALSE)</f>
        <v>20.99</v>
      </c>
      <c r="H2246" s="60">
        <f t="shared" si="40"/>
        <v>545.74</v>
      </c>
    </row>
    <row r="2247" spans="1:8" ht="24.75" x14ac:dyDescent="0.25">
      <c r="A2247" s="55" t="s">
        <v>6652</v>
      </c>
      <c r="B2247" s="56" t="s">
        <v>6665</v>
      </c>
      <c r="C2247" s="57" t="s">
        <v>6666</v>
      </c>
      <c r="D2247" s="56" t="s">
        <v>11</v>
      </c>
      <c r="E2247" s="56" t="s">
        <v>19</v>
      </c>
      <c r="F2247" s="61">
        <v>3</v>
      </c>
      <c r="G2247" s="59">
        <f>VLOOKUP(B2247,'[3]COM DESONERAÇÃO'!$B$12:$H$2288,6,FALSE)</f>
        <v>7579.09</v>
      </c>
      <c r="H2247" s="60">
        <f t="shared" si="40"/>
        <v>22737.27</v>
      </c>
    </row>
    <row r="2248" spans="1:8" ht="24.75" x14ac:dyDescent="0.25">
      <c r="A2248" s="55" t="s">
        <v>6655</v>
      </c>
      <c r="B2248" s="56" t="s">
        <v>6668</v>
      </c>
      <c r="C2248" s="57" t="s">
        <v>6669</v>
      </c>
      <c r="D2248" s="56" t="s">
        <v>11</v>
      </c>
      <c r="E2248" s="56" t="s">
        <v>19</v>
      </c>
      <c r="F2248" s="61">
        <v>3</v>
      </c>
      <c r="G2248" s="59">
        <f>VLOOKUP(B2248,'[3]COM DESONERAÇÃO'!$B$12:$H$2288,6,FALSE)</f>
        <v>2278.34</v>
      </c>
      <c r="H2248" s="60">
        <f t="shared" si="40"/>
        <v>6835.02</v>
      </c>
    </row>
    <row r="2249" spans="1:8" ht="16.5" x14ac:dyDescent="0.25">
      <c r="A2249" s="55" t="s">
        <v>6658</v>
      </c>
      <c r="B2249" s="56" t="s">
        <v>6671</v>
      </c>
      <c r="C2249" s="57" t="s">
        <v>6672</v>
      </c>
      <c r="D2249" s="56" t="s">
        <v>11</v>
      </c>
      <c r="E2249" s="56" t="s">
        <v>19</v>
      </c>
      <c r="F2249" s="61">
        <v>3</v>
      </c>
      <c r="G2249" s="59">
        <f>VLOOKUP(B2249,'[3]COM DESONERAÇÃO'!$B$12:$H$2288,6,FALSE)</f>
        <v>7848.18</v>
      </c>
      <c r="H2249" s="60">
        <f t="shared" si="40"/>
        <v>23544.54</v>
      </c>
    </row>
    <row r="2250" spans="1:8" ht="24.75" x14ac:dyDescent="0.25">
      <c r="A2250" s="55" t="s">
        <v>6661</v>
      </c>
      <c r="B2250" s="56" t="s">
        <v>6674</v>
      </c>
      <c r="C2250" s="57" t="s">
        <v>6675</v>
      </c>
      <c r="D2250" s="56" t="s">
        <v>11</v>
      </c>
      <c r="E2250" s="56" t="s">
        <v>19</v>
      </c>
      <c r="F2250" s="61">
        <v>3</v>
      </c>
      <c r="G2250" s="59">
        <f>VLOOKUP(B2250,'[3]COM DESONERAÇÃO'!$B$12:$H$2288,6,FALSE)</f>
        <v>11905.63</v>
      </c>
      <c r="H2250" s="60">
        <f t="shared" si="40"/>
        <v>35716.89</v>
      </c>
    </row>
    <row r="2251" spans="1:8" x14ac:dyDescent="0.25">
      <c r="A2251" s="55" t="s">
        <v>6664</v>
      </c>
      <c r="B2251" s="56" t="s">
        <v>6677</v>
      </c>
      <c r="C2251" s="57" t="s">
        <v>6678</v>
      </c>
      <c r="D2251" s="56" t="s">
        <v>6840</v>
      </c>
      <c r="E2251" s="56" t="s">
        <v>93</v>
      </c>
      <c r="F2251" s="61">
        <v>300</v>
      </c>
      <c r="G2251" s="59">
        <f>VLOOKUP(B2251,'[3]COM DESONERAÇÃO'!$B$12:$H$2288,6,FALSE)</f>
        <v>49.59</v>
      </c>
      <c r="H2251" s="60">
        <f t="shared" si="40"/>
        <v>14877</v>
      </c>
    </row>
    <row r="2252" spans="1:8" ht="16.5" x14ac:dyDescent="0.25">
      <c r="A2252" s="55" t="s">
        <v>6667</v>
      </c>
      <c r="B2252" s="56" t="s">
        <v>6680</v>
      </c>
      <c r="C2252" s="57" t="s">
        <v>6681</v>
      </c>
      <c r="D2252" s="56" t="s">
        <v>11</v>
      </c>
      <c r="E2252" s="56" t="s">
        <v>12</v>
      </c>
      <c r="F2252" s="61">
        <v>36</v>
      </c>
      <c r="G2252" s="59">
        <f>VLOOKUP(B2252,'[3]COM DESONERAÇÃO'!$B$12:$H$2288,6,FALSE)</f>
        <v>1.23</v>
      </c>
      <c r="H2252" s="60">
        <f t="shared" si="40"/>
        <v>44.28</v>
      </c>
    </row>
    <row r="2253" spans="1:8" ht="16.5" x14ac:dyDescent="0.25">
      <c r="A2253" s="55" t="s">
        <v>6670</v>
      </c>
      <c r="B2253" s="56" t="s">
        <v>6683</v>
      </c>
      <c r="C2253" s="57" t="s">
        <v>6684</v>
      </c>
      <c r="D2253" s="56" t="s">
        <v>6840</v>
      </c>
      <c r="E2253" s="56" t="s">
        <v>12</v>
      </c>
      <c r="F2253" s="61">
        <v>80</v>
      </c>
      <c r="G2253" s="59">
        <f>VLOOKUP(B2253,'[3]COM DESONERAÇÃO'!$B$12:$H$2288,6,FALSE)</f>
        <v>666.52</v>
      </c>
      <c r="H2253" s="60">
        <f t="shared" si="40"/>
        <v>53321.599999999999</v>
      </c>
    </row>
    <row r="2254" spans="1:8" ht="16.5" x14ac:dyDescent="0.25">
      <c r="A2254" s="55" t="s">
        <v>6673</v>
      </c>
      <c r="B2254" s="56" t="s">
        <v>6686</v>
      </c>
      <c r="C2254" s="57" t="s">
        <v>6687</v>
      </c>
      <c r="D2254" s="56" t="s">
        <v>880</v>
      </c>
      <c r="E2254" s="56" t="s">
        <v>19</v>
      </c>
      <c r="F2254" s="58">
        <v>6</v>
      </c>
      <c r="G2254" s="59">
        <f>VLOOKUP(B2254,'[3]COM DESONERAÇÃO'!$B$12:$H$2288,6,FALSE)</f>
        <v>3715.19</v>
      </c>
      <c r="H2254" s="60">
        <f t="shared" si="40"/>
        <v>22291.14</v>
      </c>
    </row>
    <row r="2255" spans="1:8" ht="16.5" x14ac:dyDescent="0.25">
      <c r="A2255" s="55" t="s">
        <v>6676</v>
      </c>
      <c r="B2255" s="56" t="s">
        <v>6689</v>
      </c>
      <c r="C2255" s="57" t="s">
        <v>6690</v>
      </c>
      <c r="D2255" s="56" t="s">
        <v>880</v>
      </c>
      <c r="E2255" s="56" t="s">
        <v>19</v>
      </c>
      <c r="F2255" s="58">
        <v>6</v>
      </c>
      <c r="G2255" s="59">
        <f>VLOOKUP(B2255,'[3]COM DESONERAÇÃO'!$B$12:$H$2288,6,FALSE)</f>
        <v>2918.83</v>
      </c>
      <c r="H2255" s="60">
        <f t="shared" si="40"/>
        <v>17512.98</v>
      </c>
    </row>
    <row r="2256" spans="1:8" ht="16.5" x14ac:dyDescent="0.25">
      <c r="A2256" s="55" t="s">
        <v>6679</v>
      </c>
      <c r="B2256" s="56" t="s">
        <v>6692</v>
      </c>
      <c r="C2256" s="57" t="s">
        <v>6693</v>
      </c>
      <c r="D2256" s="56" t="s">
        <v>880</v>
      </c>
      <c r="E2256" s="56" t="s">
        <v>19</v>
      </c>
      <c r="F2256" s="58">
        <v>6</v>
      </c>
      <c r="G2256" s="59">
        <v>148.83000000000001</v>
      </c>
      <c r="H2256" s="60">
        <f t="shared" si="40"/>
        <v>892.98</v>
      </c>
    </row>
    <row r="2257" spans="1:8" ht="16.5" x14ac:dyDescent="0.25">
      <c r="A2257" s="55" t="s">
        <v>6682</v>
      </c>
      <c r="B2257" s="56" t="s">
        <v>6695</v>
      </c>
      <c r="C2257" s="57" t="s">
        <v>6696</v>
      </c>
      <c r="D2257" s="56" t="s">
        <v>880</v>
      </c>
      <c r="E2257" s="56" t="s">
        <v>19</v>
      </c>
      <c r="F2257" s="58">
        <v>6</v>
      </c>
      <c r="G2257" s="59">
        <v>150.82</v>
      </c>
      <c r="H2257" s="60">
        <f t="shared" si="40"/>
        <v>904.92</v>
      </c>
    </row>
    <row r="2258" spans="1:8" ht="16.5" x14ac:dyDescent="0.25">
      <c r="A2258" s="55" t="s">
        <v>6685</v>
      </c>
      <c r="B2258" s="56" t="s">
        <v>6698</v>
      </c>
      <c r="C2258" s="57" t="s">
        <v>6699</v>
      </c>
      <c r="D2258" s="56" t="s">
        <v>880</v>
      </c>
      <c r="E2258" s="56" t="s">
        <v>19</v>
      </c>
      <c r="F2258" s="58">
        <v>6</v>
      </c>
      <c r="G2258" s="59">
        <v>689.81</v>
      </c>
      <c r="H2258" s="60">
        <f t="shared" si="40"/>
        <v>4138.8599999999997</v>
      </c>
    </row>
    <row r="2259" spans="1:8" ht="16.5" x14ac:dyDescent="0.25">
      <c r="A2259" s="55" t="s">
        <v>6688</v>
      </c>
      <c r="B2259" s="56" t="s">
        <v>6701</v>
      </c>
      <c r="C2259" s="57" t="s">
        <v>6702</v>
      </c>
      <c r="D2259" s="56" t="s">
        <v>880</v>
      </c>
      <c r="E2259" s="56" t="s">
        <v>19</v>
      </c>
      <c r="F2259" s="58">
        <v>6</v>
      </c>
      <c r="G2259" s="59">
        <v>689.81</v>
      </c>
      <c r="H2259" s="60">
        <f t="shared" si="40"/>
        <v>4138.8599999999997</v>
      </c>
    </row>
    <row r="2260" spans="1:8" ht="16.5" x14ac:dyDescent="0.25">
      <c r="A2260" s="55" t="s">
        <v>6691</v>
      </c>
      <c r="B2260" s="56" t="s">
        <v>6704</v>
      </c>
      <c r="C2260" s="57" t="s">
        <v>6705</v>
      </c>
      <c r="D2260" s="56" t="s">
        <v>880</v>
      </c>
      <c r="E2260" s="56" t="s">
        <v>19</v>
      </c>
      <c r="F2260" s="58">
        <v>6</v>
      </c>
      <c r="G2260" s="59">
        <v>689.81</v>
      </c>
      <c r="H2260" s="60">
        <f t="shared" si="40"/>
        <v>4138.8599999999997</v>
      </c>
    </row>
    <row r="2261" spans="1:8" ht="16.5" x14ac:dyDescent="0.25">
      <c r="A2261" s="55" t="s">
        <v>6694</v>
      </c>
      <c r="B2261" s="56" t="s">
        <v>6707</v>
      </c>
      <c r="C2261" s="57" t="s">
        <v>6708</v>
      </c>
      <c r="D2261" s="56" t="s">
        <v>880</v>
      </c>
      <c r="E2261" s="56" t="s">
        <v>19</v>
      </c>
      <c r="F2261" s="58">
        <v>6</v>
      </c>
      <c r="G2261" s="59">
        <v>689.81</v>
      </c>
      <c r="H2261" s="60">
        <f t="shared" si="40"/>
        <v>4138.8599999999997</v>
      </c>
    </row>
    <row r="2262" spans="1:8" ht="16.5" x14ac:dyDescent="0.25">
      <c r="A2262" s="55" t="s">
        <v>6697</v>
      </c>
      <c r="B2262" s="56" t="s">
        <v>6710</v>
      </c>
      <c r="C2262" s="57" t="s">
        <v>6711</v>
      </c>
      <c r="D2262" s="56" t="s">
        <v>880</v>
      </c>
      <c r="E2262" s="56" t="s">
        <v>19</v>
      </c>
      <c r="F2262" s="58">
        <v>6</v>
      </c>
      <c r="G2262" s="59">
        <v>702.69</v>
      </c>
      <c r="H2262" s="60">
        <f t="shared" si="40"/>
        <v>4216.1400000000003</v>
      </c>
    </row>
    <row r="2263" spans="1:8" ht="16.5" x14ac:dyDescent="0.25">
      <c r="A2263" s="55" t="s">
        <v>6700</v>
      </c>
      <c r="B2263" s="56" t="s">
        <v>6713</v>
      </c>
      <c r="C2263" s="57" t="s">
        <v>6714</v>
      </c>
      <c r="D2263" s="56" t="s">
        <v>880</v>
      </c>
      <c r="E2263" s="56" t="s">
        <v>19</v>
      </c>
      <c r="F2263" s="58">
        <v>6</v>
      </c>
      <c r="G2263" s="59">
        <v>785.41</v>
      </c>
      <c r="H2263" s="60">
        <f t="shared" si="40"/>
        <v>4712.46</v>
      </c>
    </row>
    <row r="2264" spans="1:8" ht="16.5" x14ac:dyDescent="0.25">
      <c r="A2264" s="55" t="s">
        <v>6703</v>
      </c>
      <c r="B2264" s="56" t="s">
        <v>6716</v>
      </c>
      <c r="C2264" s="57" t="s">
        <v>6717</v>
      </c>
      <c r="D2264" s="56" t="s">
        <v>880</v>
      </c>
      <c r="E2264" s="56" t="s">
        <v>19</v>
      </c>
      <c r="F2264" s="58">
        <v>6</v>
      </c>
      <c r="G2264" s="59">
        <v>907.7</v>
      </c>
      <c r="H2264" s="60">
        <f t="shared" si="40"/>
        <v>5446.2</v>
      </c>
    </row>
    <row r="2265" spans="1:8" ht="16.5" x14ac:dyDescent="0.25">
      <c r="A2265" s="55" t="s">
        <v>6706</v>
      </c>
      <c r="B2265" s="56" t="s">
        <v>6719</v>
      </c>
      <c r="C2265" s="57" t="s">
        <v>6720</v>
      </c>
      <c r="D2265" s="56" t="s">
        <v>880</v>
      </c>
      <c r="E2265" s="56" t="s">
        <v>19</v>
      </c>
      <c r="F2265" s="58">
        <v>6</v>
      </c>
      <c r="G2265" s="59">
        <v>990.32</v>
      </c>
      <c r="H2265" s="60">
        <f t="shared" si="40"/>
        <v>5941.92</v>
      </c>
    </row>
    <row r="2266" spans="1:8" ht="24.75" x14ac:dyDescent="0.25">
      <c r="A2266" s="55" t="s">
        <v>6709</v>
      </c>
      <c r="B2266" s="56" t="s">
        <v>6722</v>
      </c>
      <c r="C2266" s="57" t="s">
        <v>6723</v>
      </c>
      <c r="D2266" s="56" t="s">
        <v>880</v>
      </c>
      <c r="E2266" s="56" t="s">
        <v>19</v>
      </c>
      <c r="F2266" s="58">
        <v>6</v>
      </c>
      <c r="G2266" s="59">
        <v>1952.45</v>
      </c>
      <c r="H2266" s="60">
        <f t="shared" si="40"/>
        <v>11714.7</v>
      </c>
    </row>
    <row r="2267" spans="1:8" ht="24.75" x14ac:dyDescent="0.25">
      <c r="A2267" s="55" t="s">
        <v>6712</v>
      </c>
      <c r="B2267" s="56" t="s">
        <v>6725</v>
      </c>
      <c r="C2267" s="57" t="s">
        <v>6726</v>
      </c>
      <c r="D2267" s="56" t="s">
        <v>880</v>
      </c>
      <c r="E2267" s="56" t="s">
        <v>19</v>
      </c>
      <c r="F2267" s="58">
        <v>6</v>
      </c>
      <c r="G2267" s="59">
        <v>1543.42</v>
      </c>
      <c r="H2267" s="60">
        <f t="shared" si="40"/>
        <v>9260.52</v>
      </c>
    </row>
    <row r="2268" spans="1:8" ht="24.75" x14ac:dyDescent="0.25">
      <c r="A2268" s="55" t="s">
        <v>6715</v>
      </c>
      <c r="B2268" s="56" t="s">
        <v>6728</v>
      </c>
      <c r="C2268" s="57" t="s">
        <v>6729</v>
      </c>
      <c r="D2268" s="56" t="s">
        <v>880</v>
      </c>
      <c r="E2268" s="56" t="s">
        <v>19</v>
      </c>
      <c r="F2268" s="58">
        <v>6</v>
      </c>
      <c r="G2268" s="59">
        <v>1721.16</v>
      </c>
      <c r="H2268" s="60">
        <f t="shared" si="40"/>
        <v>10326.959999999999</v>
      </c>
    </row>
    <row r="2269" spans="1:8" ht="24.75" x14ac:dyDescent="0.25">
      <c r="A2269" s="55" t="s">
        <v>6718</v>
      </c>
      <c r="B2269" s="56" t="s">
        <v>6731</v>
      </c>
      <c r="C2269" s="57" t="s">
        <v>6732</v>
      </c>
      <c r="D2269" s="56" t="s">
        <v>880</v>
      </c>
      <c r="E2269" s="56" t="s">
        <v>19</v>
      </c>
      <c r="F2269" s="58">
        <v>6</v>
      </c>
      <c r="G2269" s="59">
        <v>1829.27</v>
      </c>
      <c r="H2269" s="60">
        <f t="shared" si="40"/>
        <v>10975.62</v>
      </c>
    </row>
    <row r="2270" spans="1:8" ht="24.75" x14ac:dyDescent="0.25">
      <c r="A2270" s="55" t="s">
        <v>6721</v>
      </c>
      <c r="B2270" s="56" t="s">
        <v>6734</v>
      </c>
      <c r="C2270" s="57" t="s">
        <v>6735</v>
      </c>
      <c r="D2270" s="56" t="s">
        <v>880</v>
      </c>
      <c r="E2270" s="56" t="s">
        <v>19</v>
      </c>
      <c r="F2270" s="58">
        <v>6</v>
      </c>
      <c r="G2270" s="59">
        <v>1370.69</v>
      </c>
      <c r="H2270" s="60">
        <f t="shared" si="40"/>
        <v>8224.14</v>
      </c>
    </row>
    <row r="2271" spans="1:8" ht="16.5" x14ac:dyDescent="0.25">
      <c r="A2271" s="55" t="s">
        <v>6724</v>
      </c>
      <c r="B2271" s="56" t="s">
        <v>6737</v>
      </c>
      <c r="C2271" s="57" t="s">
        <v>6738</v>
      </c>
      <c r="D2271" s="56" t="s">
        <v>880</v>
      </c>
      <c r="E2271" s="56" t="s">
        <v>19</v>
      </c>
      <c r="F2271" s="58">
        <v>6</v>
      </c>
      <c r="G2271" s="59">
        <v>1002.88</v>
      </c>
      <c r="H2271" s="60">
        <f t="shared" si="40"/>
        <v>6017.28</v>
      </c>
    </row>
    <row r="2272" spans="1:8" ht="24.75" x14ac:dyDescent="0.25">
      <c r="A2272" s="55" t="s">
        <v>6727</v>
      </c>
      <c r="B2272" s="56" t="s">
        <v>6740</v>
      </c>
      <c r="C2272" s="57" t="s">
        <v>6741</v>
      </c>
      <c r="D2272" s="56" t="s">
        <v>880</v>
      </c>
      <c r="E2272" s="56" t="s">
        <v>19</v>
      </c>
      <c r="F2272" s="58">
        <v>6</v>
      </c>
      <c r="G2272" s="59">
        <v>1430.12</v>
      </c>
      <c r="H2272" s="60">
        <f t="shared" si="40"/>
        <v>8580.7199999999993</v>
      </c>
    </row>
    <row r="2273" spans="1:8" ht="24.75" x14ac:dyDescent="0.25">
      <c r="A2273" s="55" t="s">
        <v>6730</v>
      </c>
      <c r="B2273" s="56" t="s">
        <v>6743</v>
      </c>
      <c r="C2273" s="57" t="s">
        <v>6744</v>
      </c>
      <c r="D2273" s="56" t="s">
        <v>880</v>
      </c>
      <c r="E2273" s="56" t="s">
        <v>19</v>
      </c>
      <c r="F2273" s="58">
        <v>6</v>
      </c>
      <c r="G2273" s="59">
        <v>1408.75</v>
      </c>
      <c r="H2273" s="60">
        <f t="shared" si="40"/>
        <v>8452.5</v>
      </c>
    </row>
    <row r="2274" spans="1:8" ht="16.5" x14ac:dyDescent="0.25">
      <c r="A2274" s="55" t="s">
        <v>6733</v>
      </c>
      <c r="B2274" s="56" t="s">
        <v>6746</v>
      </c>
      <c r="C2274" s="57" t="s">
        <v>6747</v>
      </c>
      <c r="D2274" s="56" t="s">
        <v>880</v>
      </c>
      <c r="E2274" s="56" t="s">
        <v>19</v>
      </c>
      <c r="F2274" s="58">
        <v>6</v>
      </c>
      <c r="G2274" s="59">
        <v>1636.04</v>
      </c>
      <c r="H2274" s="60">
        <f t="shared" si="40"/>
        <v>9816.24</v>
      </c>
    </row>
    <row r="2275" spans="1:8" ht="24.75" x14ac:dyDescent="0.25">
      <c r="A2275" s="55" t="s">
        <v>6736</v>
      </c>
      <c r="B2275" s="56" t="s">
        <v>6749</v>
      </c>
      <c r="C2275" s="57" t="s">
        <v>6750</v>
      </c>
      <c r="D2275" s="56" t="s">
        <v>880</v>
      </c>
      <c r="E2275" s="56" t="s">
        <v>19</v>
      </c>
      <c r="F2275" s="58">
        <v>6</v>
      </c>
      <c r="G2275" s="59">
        <v>1166.21</v>
      </c>
      <c r="H2275" s="60">
        <f t="shared" si="40"/>
        <v>6997.26</v>
      </c>
    </row>
    <row r="2276" spans="1:8" ht="16.5" x14ac:dyDescent="0.25">
      <c r="A2276" s="55" t="s">
        <v>6739</v>
      </c>
      <c r="B2276" s="56" t="s">
        <v>6752</v>
      </c>
      <c r="C2276" s="57" t="s">
        <v>6753</v>
      </c>
      <c r="D2276" s="56" t="s">
        <v>880</v>
      </c>
      <c r="E2276" s="56" t="s">
        <v>19</v>
      </c>
      <c r="F2276" s="58">
        <v>6</v>
      </c>
      <c r="G2276" s="59">
        <v>3804.92</v>
      </c>
      <c r="H2276" s="60">
        <f t="shared" si="40"/>
        <v>22829.52</v>
      </c>
    </row>
    <row r="2277" spans="1:8" ht="16.5" x14ac:dyDescent="0.25">
      <c r="A2277" s="55" t="s">
        <v>6742</v>
      </c>
      <c r="B2277" s="56" t="s">
        <v>6755</v>
      </c>
      <c r="C2277" s="57" t="s">
        <v>6756</v>
      </c>
      <c r="D2277" s="56" t="s">
        <v>880</v>
      </c>
      <c r="E2277" s="56" t="s">
        <v>19</v>
      </c>
      <c r="F2277" s="58">
        <v>6</v>
      </c>
      <c r="G2277" s="59">
        <v>3804.92</v>
      </c>
      <c r="H2277" s="60">
        <f t="shared" si="40"/>
        <v>22829.52</v>
      </c>
    </row>
    <row r="2278" spans="1:8" ht="16.5" x14ac:dyDescent="0.25">
      <c r="A2278" s="55" t="s">
        <v>6745</v>
      </c>
      <c r="B2278" s="56" t="s">
        <v>6758</v>
      </c>
      <c r="C2278" s="57" t="s">
        <v>6759</v>
      </c>
      <c r="D2278" s="56" t="s">
        <v>880</v>
      </c>
      <c r="E2278" s="56" t="s">
        <v>19</v>
      </c>
      <c r="F2278" s="58">
        <v>6</v>
      </c>
      <c r="G2278" s="59">
        <v>4657.8100000000004</v>
      </c>
      <c r="H2278" s="60">
        <f t="shared" si="40"/>
        <v>27946.86</v>
      </c>
    </row>
    <row r="2279" spans="1:8" ht="16.5" x14ac:dyDescent="0.25">
      <c r="A2279" s="55" t="s">
        <v>6748</v>
      </c>
      <c r="B2279" s="56" t="s">
        <v>6761</v>
      </c>
      <c r="C2279" s="57" t="s">
        <v>6762</v>
      </c>
      <c r="D2279" s="56" t="s">
        <v>880</v>
      </c>
      <c r="E2279" s="56" t="s">
        <v>19</v>
      </c>
      <c r="F2279" s="58">
        <v>6</v>
      </c>
      <c r="G2279" s="59">
        <v>4657.8100000000004</v>
      </c>
      <c r="H2279" s="60">
        <f t="shared" si="40"/>
        <v>27946.86</v>
      </c>
    </row>
    <row r="2280" spans="1:8" ht="16.5" x14ac:dyDescent="0.25">
      <c r="A2280" s="55" t="s">
        <v>6751</v>
      </c>
      <c r="B2280" s="56" t="s">
        <v>6764</v>
      </c>
      <c r="C2280" s="57" t="s">
        <v>6765</v>
      </c>
      <c r="D2280" s="56" t="s">
        <v>880</v>
      </c>
      <c r="E2280" s="56" t="s">
        <v>19</v>
      </c>
      <c r="F2280" s="58">
        <v>6</v>
      </c>
      <c r="G2280" s="59">
        <v>5463.23</v>
      </c>
      <c r="H2280" s="60">
        <f t="shared" si="40"/>
        <v>32779.379999999997</v>
      </c>
    </row>
    <row r="2281" spans="1:8" ht="16.5" x14ac:dyDescent="0.25">
      <c r="A2281" s="55" t="s">
        <v>6754</v>
      </c>
      <c r="B2281" s="56" t="s">
        <v>6767</v>
      </c>
      <c r="C2281" s="57" t="s">
        <v>6768</v>
      </c>
      <c r="D2281" s="56" t="s">
        <v>880</v>
      </c>
      <c r="E2281" s="56" t="s">
        <v>19</v>
      </c>
      <c r="F2281" s="58">
        <v>6</v>
      </c>
      <c r="G2281" s="59">
        <v>5463.23</v>
      </c>
      <c r="H2281" s="60">
        <f t="shared" si="40"/>
        <v>32779.379999999997</v>
      </c>
    </row>
    <row r="2282" spans="1:8" ht="16.5" x14ac:dyDescent="0.25">
      <c r="A2282" s="55" t="s">
        <v>6757</v>
      </c>
      <c r="B2282" s="56" t="s">
        <v>6770</v>
      </c>
      <c r="C2282" s="57" t="s">
        <v>6771</v>
      </c>
      <c r="D2282" s="56" t="s">
        <v>880</v>
      </c>
      <c r="E2282" s="56" t="s">
        <v>19</v>
      </c>
      <c r="F2282" s="58">
        <v>6</v>
      </c>
      <c r="G2282" s="59">
        <v>5831.76</v>
      </c>
      <c r="H2282" s="60">
        <f t="shared" si="40"/>
        <v>34990.559999999998</v>
      </c>
    </row>
    <row r="2283" spans="1:8" ht="16.5" x14ac:dyDescent="0.25">
      <c r="A2283" s="55" t="s">
        <v>6760</v>
      </c>
      <c r="B2283" s="56" t="s">
        <v>6773</v>
      </c>
      <c r="C2283" s="57" t="s">
        <v>6774</v>
      </c>
      <c r="D2283" s="56" t="s">
        <v>880</v>
      </c>
      <c r="E2283" s="56" t="s">
        <v>19</v>
      </c>
      <c r="F2283" s="58">
        <v>6</v>
      </c>
      <c r="G2283" s="59">
        <v>5851.91</v>
      </c>
      <c r="H2283" s="60">
        <f t="shared" ref="H2283:H2287" si="41">ROUND(F2283*G2283,2)</f>
        <v>35111.46</v>
      </c>
    </row>
    <row r="2284" spans="1:8" x14ac:dyDescent="0.25">
      <c r="A2284" s="55" t="s">
        <v>6763</v>
      </c>
      <c r="B2284" s="56" t="s">
        <v>6775</v>
      </c>
      <c r="C2284" s="57" t="s">
        <v>6776</v>
      </c>
      <c r="D2284" s="56" t="s">
        <v>880</v>
      </c>
      <c r="E2284" s="56" t="s">
        <v>19</v>
      </c>
      <c r="F2284" s="58">
        <v>20</v>
      </c>
      <c r="G2284" s="59">
        <v>1064.78</v>
      </c>
      <c r="H2284" s="60">
        <f t="shared" si="41"/>
        <v>21295.599999999999</v>
      </c>
    </row>
    <row r="2285" spans="1:8" ht="41.25" x14ac:dyDescent="0.25">
      <c r="A2285" s="55" t="s">
        <v>6766</v>
      </c>
      <c r="B2285" s="56" t="s">
        <v>6777</v>
      </c>
      <c r="C2285" s="57" t="s">
        <v>6778</v>
      </c>
      <c r="D2285" s="56" t="s">
        <v>880</v>
      </c>
      <c r="E2285" s="56" t="s">
        <v>19</v>
      </c>
      <c r="F2285" s="58">
        <v>5</v>
      </c>
      <c r="G2285" s="59">
        <f>VLOOKUP(B2285,'[3]COM DESONERAÇÃO'!$B$12:$H$2288,6,FALSE)</f>
        <v>4215.3599999999997</v>
      </c>
      <c r="H2285" s="60">
        <f t="shared" si="41"/>
        <v>21076.799999999999</v>
      </c>
    </row>
    <row r="2286" spans="1:8" ht="24.75" x14ac:dyDescent="0.25">
      <c r="A2286" s="55" t="s">
        <v>6769</v>
      </c>
      <c r="B2286" s="56" t="s">
        <v>6779</v>
      </c>
      <c r="C2286" s="57" t="s">
        <v>6780</v>
      </c>
      <c r="D2286" s="56" t="s">
        <v>880</v>
      </c>
      <c r="E2286" s="56" t="s">
        <v>12</v>
      </c>
      <c r="F2286" s="63">
        <v>60</v>
      </c>
      <c r="G2286" s="59">
        <f>VLOOKUP(B2286,'[3]COM DESONERAÇÃO'!$B$12:$H$2288,6,FALSE)</f>
        <v>418.84</v>
      </c>
      <c r="H2286" s="60">
        <f t="shared" si="41"/>
        <v>25130.400000000001</v>
      </c>
    </row>
    <row r="2287" spans="1:8" ht="24.75" x14ac:dyDescent="0.25">
      <c r="A2287" s="55" t="s">
        <v>6772</v>
      </c>
      <c r="B2287" s="56" t="s">
        <v>6781</v>
      </c>
      <c r="C2287" s="57" t="s">
        <v>6782</v>
      </c>
      <c r="D2287" s="56" t="s">
        <v>880</v>
      </c>
      <c r="E2287" s="64" t="s">
        <v>12</v>
      </c>
      <c r="F2287" s="43">
        <v>60</v>
      </c>
      <c r="G2287" s="59">
        <f>VLOOKUP(B2287,'[3]COM DESONERAÇÃO'!$B$12:$H$2288,6,FALSE)</f>
        <v>885.92</v>
      </c>
      <c r="H2287" s="65">
        <f t="shared" si="41"/>
        <v>53155.199999999997</v>
      </c>
    </row>
    <row r="2288" spans="1:8" ht="15" customHeight="1" x14ac:dyDescent="0.25">
      <c r="A2288" s="90" t="s">
        <v>6860</v>
      </c>
      <c r="B2288" s="91"/>
      <c r="C2288" s="91"/>
      <c r="D2288" s="91"/>
      <c r="E2288" s="92"/>
      <c r="F2288" s="99" t="s">
        <v>6783</v>
      </c>
      <c r="G2288" s="99"/>
      <c r="H2288" s="18">
        <f>SUM(H11,H27,H62,H103,H168,H280,H361,H471,H827,H1457,H1491,H1528,H1577,H1745,H1763,H1898)</f>
        <v>26569633.180000007</v>
      </c>
    </row>
    <row r="2289" spans="1:8" x14ac:dyDescent="0.25">
      <c r="A2289" s="93"/>
      <c r="B2289" s="94"/>
      <c r="C2289" s="94"/>
      <c r="D2289" s="94"/>
      <c r="E2289" s="95"/>
      <c r="F2289" s="100" t="s">
        <v>6807</v>
      </c>
      <c r="G2289" s="100"/>
      <c r="H2289" s="18">
        <f>ROUND(H2288*0.2603,2)</f>
        <v>6916075.5199999996</v>
      </c>
    </row>
    <row r="2290" spans="1:8" x14ac:dyDescent="0.25">
      <c r="A2290" s="96"/>
      <c r="B2290" s="97"/>
      <c r="C2290" s="97"/>
      <c r="D2290" s="97"/>
      <c r="E2290" s="98"/>
      <c r="F2290" s="99" t="s">
        <v>6784</v>
      </c>
      <c r="G2290" s="99"/>
      <c r="H2290" s="18">
        <f>SUM(H2288:H2289)</f>
        <v>33485708.700000007</v>
      </c>
    </row>
    <row r="2292" spans="1:8" x14ac:dyDescent="0.25">
      <c r="H2292" s="20"/>
    </row>
    <row r="2294" spans="1:8" x14ac:dyDescent="0.25">
      <c r="C2294" s="88" t="s">
        <v>6834</v>
      </c>
      <c r="D2294" s="88"/>
      <c r="E2294" s="88"/>
      <c r="F2294" s="88"/>
      <c r="G2294" s="88"/>
      <c r="H2294" s="88"/>
    </row>
    <row r="2295" spans="1:8" x14ac:dyDescent="0.25">
      <c r="C2295" s="88" t="s">
        <v>6835</v>
      </c>
      <c r="D2295" s="88"/>
      <c r="E2295" s="88"/>
      <c r="F2295" s="88"/>
      <c r="G2295" s="88"/>
      <c r="H2295" s="88"/>
    </row>
    <row r="2296" spans="1:8" x14ac:dyDescent="0.25">
      <c r="C2296" s="88" t="s">
        <v>6836</v>
      </c>
      <c r="D2296" s="88"/>
      <c r="E2296" s="88"/>
      <c r="F2296" s="88"/>
      <c r="G2296" s="88"/>
      <c r="H2296" s="88"/>
    </row>
  </sheetData>
  <autoFilter ref="A10:H2290" xr:uid="{00000000-0009-0000-0000-000002000000}"/>
  <mergeCells count="29">
    <mergeCell ref="B1763:G1763"/>
    <mergeCell ref="B1898:G1898"/>
    <mergeCell ref="B1457:G1457"/>
    <mergeCell ref="B1491:G1491"/>
    <mergeCell ref="B1528:G1528"/>
    <mergeCell ref="B1577:G1577"/>
    <mergeCell ref="B1745:G1745"/>
    <mergeCell ref="B168:G168"/>
    <mergeCell ref="B280:G280"/>
    <mergeCell ref="B361:G361"/>
    <mergeCell ref="B471:G471"/>
    <mergeCell ref="B827:G827"/>
    <mergeCell ref="A8:H8"/>
    <mergeCell ref="B11:G11"/>
    <mergeCell ref="B27:G27"/>
    <mergeCell ref="B62:G62"/>
    <mergeCell ref="B103:G103"/>
    <mergeCell ref="A1:H1"/>
    <mergeCell ref="B2:H2"/>
    <mergeCell ref="A3:H3"/>
    <mergeCell ref="B6:H6"/>
    <mergeCell ref="B5:H5"/>
    <mergeCell ref="C2294:H2294"/>
    <mergeCell ref="C2295:H2295"/>
    <mergeCell ref="C2296:H2296"/>
    <mergeCell ref="F2289:G2289"/>
    <mergeCell ref="F2288:G2288"/>
    <mergeCell ref="F2290:G2290"/>
    <mergeCell ref="A2288:E2290"/>
  </mergeCells>
  <conditionalFormatting sqref="B12:B2287">
    <cfRule type="duplicateValues" dxfId="1" priority="9"/>
  </conditionalFormatting>
  <conditionalFormatting sqref="B24:B26">
    <cfRule type="duplicateValues" dxfId="0" priority="2"/>
  </conditionalFormatting>
  <printOptions horizontalCentered="1"/>
  <pageMargins left="0.51181102362204722" right="0.51181102362204722" top="0.39370078740157483" bottom="0.51181102362204722" header="0" footer="0.35433070866141736"/>
  <pageSetup paperSize="9" scale="9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election activeCell="J36" sqref="J36"/>
    </sheetView>
  </sheetViews>
  <sheetFormatPr defaultRowHeight="15" x14ac:dyDescent="0.25"/>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6</vt:i4>
      </vt:variant>
    </vt:vector>
  </HeadingPairs>
  <TitlesOfParts>
    <vt:vector size="10" baseType="lpstr">
      <vt:lpstr>SERVIÇO DE MAIOR RELEVÂNCIAS-L1</vt:lpstr>
      <vt:lpstr>CURVA - ABC - L1</vt:lpstr>
      <vt:lpstr>COM DESONERAÇÃO - L1</vt:lpstr>
      <vt:lpstr>Plan2</vt:lpstr>
      <vt:lpstr>'COM DESONERAÇÃO - L1'!Area_de_impressao</vt:lpstr>
      <vt:lpstr>'CURVA - ABC - L1'!Area_de_impressao</vt:lpstr>
      <vt:lpstr>'SERVIÇO DE MAIOR RELEVÂNCIAS-L1'!Area_de_impressao</vt:lpstr>
      <vt:lpstr>'COM DESONERAÇÃO - L1'!Titulos_de_impressao</vt:lpstr>
      <vt:lpstr>'CURVA - ABC - L1'!Titulos_de_impressao</vt:lpstr>
      <vt:lpstr>'SERVIÇO DE MAIOR RELEVÂNCIAS-L1'!Titulos_de_impressao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2025-02-25T15:21:57Z</dcterms:created>
  <dcterms:modified xsi:type="dcterms:W3CDTF">2025-08-14T20:25:27Z</dcterms:modified>
</cp:coreProperties>
</file>